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8"/>
  </bookViews>
  <sheets>
    <sheet name="ANA" sheetId="1" r:id="rId1"/>
    <sheet name="kitle-test" sheetId="10" r:id="rId2"/>
    <sheet name="TEST-HAS" sheetId="8" r:id="rId3"/>
    <sheet name="test-meslek" sheetId="9" r:id="rId4"/>
    <sheet name="test-burua-ök" sheetId="11" r:id="rId5"/>
    <sheet name="kan-kol-şek" sheetId="13" r:id="rId6"/>
    <sheet name="Grip" sheetId="14" r:id="rId7"/>
  </sheets>
  <definedNames>
    <definedName name="_xlchart.0" hidden="1">'kitle-test'!$B$2:$B$79</definedName>
    <definedName name="_xlchart.1" hidden="1">'kitle-test'!$C$2:$C$79</definedName>
  </definedNames>
  <calcPr calcId="162913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6" i="1" l="1"/>
  <c r="B316" i="1" l="1"/>
  <c r="F316" i="1" l="1"/>
  <c r="S316" i="1"/>
  <c r="G316" i="1"/>
  <c r="H316" i="1"/>
  <c r="I316" i="1"/>
  <c r="J316" i="1"/>
  <c r="K316" i="1"/>
  <c r="L316" i="1"/>
  <c r="M316" i="1"/>
  <c r="N316" i="1"/>
  <c r="O316" i="1"/>
  <c r="P316" i="1" l="1"/>
  <c r="Q316" i="1"/>
  <c r="E316" i="1"/>
  <c r="C316" i="1"/>
</calcChain>
</file>

<file path=xl/sharedStrings.xml><?xml version="1.0" encoding="utf-8"?>
<sst xmlns="http://schemas.openxmlformats.org/spreadsheetml/2006/main" count="1469" uniqueCount="352">
  <si>
    <t>Ateş</t>
  </si>
  <si>
    <t>Geniz Akıntısı</t>
  </si>
  <si>
    <t>Göz Kızarıklılığı</t>
  </si>
  <si>
    <t>Bilinç Kaybı</t>
  </si>
  <si>
    <t>Kolestrol Sorunu</t>
  </si>
  <si>
    <t xml:space="preserve"> Şeker Hastalığı</t>
  </si>
  <si>
    <t>Burun Akıntısı</t>
  </si>
  <si>
    <t>Ağrı Bölgesi</t>
  </si>
  <si>
    <t>Tat veya Koku Kaybı</t>
  </si>
  <si>
    <t>Yaş</t>
  </si>
  <si>
    <t>Sigara Kullanıı</t>
  </si>
  <si>
    <t>Alkol Kullanımı</t>
  </si>
  <si>
    <t>Çalıştığınız Sektör</t>
  </si>
  <si>
    <t>Test Numuneleri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</si>
  <si>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</si>
  <si>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</si>
  <si>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</si>
  <si>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</si>
  <si>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</si>
  <si>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</si>
  <si>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</si>
  <si>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</si>
  <si>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</si>
  <si>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</si>
  <si>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</si>
  <si>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</si>
  <si>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</si>
  <si>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</si>
  <si>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</si>
  <si>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</si>
  <si>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</si>
  <si>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</si>
  <si>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</si>
  <si>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</si>
  <si>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</si>
  <si>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</si>
  <si>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</si>
  <si>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</si>
  <si>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</si>
  <si>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</si>
  <si>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</si>
  <si>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</si>
  <si>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</si>
  <si>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</si>
  <si>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</si>
  <si>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</si>
  <si>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</si>
  <si>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</si>
  <si>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</si>
  <si>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</si>
  <si>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</si>
  <si>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</si>
  <si>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</si>
  <si>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</si>
  <si>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</si>
  <si>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</si>
  <si>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</si>
  <si>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</si>
  <si>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</si>
  <si>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</si>
  <si>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Atanacak Hastalık</t>
  </si>
  <si>
    <t>Kitle Endeksi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</si>
  <si>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</si>
  <si>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</si>
  <si>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</si>
  <si>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</si>
  <si>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</si>
  <si>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</si>
  <si>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</si>
  <si>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</si>
  <si>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</si>
  <si>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</si>
  <si>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</si>
  <si>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</si>
  <si>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</si>
  <si>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</si>
  <si>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</si>
  <si>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</si>
  <si>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</si>
  <si>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</si>
  <si>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</si>
  <si>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</si>
  <si>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</si>
  <si>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</si>
  <si>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</si>
  <si>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</si>
  <si>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</si>
  <si>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</si>
  <si>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</si>
  <si>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</si>
  <si>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</si>
  <si>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</si>
  <si>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</si>
  <si>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</si>
  <si>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Öğrenci</t>
  </si>
  <si>
    <t>Ağrı Şiddeti (0-5)</t>
  </si>
  <si>
    <t>Bacak</t>
  </si>
  <si>
    <t>Öksürük(0-5)</t>
  </si>
  <si>
    <t>Bel Fıtığı Başlangıcı</t>
  </si>
  <si>
    <t>Grip</t>
  </si>
  <si>
    <t>İşçi</t>
  </si>
  <si>
    <t>Kafa</t>
  </si>
  <si>
    <t>Bahar Nezlesi</t>
  </si>
  <si>
    <t>Yüksek Kiloya Bağlı Rahatsızlık</t>
  </si>
  <si>
    <t>Hizmet</t>
  </si>
  <si>
    <t>Korona Virüs</t>
  </si>
  <si>
    <t>Yok</t>
  </si>
  <si>
    <t>Bel Bölgesi</t>
  </si>
  <si>
    <t>Sırt Bölgesi</t>
  </si>
  <si>
    <t>Enfeksiyon Hastalığı</t>
  </si>
  <si>
    <t>Kanser Başlangıcı</t>
  </si>
  <si>
    <t>Boyun Fıtığı Başlangıcı</t>
  </si>
  <si>
    <t>Tarım</t>
  </si>
  <si>
    <t>Genel</t>
  </si>
  <si>
    <t>Emekli</t>
  </si>
  <si>
    <t>Cinsiyet (kadın = 0, erkek = 1)</t>
  </si>
  <si>
    <t>Say test1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</si>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</sst>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2"/>
      <color theme="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name val="Calibri"/>
      <family val="2"/>
      <charset val="162"/>
      <scheme val="minor"/>
    </font>
    <font>
      <b/>
      <i/>
      <sz val="14"/>
      <name val="Times New Roman"/>
      <family val="1"/>
      <charset val="162"/>
    </font>
    <font>
      <b/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0" fillId="0" borderId="2" xfId="0" applyBorder="1"/>
    <xf numFmtId="0" fontId="0" fillId="0" borderId="2" xfId="0" applyBorder="1" applyAlignment="1"/>
    <xf numFmtId="0" fontId="4" fillId="0" borderId="2" xfId="0" applyFont="1" applyFill="1" applyBorder="1" applyAlignment="1"/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2" xfId="0" applyNumberForma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4" borderId="3" xfId="0" applyFont="1" applyFill="1" applyBorder="1" applyAlignment="1">
      <alignment horizontal="center" vertical="center" textRotation="90"/>
    </xf>
    <xf numFmtId="0" fontId="2" fillId="3" borderId="10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5" fillId="2" borderId="11" xfId="0" applyFont="1" applyFill="1" applyBorder="1" applyAlignment="1">
      <alignment horizontal="center" textRotation="90"/>
    </xf>
    <xf numFmtId="0" fontId="0" fillId="5" borderId="2" xfId="0" applyFont="1" applyFill="1" applyBorder="1"/>
    <xf numFmtId="0" fontId="0" fillId="0" borderId="2" xfId="0" applyFont="1" applyBorder="1"/>
    <xf numFmtId="0" fontId="0" fillId="0" borderId="2" xfId="0" applyNumberFormat="1" applyFont="1" applyBorder="1" applyAlignment="1"/>
    <xf numFmtId="0" fontId="0" fillId="5" borderId="2" xfId="0" applyNumberFormat="1" applyFont="1" applyFill="1" applyBorder="1" applyAlignment="1"/>
    <xf numFmtId="0" fontId="0" fillId="0" borderId="2" xfId="0" applyNumberFormat="1" applyFont="1" applyBorder="1"/>
    <xf numFmtId="0" fontId="0" fillId="5" borderId="2" xfId="0" applyNumberFormat="1" applyFont="1" applyFill="1" applyBorder="1"/>
    <xf numFmtId="0" fontId="3" fillId="4" borderId="13" xfId="0" applyFont="1" applyFill="1" applyBorder="1"/>
    <xf numFmtId="0" fontId="3" fillId="4" borderId="16" xfId="0" applyFont="1" applyFill="1" applyBorder="1"/>
    <xf numFmtId="0" fontId="3" fillId="4" borderId="15" xfId="0" applyFont="1" applyFill="1" applyBorder="1"/>
    <xf numFmtId="0" fontId="3" fillId="4" borderId="12" xfId="0" applyFont="1" applyFill="1" applyBorder="1"/>
    <xf numFmtId="0" fontId="3" fillId="4" borderId="14" xfId="0" applyFont="1" applyFill="1" applyBorder="1"/>
    <xf numFmtId="0" fontId="0" fillId="0" borderId="0" xfId="0" pivotButton="1"/>
    <xf numFmtId="0" fontId="0" fillId="0" borderId="0" xfId="0" applyNumberFormat="1"/>
    <xf numFmtId="0" fontId="0" fillId="0" borderId="1" xfId="0" applyFont="1" applyBorder="1"/>
    <xf numFmtId="0" fontId="0" fillId="5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6" fillId="4" borderId="4" xfId="0" applyFont="1" applyFill="1" applyBorder="1"/>
  </cellXfs>
  <cellStyles count="1">
    <cellStyle name="Normal" xfId="0" builtinId="0"/>
  </cellStyles>
  <dxfs count="42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/>
        <bottom style="double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9" tint="0.39997558519241921"/>
        </patternFill>
      </fill>
      <border diagonalUp="0" diagonalDown="0">
        <left/>
        <right style="double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9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plotArea>
      <cx:plotAreaRegion>
        <cx:series layoutId="clusteredColumn" uniqueId="{754204B1-0B55-4C6A-8848-39F1744B728E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tr-TR"/>
                  <a:t>Yaş Aralıkları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tr-TR"/>
                  <a:t>Vücut Kitle Endeksi</a:t>
                </a:r>
              </a:p>
            </cx:rich>
          </cx:tx>
        </cx:title>
        <cx:majorGridlines/>
        <cx:tickLabels/>
      </cx:axis>
    </cx:plotArea>
  </cx:chart>
  <cx:spPr>
    <a:solidFill>
      <a:schemeClr val="accent6">
        <a:lumMod val="20000"/>
        <a:lumOff val="80000"/>
      </a:schemeClr>
    </a:solidFill>
    <a:ln w="12700" cap="flat" cmpd="sng" algn="ctr">
      <a:solidFill>
        <a:schemeClr val="accent4"/>
      </a:solidFill>
      <a:prstDash val="solid"/>
      <a:miter lim="800000"/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[param.xlsx]TEST-HAS!PivotTable7</c:name>
    <c:fmtId val="0"/>
  </c:pivotSource>
  <c:chart>
    <c:autoTitleDeleted val="1"/>
    <c:pivotFmts>
      <c:pivotFmt>
        <c:idx val="0"/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'TEST-HAS'!$B$3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'TEST-HAS'!$A$4:$A$11</c:f>
              <c:strCache>
                <c:ptCount val="8"/>
                <c:pt idx="0">
                  <c:v>Bahar Nezlesi</c:v>
                </c:pt>
                <c:pt idx="1">
                  <c:v>Bel Fıtığı Başlangıcı</c:v>
                </c:pt>
                <c:pt idx="2">
                  <c:v>Boyun Fıtığı Başlangıcı</c:v>
                </c:pt>
                <c:pt idx="3">
                  <c:v>Enfeksiyon Hastalığı</c:v>
                </c:pt>
                <c:pt idx="4">
                  <c:v>Grip</c:v>
                </c:pt>
                <c:pt idx="5">
                  <c:v>Kanser Başlangıcı</c:v>
                </c:pt>
                <c:pt idx="6">
                  <c:v>Korona Virüs</c:v>
                </c:pt>
                <c:pt idx="7">
                  <c:v>Yüksek Kiloya Bağlı Rahatsızlık</c:v>
                </c:pt>
              </c:strCache>
            </c:strRef>
          </c:cat>
          <c:val>
            <c:numRef>
              <c:f>'TEST-HAS'!$B$4:$B$11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13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B-423E-9A3D-ADF91508B0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68039855"/>
        <c:axId val="368048175"/>
      </c:barChart>
      <c:catAx>
        <c:axId val="368039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68048175"/>
        <c:crosses val="autoZero"/>
        <c:auto val="1"/>
        <c:lblAlgn val="ctr"/>
        <c:lblOffset val="100"/>
        <c:noMultiLvlLbl val="0"/>
      </c:catAx>
      <c:valAx>
        <c:axId val="3680481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6803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[param.xlsx]test-meslek!PivotTable14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Öğrenci alanında Say test1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'test-meslek'!$B$3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'test-meslek'!$A$4:$A$8</c:f>
              <c:strCache>
                <c:ptCount val="5"/>
                <c:pt idx="0">
                  <c:v>Emekli</c:v>
                </c:pt>
                <c:pt idx="1">
                  <c:v>Hizmet</c:v>
                </c:pt>
                <c:pt idx="2">
                  <c:v>İşçi</c:v>
                </c:pt>
                <c:pt idx="3">
                  <c:v>Öğrenci</c:v>
                </c:pt>
                <c:pt idx="4">
                  <c:v>Tarım</c:v>
                </c:pt>
              </c:strCache>
            </c:strRef>
          </c:cat>
          <c:val>
            <c:numRef>
              <c:f>'test-meslek'!$B$4:$B$8</c:f>
              <c:numCache>
                <c:formatCode>General</c:formatCode>
                <c:ptCount val="5"/>
                <c:pt idx="0">
                  <c:v>18</c:v>
                </c:pt>
                <c:pt idx="1">
                  <c:v>22</c:v>
                </c:pt>
                <c:pt idx="2">
                  <c:v>17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0-4447-A69F-57F9267A4D8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361709791"/>
        <c:axId val="361706463"/>
      </c:barChart>
      <c:catAx>
        <c:axId val="36170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61706463"/>
        <c:crosses val="autoZero"/>
        <c:auto val="1"/>
        <c:lblAlgn val="ctr"/>
        <c:lblOffset val="100"/>
        <c:noMultiLvlLbl val="0"/>
      </c:catAx>
      <c:valAx>
        <c:axId val="3617064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6170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'test-burua-ök'!$C$3:$C$80</c:f>
              <c:strCache>
                <c:ptCount val="78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  <c:pt idx="20">
                  <c:v>test21</c:v>
                </c:pt>
                <c:pt idx="21">
                  <c:v>test22</c:v>
                </c:pt>
                <c:pt idx="22">
                  <c:v>test23</c:v>
                </c:pt>
                <c:pt idx="23">
                  <c:v>test24</c:v>
                </c:pt>
                <c:pt idx="24">
                  <c:v>test25</c:v>
                </c:pt>
                <c:pt idx="25">
                  <c:v>test26</c:v>
                </c:pt>
                <c:pt idx="26">
                  <c:v>test27</c:v>
                </c:pt>
                <c:pt idx="27">
                  <c:v>test28</c:v>
                </c:pt>
                <c:pt idx="28">
                  <c:v>test29</c:v>
                </c:pt>
                <c:pt idx="29">
                  <c:v>test30</c:v>
                </c:pt>
                <c:pt idx="30">
                  <c:v>test31</c:v>
                </c:pt>
                <c:pt idx="31">
                  <c:v>test32</c:v>
                </c:pt>
                <c:pt idx="32">
                  <c:v>test33</c:v>
                </c:pt>
                <c:pt idx="33">
                  <c:v>test34</c:v>
                </c:pt>
                <c:pt idx="34">
                  <c:v>test35</c:v>
                </c:pt>
                <c:pt idx="35">
                  <c:v>test36</c:v>
                </c:pt>
                <c:pt idx="36">
                  <c:v>test37</c:v>
                </c:pt>
                <c:pt idx="37">
                  <c:v>test38</c:v>
                </c:pt>
                <c:pt idx="38">
                  <c:v>test39</c:v>
                </c:pt>
                <c:pt idx="39">
                  <c:v>test40</c:v>
                </c:pt>
                <c:pt idx="40">
                  <c:v>test41</c:v>
                </c:pt>
                <c:pt idx="41">
                  <c:v>test42</c:v>
                </c:pt>
                <c:pt idx="42">
                  <c:v>test43</c:v>
                </c:pt>
                <c:pt idx="43">
                  <c:v>test44</c:v>
                </c:pt>
                <c:pt idx="44">
                  <c:v>test45</c:v>
                </c:pt>
                <c:pt idx="45">
                  <c:v>test46</c:v>
                </c:pt>
                <c:pt idx="46">
                  <c:v>test47</c:v>
                </c:pt>
                <c:pt idx="47">
                  <c:v>test48</c:v>
                </c:pt>
                <c:pt idx="48">
                  <c:v>test49</c:v>
                </c:pt>
                <c:pt idx="49">
                  <c:v>test50</c:v>
                </c:pt>
                <c:pt idx="50">
                  <c:v>test51</c:v>
                </c:pt>
                <c:pt idx="51">
                  <c:v>test52</c:v>
                </c:pt>
                <c:pt idx="52">
                  <c:v>test53</c:v>
                </c:pt>
                <c:pt idx="53">
                  <c:v>test54</c:v>
                </c:pt>
                <c:pt idx="54">
                  <c:v>test55</c:v>
                </c:pt>
                <c:pt idx="55">
                  <c:v>test56</c:v>
                </c:pt>
                <c:pt idx="56">
                  <c:v>test57</c:v>
                </c:pt>
                <c:pt idx="57">
                  <c:v>test58</c:v>
                </c:pt>
                <c:pt idx="58">
                  <c:v>test59</c:v>
                </c:pt>
                <c:pt idx="59">
                  <c:v>test60</c:v>
                </c:pt>
                <c:pt idx="60">
                  <c:v>test61</c:v>
                </c:pt>
                <c:pt idx="61">
                  <c:v>test62</c:v>
                </c:pt>
                <c:pt idx="62">
                  <c:v>test63</c:v>
                </c:pt>
                <c:pt idx="63">
                  <c:v>test64</c:v>
                </c:pt>
                <c:pt idx="64">
                  <c:v>test65</c:v>
                </c:pt>
                <c:pt idx="65">
                  <c:v>test66</c:v>
                </c:pt>
                <c:pt idx="66">
                  <c:v>test67</c:v>
                </c:pt>
                <c:pt idx="67">
                  <c:v>test68</c:v>
                </c:pt>
                <c:pt idx="68">
                  <c:v>test69</c:v>
                </c:pt>
                <c:pt idx="69">
                  <c:v>test70</c:v>
                </c:pt>
                <c:pt idx="70">
                  <c:v>test71</c:v>
                </c:pt>
                <c:pt idx="71">
                  <c:v>test72</c:v>
                </c:pt>
                <c:pt idx="72">
                  <c:v>test73</c:v>
                </c:pt>
                <c:pt idx="73">
                  <c:v>test74</c:v>
                </c:pt>
                <c:pt idx="74">
                  <c:v>test75</c:v>
                </c:pt>
                <c:pt idx="75">
                  <c:v>test76</c:v>
                </c:pt>
                <c:pt idx="76">
                  <c:v>test77</c:v>
                </c:pt>
                <c:pt idx="77">
                  <c:v>test78</c:v>
                </c:pt>
              </c:strCache>
            </c:strRef>
          </c:cat>
          <c:val>
            <c:numRef>
              <c:f>'test-burua-ök'!$D$3:$D$80</c:f>
              <c:numCache>
                <c:formatCode>General</c:formatCode>
                <c:ptCount val="7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E-4830-BCD3-988A1B19D40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'test-burua-ök'!$C$3:$C$80</c:f>
              <c:strCache>
                <c:ptCount val="78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  <c:pt idx="20">
                  <c:v>test21</c:v>
                </c:pt>
                <c:pt idx="21">
                  <c:v>test22</c:v>
                </c:pt>
                <c:pt idx="22">
                  <c:v>test23</c:v>
                </c:pt>
                <c:pt idx="23">
                  <c:v>test24</c:v>
                </c:pt>
                <c:pt idx="24">
                  <c:v>test25</c:v>
                </c:pt>
                <c:pt idx="25">
                  <c:v>test26</c:v>
                </c:pt>
                <c:pt idx="26">
                  <c:v>test27</c:v>
                </c:pt>
                <c:pt idx="27">
                  <c:v>test28</c:v>
                </c:pt>
                <c:pt idx="28">
                  <c:v>test29</c:v>
                </c:pt>
                <c:pt idx="29">
                  <c:v>test30</c:v>
                </c:pt>
                <c:pt idx="30">
                  <c:v>test31</c:v>
                </c:pt>
                <c:pt idx="31">
                  <c:v>test32</c:v>
                </c:pt>
                <c:pt idx="32">
                  <c:v>test33</c:v>
                </c:pt>
                <c:pt idx="33">
                  <c:v>test34</c:v>
                </c:pt>
                <c:pt idx="34">
                  <c:v>test35</c:v>
                </c:pt>
                <c:pt idx="35">
                  <c:v>test36</c:v>
                </c:pt>
                <c:pt idx="36">
                  <c:v>test37</c:v>
                </c:pt>
                <c:pt idx="37">
                  <c:v>test38</c:v>
                </c:pt>
                <c:pt idx="38">
                  <c:v>test39</c:v>
                </c:pt>
                <c:pt idx="39">
                  <c:v>test40</c:v>
                </c:pt>
                <c:pt idx="40">
                  <c:v>test41</c:v>
                </c:pt>
                <c:pt idx="41">
                  <c:v>test42</c:v>
                </c:pt>
                <c:pt idx="42">
                  <c:v>test43</c:v>
                </c:pt>
                <c:pt idx="43">
                  <c:v>test44</c:v>
                </c:pt>
                <c:pt idx="44">
                  <c:v>test45</c:v>
                </c:pt>
                <c:pt idx="45">
                  <c:v>test46</c:v>
                </c:pt>
                <c:pt idx="46">
                  <c:v>test47</c:v>
                </c:pt>
                <c:pt idx="47">
                  <c:v>test48</c:v>
                </c:pt>
                <c:pt idx="48">
                  <c:v>test49</c:v>
                </c:pt>
                <c:pt idx="49">
                  <c:v>test50</c:v>
                </c:pt>
                <c:pt idx="50">
                  <c:v>test51</c:v>
                </c:pt>
                <c:pt idx="51">
                  <c:v>test52</c:v>
                </c:pt>
                <c:pt idx="52">
                  <c:v>test53</c:v>
                </c:pt>
                <c:pt idx="53">
                  <c:v>test54</c:v>
                </c:pt>
                <c:pt idx="54">
                  <c:v>test55</c:v>
                </c:pt>
                <c:pt idx="55">
                  <c:v>test56</c:v>
                </c:pt>
                <c:pt idx="56">
                  <c:v>test57</c:v>
                </c:pt>
                <c:pt idx="57">
                  <c:v>test58</c:v>
                </c:pt>
                <c:pt idx="58">
                  <c:v>test59</c:v>
                </c:pt>
                <c:pt idx="59">
                  <c:v>test60</c:v>
                </c:pt>
                <c:pt idx="60">
                  <c:v>test61</c:v>
                </c:pt>
                <c:pt idx="61">
                  <c:v>test62</c:v>
                </c:pt>
                <c:pt idx="62">
                  <c:v>test63</c:v>
                </c:pt>
                <c:pt idx="63">
                  <c:v>test64</c:v>
                </c:pt>
                <c:pt idx="64">
                  <c:v>test65</c:v>
                </c:pt>
                <c:pt idx="65">
                  <c:v>test66</c:v>
                </c:pt>
                <c:pt idx="66">
                  <c:v>test67</c:v>
                </c:pt>
                <c:pt idx="67">
                  <c:v>test68</c:v>
                </c:pt>
                <c:pt idx="68">
                  <c:v>test69</c:v>
                </c:pt>
                <c:pt idx="69">
                  <c:v>test70</c:v>
                </c:pt>
                <c:pt idx="70">
                  <c:v>test71</c:v>
                </c:pt>
                <c:pt idx="71">
                  <c:v>test72</c:v>
                </c:pt>
                <c:pt idx="72">
                  <c:v>test73</c:v>
                </c:pt>
                <c:pt idx="73">
                  <c:v>test74</c:v>
                </c:pt>
                <c:pt idx="74">
                  <c:v>test75</c:v>
                </c:pt>
                <c:pt idx="75">
                  <c:v>test76</c:v>
                </c:pt>
                <c:pt idx="76">
                  <c:v>test77</c:v>
                </c:pt>
                <c:pt idx="77">
                  <c:v>test78</c:v>
                </c:pt>
              </c:strCache>
            </c:strRef>
          </c:cat>
          <c:val>
            <c:numRef>
              <c:f>'test-burua-ök'!$E$3:$E$80</c:f>
              <c:numCache>
                <c:formatCode>General</c:formatCode>
                <c:ptCount val="78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3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3</c:v>
                </c:pt>
                <c:pt idx="76">
                  <c:v>0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E-4830-BCD3-988A1B19D4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68037775"/>
        <c:axId val="368035279"/>
      </c:areaChart>
      <c:catAx>
        <c:axId val="36803777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Öksürük-Burun Akıntısı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crossAx val="368035279"/>
        <c:crosses val="autoZero"/>
        <c:auto val="1"/>
        <c:lblAlgn val="ctr"/>
        <c:lblOffset val="100"/>
        <c:noMultiLvlLbl val="0"/>
      </c:catAx>
      <c:valAx>
        <c:axId val="36803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Çlçekleme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68037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view3D>
      <c:rotX val="20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'kan-kol-şek'!$D$3:$D$11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B-4805-8A8B-0EF825E557C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'kan-kol-şek'!$E$3:$E$11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B-4805-8A8B-0EF825E557CE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'kan-kol-şek'!$F$3:$F$11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B-4805-8A8B-0EF825E557CE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'kan-kol-şek'!$G$3:$G$11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B-4805-8A8B-0EF825E55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342703"/>
        <c:axId val="1937344367"/>
        <c:axId val="1937354447"/>
      </c:line3DChart>
      <c:catAx>
        <c:axId val="1937342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37344367"/>
        <c:crosses val="autoZero"/>
        <c:auto val="1"/>
        <c:lblAlgn val="ctr"/>
        <c:lblOffset val="100"/>
        <c:noMultiLvlLbl val="0"/>
      </c:catAx>
      <c:valAx>
        <c:axId val="19373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37342703"/>
        <c:crosses val="autoZero"/>
        <c:crossBetween val="between"/>
      </c:valAx>
      <c:serAx>
        <c:axId val="19373544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373443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'kan-kol-şek'!$D$3:$D$11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B-4B6D-98D2-FE885D9690EB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'kan-kol-şek'!$E$3:$E$11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B-4B6D-98D2-FE885D9690EB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'kan-kol-şek'!$F$3:$F$11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DB-4B6D-98D2-FE885D969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448847"/>
        <c:axId val="568449679"/>
      </c:lineChart>
      <c:catAx>
        <c:axId val="56844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68449679"/>
        <c:crosses val="autoZero"/>
        <c:auto val="1"/>
        <c:lblAlgn val="ctr"/>
        <c:lblOffset val="100"/>
        <c:noMultiLvlLbl val="0"/>
      </c:catAx>
      <c:valAx>
        <c:axId val="568449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6844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Grip hastalarının burun akıntısı ateş öksürük değerleri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Grip!$B$2:$B$15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F-4EFD-A395-1AD1DC3457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Grip!$C$2:$C$15</c:f>
              <c:numCache>
                <c:formatCode>General</c:formatCode>
                <c:ptCount val="14"/>
                <c:pt idx="0">
                  <c:v>38.5</c:v>
                </c:pt>
                <c:pt idx="1">
                  <c:v>37.799999999999997</c:v>
                </c:pt>
                <c:pt idx="2">
                  <c:v>36.9</c:v>
                </c:pt>
                <c:pt idx="3">
                  <c:v>35.9</c:v>
                </c:pt>
                <c:pt idx="4">
                  <c:v>37.6</c:v>
                </c:pt>
                <c:pt idx="5">
                  <c:v>37.200000000000003</c:v>
                </c:pt>
                <c:pt idx="6">
                  <c:v>37.6</c:v>
                </c:pt>
                <c:pt idx="7">
                  <c:v>37.299999999999997</c:v>
                </c:pt>
                <c:pt idx="8">
                  <c:v>36.9</c:v>
                </c:pt>
                <c:pt idx="9">
                  <c:v>37.6</c:v>
                </c:pt>
                <c:pt idx="10">
                  <c:v>37.200000000000003</c:v>
                </c:pt>
                <c:pt idx="11">
                  <c:v>37.799999999999997</c:v>
                </c:pt>
                <c:pt idx="12">
                  <c:v>37.200000000000003</c:v>
                </c:pt>
                <c:pt idx="13">
                  <c:v>37.799999999999997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F-4EFD-A395-1AD1DC34572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Grip!$D$2:$D$15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8F-4EFD-A395-1AD1DC345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95311"/>
        <c:axId val="276981999"/>
      </c:lineChart>
      <c:catAx>
        <c:axId val="27699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76981999"/>
        <c:crosses val="autoZero"/>
        <c:auto val="1"/>
        <c:lblAlgn val="ctr"/>
        <c:lblOffset val="100"/>
        <c:noMultiLvlLbl val="0"/>
      </c:catAx>
      <c:valAx>
        <c:axId val="27698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76995311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accent4"/>
          </a:solidFill>
          <a:prstDash val="solid"/>
          <a:miter lim="800000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Boyutnfıtığına ait burun akıntısı ateş ksürük grafiği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Grip!$B$35:$B$42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8-444B-B19C-5E460567197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Grip!$C$35:$C$42</c:f>
              <c:numCache>
                <c:formatCode>General</c:formatCode>
                <c:ptCount val="8"/>
                <c:pt idx="0">
                  <c:v>36.4</c:v>
                </c:pt>
                <c:pt idx="1">
                  <c:v>36.9</c:v>
                </c:pt>
                <c:pt idx="2">
                  <c:v>37.1</c:v>
                </c:pt>
                <c:pt idx="3">
                  <c:v>36.9</c:v>
                </c:pt>
                <c:pt idx="4">
                  <c:v>36</c:v>
                </c:pt>
                <c:pt idx="5">
                  <c:v>35.6</c:v>
                </c:pt>
                <c:pt idx="6">
                  <c:v>36.200000000000003</c:v>
                </c:pt>
                <c:pt idx="7">
                  <c:v>36.4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8-444B-B19C-5E460567197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Grip!$D$35:$D$42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8-444B-B19C-5E4605671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84911"/>
        <c:axId val="276979919"/>
      </c:lineChart>
      <c:catAx>
        <c:axId val="27698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76979919"/>
        <c:crosses val="autoZero"/>
        <c:auto val="1"/>
        <c:lblAlgn val="ctr"/>
        <c:lblOffset val="100"/>
        <c:noMultiLvlLbl val="0"/>
      </c:catAx>
      <c:valAx>
        <c:axId val="27697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7698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Yüksek kilolulara ait grafik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Grip!$B$51:$B$61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FB-4DC2-A6CD-E7FE29B732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Grip!$C$51:$C$61</c:f>
              <c:numCache>
                <c:formatCode>General</c:formatCode>
                <c:ptCount val="11"/>
                <c:pt idx="0">
                  <c:v>36.200000000000003</c:v>
                </c:pt>
                <c:pt idx="1">
                  <c:v>36.1</c:v>
                </c:pt>
                <c:pt idx="2">
                  <c:v>36.1</c:v>
                </c:pt>
                <c:pt idx="3">
                  <c:v>35.799999999999997</c:v>
                </c:pt>
                <c:pt idx="4">
                  <c:v>35.5</c:v>
                </c:pt>
                <c:pt idx="5">
                  <c:v>36</c:v>
                </c:pt>
                <c:pt idx="6">
                  <c:v>36.1</c:v>
                </c:pt>
                <c:pt idx="7">
                  <c:v>36.4</c:v>
                </c:pt>
                <c:pt idx="8">
                  <c:v>36.9</c:v>
                </c:pt>
                <c:pt idx="9">
                  <c:v>36.9</c:v>
                </c:pt>
                <c:pt idx="1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FB-4DC2-A6CD-E7FE29B732E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Grip!$D$51:$D$61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FB-4DC2-A6CD-E7FE29B73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99055"/>
        <c:axId val="276999471"/>
      </c:lineChart>
      <c:catAx>
        <c:axId val="27699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76999471"/>
        <c:crosses val="autoZero"/>
        <c:auto val="1"/>
        <c:lblAlgn val="ctr"/>
        <c:lblOffset val="100"/>
        <c:noMultiLvlLbl val="0"/>
      </c:catAx>
      <c:valAx>
        <c:axId val="2769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7699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1</xdr:row>
      <xdr:rowOff>30480</xdr:rowOff>
    </xdr:from>
    <xdr:to>
      <xdr:col>15</xdr:col>
      <xdr:colOff>426720</xdr:colOff>
      <xdr:row>21</xdr:row>
      <xdr:rowOff>121920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fik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567690</xdr:colOff>
      <xdr:row>2</xdr:row>
      <xdr:rowOff>30480</xdr:rowOff>
    </xdr:from>
    <xdr:to>
      <xdr:col>24</xdr:col>
      <xdr:colOff>327660</xdr:colOff>
      <xdr:row>23</xdr:row>
      <xdr:rowOff>83820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2</xdr:row>
      <xdr:rowOff>7620</xdr:rowOff>
    </xdr:from>
    <xdr:to>
      <xdr:col>15</xdr:col>
      <xdr:colOff>274320</xdr:colOff>
      <xdr:row>23</xdr:row>
      <xdr:rowOff>137160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119742</xdr:colOff>
      <xdr:row>2</xdr:row>
      <xdr:rowOff>21771</xdr:rowOff>
    </xdr:from>
    <xdr:to>
      <xdr:col>23</xdr:col>
      <xdr:colOff>544285</xdr:colOff>
      <xdr:row>30</xdr:row>
      <xdr:rowOff>87084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</xdr:colOff>
      <xdr:row>2</xdr:row>
      <xdr:rowOff>68580</xdr:rowOff>
    </xdr:from>
    <xdr:to>
      <xdr:col>19</xdr:col>
      <xdr:colOff>160020</xdr:colOff>
      <xdr:row>9</xdr:row>
      <xdr:rowOff>297180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396240</xdr:colOff>
      <xdr:row>9</xdr:row>
      <xdr:rowOff>487680</xdr:rowOff>
    </xdr:from>
    <xdr:to>
      <xdr:col>19</xdr:col>
      <xdr:colOff>144780</xdr:colOff>
      <xdr:row>22</xdr:row>
      <xdr:rowOff>121920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119741</xdr:colOff>
      <xdr:row>1</xdr:row>
      <xdr:rowOff>10885</xdr:rowOff>
    </xdr:from>
    <xdr:to>
      <xdr:col>20</xdr:col>
      <xdr:colOff>21770</xdr:colOff>
      <xdr:row>33</xdr:row>
      <xdr:rowOff>65314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163284</xdr:colOff>
      <xdr:row>34</xdr:row>
      <xdr:rowOff>43543</xdr:rowOff>
    </xdr:from>
    <xdr:to>
      <xdr:col>20</xdr:col>
      <xdr:colOff>10885</xdr:colOff>
      <xdr:row>45</xdr:row>
      <xdr:rowOff>141513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598714</xdr:colOff>
      <xdr:row>49</xdr:row>
      <xdr:rowOff>152398</xdr:rowOff>
    </xdr:from>
    <xdr:to>
      <xdr:col>20</xdr:col>
      <xdr:colOff>293914</xdr:colOff>
      <xdr:row>55</xdr:row>
      <xdr:rowOff>348342</xdr:rowOff>
    </xdr:to>
    <xdr:graphicFrame macro="">
      <xdr:nvGraphicFramePr>
        <xdr:cNvPr id="4" name="Grafi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iyoteknoloji_parametrel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iyoteknoloji_parametrel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zar" refreshedDate="44326.523827546298" createdVersion="6" refreshedVersion="6" minRefreshableVersion="3" recordCount="77">
  <cacheSource type="worksheet">
    <worksheetSource ref="D1:E78" sheet="YAŞ " r:id="rId2"/>
  </cacheSource>
  <cacheFields count="2">
    <cacheField name="test1" numFmtId="0">
      <sharedItems/>
    </cacheField>
    <cacheField name="Grip" numFmtId="0">
      <sharedItems count="8">
        <s v="Grip"/>
        <s v="Yüksek Kiloya Bağlı Rahatsızlık"/>
        <s v="Bahar Nezlesi"/>
        <s v="Korona Virüs"/>
        <s v="Bel Fıtığı Başlangıcı"/>
        <s v="Enfeksiyon Hastalığı"/>
        <s v="Kanser Başlangıcı"/>
        <s v="Boyun Fıtığı Başlangıcı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azar" refreshedDate="44326.525010763886" createdVersion="6" refreshedVersion="6" minRefreshableVersion="3" recordCount="77">
  <cacheSource type="worksheet">
    <worksheetSource ref="B2:C79" sheet="YAŞ-VKE" r:id="rId2"/>
  </cacheSource>
  <cacheFields count="2">
    <cacheField name="test1" numFmtId="0">
      <sharedItems/>
    </cacheField>
    <cacheField name="Öğrenci" numFmtId="0">
      <sharedItems count="5">
        <s v="Öğrenci"/>
        <s v="İşçi"/>
        <s v="Hizmet"/>
        <s v="Tarım"/>
        <s v="Emekl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s v="test2"/>
    <x v="0"/>
  </r>
  <r>
    <s v="test3"/>
    <x v="1"/>
  </r>
  <r>
    <s v="test4"/>
    <x v="2"/>
  </r>
  <r>
    <s v="test5"/>
    <x v="1"/>
  </r>
  <r>
    <s v="test6"/>
    <x v="3"/>
  </r>
  <r>
    <s v="test7"/>
    <x v="3"/>
  </r>
  <r>
    <s v="test8"/>
    <x v="3"/>
  </r>
  <r>
    <s v="test9"/>
    <x v="0"/>
  </r>
  <r>
    <s v="test10"/>
    <x v="0"/>
  </r>
  <r>
    <s v="test11"/>
    <x v="1"/>
  </r>
  <r>
    <s v="test12"/>
    <x v="1"/>
  </r>
  <r>
    <s v="test13"/>
    <x v="4"/>
  </r>
  <r>
    <s v="test14"/>
    <x v="0"/>
  </r>
  <r>
    <s v="test15"/>
    <x v="1"/>
  </r>
  <r>
    <s v="test16"/>
    <x v="5"/>
  </r>
  <r>
    <s v="test17"/>
    <x v="5"/>
  </r>
  <r>
    <s v="test18"/>
    <x v="2"/>
  </r>
  <r>
    <s v="test19"/>
    <x v="5"/>
  </r>
  <r>
    <s v="test20"/>
    <x v="3"/>
  </r>
  <r>
    <s v="test21"/>
    <x v="6"/>
  </r>
  <r>
    <s v="test22"/>
    <x v="7"/>
  </r>
  <r>
    <s v="test23"/>
    <x v="0"/>
  </r>
  <r>
    <s v="test24"/>
    <x v="1"/>
  </r>
  <r>
    <s v="test25"/>
    <x v="7"/>
  </r>
  <r>
    <s v="test26"/>
    <x v="3"/>
  </r>
  <r>
    <s v="test27"/>
    <x v="4"/>
  </r>
  <r>
    <s v="test28"/>
    <x v="4"/>
  </r>
  <r>
    <s v="test29"/>
    <x v="2"/>
  </r>
  <r>
    <s v="test30"/>
    <x v="2"/>
  </r>
  <r>
    <s v="test31"/>
    <x v="6"/>
  </r>
  <r>
    <s v="test32"/>
    <x v="6"/>
  </r>
  <r>
    <s v="test33"/>
    <x v="0"/>
  </r>
  <r>
    <s v="test34"/>
    <x v="6"/>
  </r>
  <r>
    <s v="test35"/>
    <x v="4"/>
  </r>
  <r>
    <s v="test36"/>
    <x v="0"/>
  </r>
  <r>
    <s v="test37"/>
    <x v="2"/>
  </r>
  <r>
    <s v="test38"/>
    <x v="5"/>
  </r>
  <r>
    <s v="test39"/>
    <x v="7"/>
  </r>
  <r>
    <s v="test40"/>
    <x v="7"/>
  </r>
  <r>
    <s v="test41"/>
    <x v="7"/>
  </r>
  <r>
    <s v="test42"/>
    <x v="3"/>
  </r>
  <r>
    <s v="test43"/>
    <x v="0"/>
  </r>
  <r>
    <s v="test44"/>
    <x v="6"/>
  </r>
  <r>
    <s v="test45"/>
    <x v="2"/>
  </r>
  <r>
    <s v="test46"/>
    <x v="5"/>
  </r>
  <r>
    <s v="test47"/>
    <x v="4"/>
  </r>
  <r>
    <s v="test48"/>
    <x v="7"/>
  </r>
  <r>
    <s v="test49"/>
    <x v="7"/>
  </r>
  <r>
    <s v="test50"/>
    <x v="5"/>
  </r>
  <r>
    <s v="test51"/>
    <x v="6"/>
  </r>
  <r>
    <s v="test52"/>
    <x v="0"/>
  </r>
  <r>
    <s v="test53"/>
    <x v="3"/>
  </r>
  <r>
    <s v="test54"/>
    <x v="3"/>
  </r>
  <r>
    <s v="test55"/>
    <x v="1"/>
  </r>
  <r>
    <s v="test56"/>
    <x v="1"/>
  </r>
  <r>
    <s v="test57"/>
    <x v="5"/>
  </r>
  <r>
    <s v="test58"/>
    <x v="4"/>
  </r>
  <r>
    <s v="test59"/>
    <x v="1"/>
  </r>
  <r>
    <s v="test60"/>
    <x v="5"/>
  </r>
  <r>
    <s v="test61"/>
    <x v="7"/>
  </r>
  <r>
    <s v="test62"/>
    <x v="0"/>
  </r>
  <r>
    <s v="test63"/>
    <x v="6"/>
  </r>
  <r>
    <s v="test64"/>
    <x v="1"/>
  </r>
  <r>
    <s v="test65"/>
    <x v="4"/>
  </r>
  <r>
    <s v="test66"/>
    <x v="0"/>
  </r>
  <r>
    <s v="test67"/>
    <x v="3"/>
  </r>
  <r>
    <s v="test68"/>
    <x v="2"/>
  </r>
  <r>
    <s v="test69"/>
    <x v="4"/>
  </r>
  <r>
    <s v="test70"/>
    <x v="0"/>
  </r>
  <r>
    <s v="test71"/>
    <x v="7"/>
  </r>
  <r>
    <s v="test72"/>
    <x v="1"/>
  </r>
  <r>
    <s v="test73"/>
    <x v="5"/>
  </r>
  <r>
    <s v="test74"/>
    <x v="2"/>
  </r>
  <r>
    <s v="test75"/>
    <x v="6"/>
  </r>
  <r>
    <s v="test76"/>
    <x v="0"/>
  </r>
  <r>
    <s v="test77"/>
    <x v="6"/>
  </r>
  <r>
    <s v="test78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7">
  <r>
    <s v="test2"/>
    <x v="0"/>
  </r>
  <r>
    <s v="test3"/>
    <x v="1"/>
  </r>
  <r>
    <s v="test4"/>
    <x v="2"/>
  </r>
  <r>
    <s v="test5"/>
    <x v="1"/>
  </r>
  <r>
    <s v="test6"/>
    <x v="2"/>
  </r>
  <r>
    <s v="test7"/>
    <x v="0"/>
  </r>
  <r>
    <s v="test8"/>
    <x v="0"/>
  </r>
  <r>
    <s v="test9"/>
    <x v="3"/>
  </r>
  <r>
    <s v="test10"/>
    <x v="2"/>
  </r>
  <r>
    <s v="test11"/>
    <x v="0"/>
  </r>
  <r>
    <s v="test12"/>
    <x v="0"/>
  </r>
  <r>
    <s v="test13"/>
    <x v="1"/>
  </r>
  <r>
    <s v="test14"/>
    <x v="1"/>
  </r>
  <r>
    <s v="test15"/>
    <x v="2"/>
  </r>
  <r>
    <s v="test16"/>
    <x v="2"/>
  </r>
  <r>
    <s v="test17"/>
    <x v="1"/>
  </r>
  <r>
    <s v="test18"/>
    <x v="2"/>
  </r>
  <r>
    <s v="test19"/>
    <x v="1"/>
  </r>
  <r>
    <s v="test20"/>
    <x v="2"/>
  </r>
  <r>
    <s v="test21"/>
    <x v="2"/>
  </r>
  <r>
    <s v="test22"/>
    <x v="1"/>
  </r>
  <r>
    <s v="test23"/>
    <x v="2"/>
  </r>
  <r>
    <s v="test24"/>
    <x v="2"/>
  </r>
  <r>
    <s v="test25"/>
    <x v="0"/>
  </r>
  <r>
    <s v="test26"/>
    <x v="2"/>
  </r>
  <r>
    <s v="test27"/>
    <x v="1"/>
  </r>
  <r>
    <s v="test28"/>
    <x v="2"/>
  </r>
  <r>
    <s v="test29"/>
    <x v="3"/>
  </r>
  <r>
    <s v="test30"/>
    <x v="3"/>
  </r>
  <r>
    <s v="test31"/>
    <x v="2"/>
  </r>
  <r>
    <s v="test32"/>
    <x v="1"/>
  </r>
  <r>
    <s v="test33"/>
    <x v="2"/>
  </r>
  <r>
    <s v="test34"/>
    <x v="1"/>
  </r>
  <r>
    <s v="test35"/>
    <x v="2"/>
  </r>
  <r>
    <s v="test36"/>
    <x v="1"/>
  </r>
  <r>
    <s v="test37"/>
    <x v="1"/>
  </r>
  <r>
    <s v="test38"/>
    <x v="4"/>
  </r>
  <r>
    <s v="test39"/>
    <x v="4"/>
  </r>
  <r>
    <s v="test40"/>
    <x v="1"/>
  </r>
  <r>
    <s v="test41"/>
    <x v="4"/>
  </r>
  <r>
    <s v="test42"/>
    <x v="4"/>
  </r>
  <r>
    <s v="test43"/>
    <x v="2"/>
  </r>
  <r>
    <s v="test44"/>
    <x v="4"/>
  </r>
  <r>
    <s v="test45"/>
    <x v="2"/>
  </r>
  <r>
    <s v="test46"/>
    <x v="4"/>
  </r>
  <r>
    <s v="test47"/>
    <x v="3"/>
  </r>
  <r>
    <s v="test48"/>
    <x v="2"/>
  </r>
  <r>
    <s v="test49"/>
    <x v="3"/>
  </r>
  <r>
    <s v="test50"/>
    <x v="3"/>
  </r>
  <r>
    <s v="test51"/>
    <x v="3"/>
  </r>
  <r>
    <s v="test52"/>
    <x v="4"/>
  </r>
  <r>
    <s v="test53"/>
    <x v="3"/>
  </r>
  <r>
    <s v="test54"/>
    <x v="4"/>
  </r>
  <r>
    <s v="test55"/>
    <x v="3"/>
  </r>
  <r>
    <s v="test56"/>
    <x v="4"/>
  </r>
  <r>
    <s v="test57"/>
    <x v="4"/>
  </r>
  <r>
    <s v="test58"/>
    <x v="4"/>
  </r>
  <r>
    <s v="test59"/>
    <x v="4"/>
  </r>
  <r>
    <s v="test60"/>
    <x v="4"/>
  </r>
  <r>
    <s v="test61"/>
    <x v="4"/>
  </r>
  <r>
    <s v="test62"/>
    <x v="4"/>
  </r>
  <r>
    <s v="test63"/>
    <x v="4"/>
  </r>
  <r>
    <s v="test64"/>
    <x v="4"/>
  </r>
  <r>
    <s v="test65"/>
    <x v="3"/>
  </r>
  <r>
    <s v="test66"/>
    <x v="4"/>
  </r>
  <r>
    <s v="test67"/>
    <x v="2"/>
  </r>
  <r>
    <s v="test68"/>
    <x v="0"/>
  </r>
  <r>
    <s v="test69"/>
    <x v="2"/>
  </r>
  <r>
    <s v="test70"/>
    <x v="0"/>
  </r>
  <r>
    <s v="test71"/>
    <x v="1"/>
  </r>
  <r>
    <s v="test72"/>
    <x v="1"/>
  </r>
  <r>
    <s v="test73"/>
    <x v="2"/>
  </r>
  <r>
    <s v="test74"/>
    <x v="1"/>
  </r>
  <r>
    <s v="test75"/>
    <x v="2"/>
  </r>
  <r>
    <s v="test76"/>
    <x v="1"/>
  </r>
  <r>
    <s v="test77"/>
    <x v="3"/>
  </r>
  <r>
    <s v="test7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Değerler" updatedVersion="6" minRefreshableVersion="3" useAutoFormatting="1" rowGrandTotals="0" colGrandTotals="0" itemPrintTitles="1" createdVersion="6" indent="0" compact="0" compactData="0" multipleFieldFilters="0" chartFormat="9">
  <location ref="A3:B11" firstHeaderRow="1" firstDataRow="1" firstDataCol="1"/>
  <pivotFields count="2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2"/>
        <item x="4"/>
        <item x="7"/>
        <item x="5"/>
        <item x="0"/>
        <item x="6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ay test1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Değerler" updatedVersion="6" minRefreshableVersion="3" useAutoFormatting="1" rowGrandTotals="0" colGrandTotals="0" itemPrintTitles="1" createdVersion="6" indent="0" compact="0" compactData="0" multipleFieldFilters="0" chartFormat="1">
  <location ref="A3:B8" firstHeaderRow="1" firstDataRow="1" firstDataCol="1"/>
  <pivotFields count="2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4"/>
        <item x="2"/>
        <item x="1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ay test1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o1" displayName="Tablo1" ref="A3:S316" totalsRowCount="1" headerRowDxfId="41" totalsRowDxfId="40" tableBorderDxfId="39" totalsRowBorderDxfId="38">
  <autoFilter ref="A3:S315">
    <filterColumn colId="18">
      <filters>
        <filter val="Kanser Başlangıcı"/>
      </filters>
    </filterColumn>
  </autoFilter>
  <tableColumns count="19">
    <tableColumn id="1" name="Test Numuneleri" dataDxfId="37" totalsRowDxfId="18"/>
    <tableColumn id="2" name="Yaş" totalsRowFunction="average" dataDxfId="36" totalsRowDxfId="17"/>
    <tableColumn id="3" name="Burun Akıntısı" totalsRowFunction="average" dataDxfId="35" totalsRowDxfId="16"/>
    <tableColumn id="4" name="Ateş" totalsRowFunction="average" dataDxfId="34" totalsRowDxfId="15"/>
    <tableColumn id="5" name="Ağrı Şiddeti (0-5)" totalsRowFunction="average" dataDxfId="33" totalsRowDxfId="14"/>
    <tableColumn id="6" name="Ağrı Bölgesi" totalsRowFunction="count" dataDxfId="32" totalsRowDxfId="13"/>
    <tableColumn id="7" name="Öksürük(0-5)" totalsRowFunction="average" dataDxfId="31" totalsRowDxfId="12"/>
    <tableColumn id="8" name="Geniz Akıntısı" totalsRowFunction="average" dataDxfId="30" totalsRowDxfId="11"/>
    <tableColumn id="9" name="Göz Kızarıklılığı" totalsRowFunction="average" dataDxfId="29" totalsRowDxfId="10"/>
    <tableColumn id="10" name="Bilinç Kaybı" totalsRowFunction="average" dataDxfId="28" totalsRowDxfId="9"/>
    <tableColumn id="11" name="Kolestrol Sorunu" totalsRowFunction="average" dataDxfId="27" totalsRowDxfId="8"/>
    <tableColumn id="12" name=" Şeker Hastalığı" totalsRowFunction="average" dataDxfId="26" totalsRowDxfId="7"/>
    <tableColumn id="14" name="Tat veya Koku Kaybı" totalsRowFunction="average" dataDxfId="25" totalsRowDxfId="6"/>
    <tableColumn id="15" name="Sigara Kullanıı" totalsRowFunction="average" dataDxfId="24" totalsRowDxfId="5"/>
    <tableColumn id="16" name="Cinsiyet (kadın = 0, erkek = 1)" totalsRowFunction="average" dataDxfId="23" totalsRowDxfId="4"/>
    <tableColumn id="17" name="Alkol Kullanımı" totalsRowFunction="average" dataDxfId="22" totalsRowDxfId="3"/>
    <tableColumn id="18" name="Kitle Endeksi" totalsRowFunction="average" dataDxfId="21" totalsRowDxfId="2"/>
    <tableColumn id="19" name="Çalıştığınız Sektör" dataDxfId="20" totalsRowDxfId="1"/>
    <tableColumn id="20" name="Atanacak Hastalık" totalsRowFunction="count" dataDxfId="1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22"/>
  <sheetViews>
    <sheetView tabSelected="1" topLeftCell="A102" zoomScale="85" zoomScaleNormal="85" workbookViewId="0">
      <selection activeCell="L66" sqref="L66"/>
    </sheetView>
  </sheetViews>
  <sheetFormatPr defaultRowHeight="14.4" x14ac:dyDescent="0.3"/>
  <cols>
    <col min="1" max="1" width="8" bestFit="1" customWidth="1"/>
    <col min="2" max="5" width="8.88671875" customWidth="1"/>
    <col min="6" max="6" width="10.44140625" bestFit="1" customWidth="1"/>
    <col min="7" max="14" width="12.44140625" bestFit="1" customWidth="1"/>
    <col min="15" max="15" width="12.33203125" customWidth="1"/>
    <col min="16" max="17" width="12.44140625" bestFit="1" customWidth="1"/>
    <col min="18" max="18" width="11.6640625" customWidth="1"/>
    <col min="19" max="19" width="27.33203125" customWidth="1"/>
    <col min="20" max="20" width="8.88671875" customWidth="1"/>
  </cols>
  <sheetData>
    <row r="2" spans="1:21" ht="12.6" customHeight="1" x14ac:dyDescent="0.3">
      <c r="I2" s="1"/>
      <c r="J2" s="1"/>
      <c r="K2" s="1"/>
      <c r="L2" s="1"/>
      <c r="M2" s="1"/>
      <c r="N2" s="1"/>
      <c r="O2" s="1"/>
    </row>
    <row r="3" spans="1:21" ht="162.6" x14ac:dyDescent="0.3">
      <c r="A3" s="19" t="s">
        <v>13</v>
      </c>
      <c r="B3" s="20" t="s">
        <v>9</v>
      </c>
      <c r="C3" s="21" t="s">
        <v>6</v>
      </c>
      <c r="D3" s="21" t="s">
        <v>0</v>
      </c>
      <c r="E3" s="21" t="s">
        <v>95</v>
      </c>
      <c r="F3" s="21" t="s">
        <v>7</v>
      </c>
      <c r="G3" s="21" t="s">
        <v>97</v>
      </c>
      <c r="H3" s="21" t="s">
        <v>1</v>
      </c>
      <c r="I3" s="21" t="s">
        <v>2</v>
      </c>
      <c r="J3" s="21" t="s">
        <v>3</v>
      </c>
      <c r="K3" s="21" t="s">
        <v>4</v>
      </c>
      <c r="L3" s="21" t="s">
        <v>5</v>
      </c>
      <c r="M3" s="21" t="s">
        <v>8</v>
      </c>
      <c r="N3" s="21" t="s">
        <v>10</v>
      </c>
      <c r="O3" s="21" t="s">
        <v>115</v>
      </c>
      <c r="P3" s="21" t="s">
        <v>11</v>
      </c>
      <c r="Q3" s="21" t="s">
        <v>61</v>
      </c>
      <c r="R3" s="21" t="s">
        <v>12</v>
      </c>
      <c r="S3" s="22" t="s">
        <v>60</v>
      </c>
    </row>
    <row r="4" spans="1:21" ht="19.8" hidden="1" customHeight="1" x14ac:dyDescent="0.3">
      <c r="A4" s="2" t="s">
        <v>14</v>
      </c>
      <c r="B4" s="7">
        <v>24</v>
      </c>
      <c r="C4" s="7">
        <v>1</v>
      </c>
      <c r="D4" s="7">
        <v>38.5</v>
      </c>
      <c r="E4" s="7">
        <v>0</v>
      </c>
      <c r="F4" s="7" t="s">
        <v>106</v>
      </c>
      <c r="G4" s="7">
        <v>2</v>
      </c>
      <c r="H4" s="8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1</v>
      </c>
      <c r="Q4" s="7">
        <v>23.5</v>
      </c>
      <c r="R4" s="9" t="s">
        <v>94</v>
      </c>
      <c r="S4" s="13" t="s">
        <v>99</v>
      </c>
      <c r="U4">
        <v>4</v>
      </c>
    </row>
    <row r="5" spans="1:21" ht="19.8" hidden="1" customHeight="1" x14ac:dyDescent="0.3">
      <c r="A5" s="2" t="s">
        <v>15</v>
      </c>
      <c r="B5" s="7">
        <v>26</v>
      </c>
      <c r="C5" s="7">
        <v>1</v>
      </c>
      <c r="D5" s="7">
        <v>37.799999999999997</v>
      </c>
      <c r="E5" s="10">
        <v>0</v>
      </c>
      <c r="F5" s="10" t="s">
        <v>106</v>
      </c>
      <c r="G5" s="10">
        <v>1</v>
      </c>
      <c r="H5" s="11">
        <v>1</v>
      </c>
      <c r="I5" s="11">
        <v>0</v>
      </c>
      <c r="J5" s="11">
        <v>1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1</v>
      </c>
      <c r="Q5" s="12">
        <v>21.1</v>
      </c>
      <c r="R5" s="7" t="s">
        <v>94</v>
      </c>
      <c r="S5" s="13" t="s">
        <v>99</v>
      </c>
    </row>
    <row r="6" spans="1:21" ht="15.6" hidden="1" x14ac:dyDescent="0.3">
      <c r="A6" s="2" t="s">
        <v>16</v>
      </c>
      <c r="B6" s="7">
        <v>21</v>
      </c>
      <c r="C6" s="7">
        <v>0</v>
      </c>
      <c r="D6" s="7">
        <v>36.200000000000003</v>
      </c>
      <c r="E6" s="7">
        <v>4</v>
      </c>
      <c r="F6" s="7" t="s">
        <v>96</v>
      </c>
      <c r="G6" s="10">
        <v>0</v>
      </c>
      <c r="H6" s="11">
        <v>0</v>
      </c>
      <c r="I6" s="11">
        <v>0</v>
      </c>
      <c r="J6" s="11">
        <v>0</v>
      </c>
      <c r="K6" s="11">
        <v>0</v>
      </c>
      <c r="L6" s="11">
        <v>1</v>
      </c>
      <c r="M6" s="10">
        <v>0</v>
      </c>
      <c r="N6" s="10">
        <v>1</v>
      </c>
      <c r="O6" s="10">
        <v>1</v>
      </c>
      <c r="P6" s="10">
        <v>1</v>
      </c>
      <c r="Q6" s="12">
        <v>29.8</v>
      </c>
      <c r="R6" s="7" t="s">
        <v>100</v>
      </c>
      <c r="S6" s="13" t="s">
        <v>103</v>
      </c>
      <c r="U6">
        <v>7</v>
      </c>
    </row>
    <row r="7" spans="1:21" ht="19.8" hidden="1" customHeight="1" x14ac:dyDescent="0.3">
      <c r="A7" s="2" t="s">
        <v>17</v>
      </c>
      <c r="B7" s="7">
        <v>29</v>
      </c>
      <c r="C7" s="10">
        <v>1</v>
      </c>
      <c r="D7" s="7">
        <v>35.9</v>
      </c>
      <c r="E7" s="10">
        <v>0</v>
      </c>
      <c r="F7" s="7" t="s">
        <v>106</v>
      </c>
      <c r="G7" s="7">
        <v>1</v>
      </c>
      <c r="H7" s="11">
        <v>1</v>
      </c>
      <c r="I7" s="11">
        <v>1</v>
      </c>
      <c r="J7" s="11">
        <v>0</v>
      </c>
      <c r="K7" s="11">
        <v>1</v>
      </c>
      <c r="L7" s="11">
        <v>0</v>
      </c>
      <c r="M7" s="11">
        <v>0</v>
      </c>
      <c r="N7" s="11">
        <v>1</v>
      </c>
      <c r="O7" s="11">
        <v>1</v>
      </c>
      <c r="P7" s="11">
        <v>0</v>
      </c>
      <c r="Q7" s="14">
        <v>31</v>
      </c>
      <c r="R7" s="7" t="s">
        <v>104</v>
      </c>
      <c r="S7" s="13" t="s">
        <v>102</v>
      </c>
      <c r="U7">
        <v>0</v>
      </c>
    </row>
    <row r="8" spans="1:21" ht="15.6" hidden="1" x14ac:dyDescent="0.3">
      <c r="A8" s="2" t="s">
        <v>18</v>
      </c>
      <c r="B8" s="7">
        <v>30</v>
      </c>
      <c r="C8" s="10">
        <v>0</v>
      </c>
      <c r="D8" s="10">
        <v>36.1</v>
      </c>
      <c r="E8" s="10">
        <v>4</v>
      </c>
      <c r="F8" s="10" t="s">
        <v>96</v>
      </c>
      <c r="G8" s="10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4">
        <v>34.5</v>
      </c>
      <c r="R8" s="7" t="s">
        <v>100</v>
      </c>
      <c r="S8" s="13" t="s">
        <v>103</v>
      </c>
    </row>
    <row r="9" spans="1:21" ht="19.8" hidden="1" customHeight="1" x14ac:dyDescent="0.3">
      <c r="A9" s="2" t="s">
        <v>19</v>
      </c>
      <c r="B9" s="7">
        <v>28</v>
      </c>
      <c r="C9" s="10">
        <v>1</v>
      </c>
      <c r="D9" s="10">
        <v>38.200000000000003</v>
      </c>
      <c r="E9" s="10">
        <v>3</v>
      </c>
      <c r="F9" s="10" t="s">
        <v>101</v>
      </c>
      <c r="G9" s="10">
        <v>3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4">
        <v>22.9</v>
      </c>
      <c r="R9" s="7" t="s">
        <v>104</v>
      </c>
      <c r="S9" s="13" t="s">
        <v>105</v>
      </c>
      <c r="U9">
        <v>6</v>
      </c>
    </row>
    <row r="10" spans="1:21" ht="19.8" hidden="1" customHeight="1" x14ac:dyDescent="0.3">
      <c r="A10" s="2" t="s">
        <v>20</v>
      </c>
      <c r="B10" s="7">
        <v>20</v>
      </c>
      <c r="C10" s="10">
        <v>1</v>
      </c>
      <c r="D10" s="10">
        <v>38.700000000000003</v>
      </c>
      <c r="E10" s="10">
        <v>5</v>
      </c>
      <c r="F10" s="10" t="s">
        <v>101</v>
      </c>
      <c r="G10" s="10">
        <v>2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  <c r="O10" s="11">
        <v>0</v>
      </c>
      <c r="P10" s="11">
        <v>0</v>
      </c>
      <c r="Q10" s="14">
        <v>18.899999999999999</v>
      </c>
      <c r="R10" s="7" t="s">
        <v>94</v>
      </c>
      <c r="S10" s="13" t="s">
        <v>105</v>
      </c>
    </row>
    <row r="11" spans="1:21" ht="19.8" hidden="1" customHeight="1" x14ac:dyDescent="0.3">
      <c r="A11" s="2" t="s">
        <v>21</v>
      </c>
      <c r="B11" s="7">
        <v>23</v>
      </c>
      <c r="C11" s="10">
        <v>1</v>
      </c>
      <c r="D11" s="10">
        <v>37.5</v>
      </c>
      <c r="E11" s="10">
        <v>3</v>
      </c>
      <c r="F11" s="10" t="s">
        <v>101</v>
      </c>
      <c r="G11" s="10">
        <v>5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  <c r="O11" s="11">
        <v>1</v>
      </c>
      <c r="P11" s="11">
        <v>0</v>
      </c>
      <c r="Q11" s="14">
        <v>19.899999999999999</v>
      </c>
      <c r="R11" s="7" t="s">
        <v>94</v>
      </c>
      <c r="S11" s="13" t="s">
        <v>105</v>
      </c>
    </row>
    <row r="12" spans="1:21" ht="19.8" hidden="1" customHeight="1" x14ac:dyDescent="0.3">
      <c r="A12" s="2" t="s">
        <v>22</v>
      </c>
      <c r="B12" s="7">
        <v>29</v>
      </c>
      <c r="C12" s="10">
        <v>0</v>
      </c>
      <c r="D12" s="10">
        <v>36.9</v>
      </c>
      <c r="E12" s="10">
        <v>4</v>
      </c>
      <c r="F12" s="7" t="s">
        <v>113</v>
      </c>
      <c r="G12" s="10">
        <v>3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4">
        <v>24.6</v>
      </c>
      <c r="R12" s="7" t="s">
        <v>112</v>
      </c>
      <c r="S12" s="13" t="s">
        <v>99</v>
      </c>
    </row>
    <row r="13" spans="1:21" ht="19.8" hidden="1" customHeight="1" x14ac:dyDescent="0.3">
      <c r="A13" s="2" t="s">
        <v>23</v>
      </c>
      <c r="B13" s="7">
        <v>28</v>
      </c>
      <c r="C13" s="10">
        <v>1</v>
      </c>
      <c r="D13" s="7">
        <v>35.9</v>
      </c>
      <c r="E13" s="10">
        <v>3</v>
      </c>
      <c r="F13" s="7" t="s">
        <v>113</v>
      </c>
      <c r="G13" s="10">
        <v>4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4">
        <v>26.3</v>
      </c>
      <c r="R13" s="7" t="s">
        <v>104</v>
      </c>
      <c r="S13" s="13" t="s">
        <v>99</v>
      </c>
    </row>
    <row r="14" spans="1:21" ht="15.6" hidden="1" x14ac:dyDescent="0.3">
      <c r="A14" s="2" t="s">
        <v>24</v>
      </c>
      <c r="B14" s="7">
        <v>25</v>
      </c>
      <c r="C14" s="10">
        <v>1</v>
      </c>
      <c r="D14" s="10">
        <v>36.1</v>
      </c>
      <c r="E14" s="10">
        <v>3</v>
      </c>
      <c r="F14" s="10" t="s">
        <v>96</v>
      </c>
      <c r="G14" s="10">
        <v>0</v>
      </c>
      <c r="H14" s="11">
        <v>1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1</v>
      </c>
      <c r="O14" s="11">
        <v>0</v>
      </c>
      <c r="P14" s="11">
        <v>0</v>
      </c>
      <c r="Q14" s="14">
        <v>31</v>
      </c>
      <c r="R14" s="7" t="s">
        <v>94</v>
      </c>
      <c r="S14" s="13" t="s">
        <v>103</v>
      </c>
    </row>
    <row r="15" spans="1:21" ht="15.6" hidden="1" x14ac:dyDescent="0.3">
      <c r="A15" s="2" t="s">
        <v>25</v>
      </c>
      <c r="B15" s="7">
        <v>22</v>
      </c>
      <c r="C15" s="10">
        <v>0</v>
      </c>
      <c r="D15" s="10">
        <v>35.799999999999997</v>
      </c>
      <c r="E15" s="10">
        <v>2</v>
      </c>
      <c r="F15" s="10" t="s">
        <v>107</v>
      </c>
      <c r="G15" s="10">
        <v>1</v>
      </c>
      <c r="H15" s="11">
        <v>0</v>
      </c>
      <c r="I15" s="7">
        <v>0</v>
      </c>
      <c r="J15" s="7">
        <v>0</v>
      </c>
      <c r="K15" s="7">
        <v>1</v>
      </c>
      <c r="L15" s="7">
        <v>1</v>
      </c>
      <c r="M15" s="7">
        <v>0</v>
      </c>
      <c r="N15" s="7">
        <v>0</v>
      </c>
      <c r="O15" s="7">
        <v>1</v>
      </c>
      <c r="P15" s="7">
        <v>1</v>
      </c>
      <c r="Q15" s="7">
        <v>28.4</v>
      </c>
      <c r="R15" s="7" t="s">
        <v>94</v>
      </c>
      <c r="S15" s="13" t="s">
        <v>103</v>
      </c>
    </row>
    <row r="16" spans="1:21" ht="16.2" hidden="1" thickBot="1" x14ac:dyDescent="0.35">
      <c r="A16" s="3" t="s">
        <v>26</v>
      </c>
      <c r="B16" s="7">
        <v>29</v>
      </c>
      <c r="C16" s="7">
        <v>0</v>
      </c>
      <c r="D16" s="7">
        <v>36.4</v>
      </c>
      <c r="E16" s="7">
        <v>4</v>
      </c>
      <c r="F16" s="7" t="s">
        <v>108</v>
      </c>
      <c r="G16" s="7">
        <v>0</v>
      </c>
      <c r="H16" s="8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1</v>
      </c>
      <c r="P16" s="7">
        <v>0</v>
      </c>
      <c r="Q16" s="7">
        <v>30.1</v>
      </c>
      <c r="R16" s="7" t="s">
        <v>100</v>
      </c>
      <c r="S16" s="13" t="s">
        <v>98</v>
      </c>
      <c r="U16">
        <v>1</v>
      </c>
    </row>
    <row r="17" spans="1:21" ht="19.8" hidden="1" customHeight="1" x14ac:dyDescent="0.3">
      <c r="A17" s="4" t="s">
        <v>27</v>
      </c>
      <c r="B17" s="7">
        <v>35</v>
      </c>
      <c r="C17" s="7">
        <v>1</v>
      </c>
      <c r="D17" s="7">
        <v>37.6</v>
      </c>
      <c r="E17" s="7">
        <v>1</v>
      </c>
      <c r="F17" s="7" t="s">
        <v>113</v>
      </c>
      <c r="G17" s="7">
        <v>1</v>
      </c>
      <c r="H17" s="8">
        <v>1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26.3</v>
      </c>
      <c r="R17" s="7" t="s">
        <v>100</v>
      </c>
      <c r="S17" s="13" t="s">
        <v>99</v>
      </c>
    </row>
    <row r="18" spans="1:21" ht="15.6" hidden="1" x14ac:dyDescent="0.3">
      <c r="A18" s="2" t="s">
        <v>28</v>
      </c>
      <c r="B18" s="7">
        <v>32</v>
      </c>
      <c r="C18" s="7">
        <v>1</v>
      </c>
      <c r="D18" s="7">
        <v>35.5</v>
      </c>
      <c r="E18" s="7">
        <v>4</v>
      </c>
      <c r="F18" s="7" t="s">
        <v>96</v>
      </c>
      <c r="G18" s="7">
        <v>1</v>
      </c>
      <c r="H18" s="8">
        <v>0</v>
      </c>
      <c r="I18" s="7">
        <v>1</v>
      </c>
      <c r="J18" s="7">
        <v>0</v>
      </c>
      <c r="K18" s="7">
        <v>1</v>
      </c>
      <c r="L18" s="7">
        <v>1</v>
      </c>
      <c r="M18" s="7">
        <v>0</v>
      </c>
      <c r="N18" s="7">
        <v>1</v>
      </c>
      <c r="O18" s="7">
        <v>1</v>
      </c>
      <c r="P18" s="7">
        <v>1</v>
      </c>
      <c r="Q18" s="7">
        <v>28.1</v>
      </c>
      <c r="R18" s="7" t="s">
        <v>104</v>
      </c>
      <c r="S18" s="13" t="s">
        <v>103</v>
      </c>
    </row>
    <row r="19" spans="1:21" ht="28.2" hidden="1" customHeight="1" x14ac:dyDescent="0.3">
      <c r="A19" s="2" t="s">
        <v>29</v>
      </c>
      <c r="B19" s="7">
        <v>39</v>
      </c>
      <c r="C19" s="7">
        <v>1</v>
      </c>
      <c r="D19" s="7">
        <v>38.1</v>
      </c>
      <c r="E19" s="7">
        <v>0</v>
      </c>
      <c r="F19" s="7" t="s">
        <v>106</v>
      </c>
      <c r="G19" s="7">
        <v>4</v>
      </c>
      <c r="H19" s="7">
        <v>0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1</v>
      </c>
      <c r="Q19" s="7">
        <v>26.4</v>
      </c>
      <c r="R19" s="7" t="s">
        <v>104</v>
      </c>
      <c r="S19" s="13" t="s">
        <v>109</v>
      </c>
      <c r="U19">
        <v>3</v>
      </c>
    </row>
    <row r="20" spans="1:21" ht="30.6" hidden="1" customHeight="1" x14ac:dyDescent="0.3">
      <c r="A20" s="2" t="s">
        <v>30</v>
      </c>
      <c r="B20" s="7">
        <v>38</v>
      </c>
      <c r="C20" s="7">
        <v>0</v>
      </c>
      <c r="D20" s="7">
        <v>36.9</v>
      </c>
      <c r="E20" s="7">
        <v>0</v>
      </c>
      <c r="F20" s="7" t="s">
        <v>106</v>
      </c>
      <c r="G20" s="7">
        <v>1</v>
      </c>
      <c r="H20" s="7">
        <v>0</v>
      </c>
      <c r="I20" s="7">
        <v>1</v>
      </c>
      <c r="J20" s="7">
        <v>0</v>
      </c>
      <c r="K20" s="7">
        <v>1</v>
      </c>
      <c r="L20" s="7">
        <v>1</v>
      </c>
      <c r="M20" s="7">
        <v>0</v>
      </c>
      <c r="N20" s="7">
        <v>0</v>
      </c>
      <c r="O20" s="7">
        <v>1</v>
      </c>
      <c r="P20" s="7">
        <v>0</v>
      </c>
      <c r="Q20" s="7">
        <v>24.8</v>
      </c>
      <c r="R20" s="7" t="s">
        <v>100</v>
      </c>
      <c r="S20" s="13" t="s">
        <v>109</v>
      </c>
    </row>
    <row r="21" spans="1:21" ht="19.8" hidden="1" customHeight="1" x14ac:dyDescent="0.3">
      <c r="A21" s="2" t="s">
        <v>31</v>
      </c>
      <c r="B21" s="7">
        <v>36</v>
      </c>
      <c r="C21" s="7">
        <v>0</v>
      </c>
      <c r="D21" s="7">
        <v>36.5</v>
      </c>
      <c r="E21" s="10">
        <v>0</v>
      </c>
      <c r="F21" s="7" t="s">
        <v>106</v>
      </c>
      <c r="G21" s="7">
        <v>1</v>
      </c>
      <c r="H21" s="7">
        <v>1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  <c r="P21" s="7">
        <v>0</v>
      </c>
      <c r="Q21" s="7">
        <v>26.7</v>
      </c>
      <c r="R21" s="7" t="s">
        <v>104</v>
      </c>
      <c r="S21" s="13" t="s">
        <v>102</v>
      </c>
    </row>
    <row r="22" spans="1:21" ht="28.8" hidden="1" customHeight="1" x14ac:dyDescent="0.3">
      <c r="A22" s="2" t="s">
        <v>32</v>
      </c>
      <c r="B22" s="7">
        <v>35</v>
      </c>
      <c r="C22" s="7">
        <v>1</v>
      </c>
      <c r="D22" s="7">
        <v>37.4</v>
      </c>
      <c r="E22" s="7">
        <v>1</v>
      </c>
      <c r="F22" s="7" t="s">
        <v>107</v>
      </c>
      <c r="G22" s="7">
        <v>2</v>
      </c>
      <c r="H22" s="7">
        <v>0</v>
      </c>
      <c r="I22" s="7">
        <v>1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23.9</v>
      </c>
      <c r="R22" s="7" t="s">
        <v>100</v>
      </c>
      <c r="S22" s="13" t="s">
        <v>109</v>
      </c>
    </row>
    <row r="23" spans="1:21" ht="19.8" hidden="1" customHeight="1" x14ac:dyDescent="0.3">
      <c r="A23" s="2" t="s">
        <v>33</v>
      </c>
      <c r="B23" s="7">
        <v>30</v>
      </c>
      <c r="C23" s="7">
        <v>0</v>
      </c>
      <c r="D23" s="7">
        <v>37.1</v>
      </c>
      <c r="E23" s="7">
        <v>5</v>
      </c>
      <c r="F23" s="7" t="s">
        <v>101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25.9</v>
      </c>
      <c r="R23" s="7" t="s">
        <v>104</v>
      </c>
      <c r="S23" s="13" t="s">
        <v>105</v>
      </c>
    </row>
    <row r="24" spans="1:21" ht="15.6" customHeight="1" x14ac:dyDescent="0.3">
      <c r="A24" s="2" t="s">
        <v>34</v>
      </c>
      <c r="B24" s="7">
        <v>37</v>
      </c>
      <c r="C24" s="7">
        <v>0</v>
      </c>
      <c r="D24" s="7">
        <v>36.1</v>
      </c>
      <c r="E24" s="7">
        <v>4</v>
      </c>
      <c r="F24" s="7" t="s">
        <v>101</v>
      </c>
      <c r="G24" s="7">
        <v>1</v>
      </c>
      <c r="H24" s="7">
        <v>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23.1</v>
      </c>
      <c r="R24" s="7" t="s">
        <v>104</v>
      </c>
      <c r="S24" s="13" t="s">
        <v>110</v>
      </c>
      <c r="U24">
        <v>5</v>
      </c>
    </row>
    <row r="25" spans="1:21" ht="15.6" hidden="1" x14ac:dyDescent="0.3">
      <c r="A25" s="2" t="s">
        <v>35</v>
      </c>
      <c r="B25" s="7">
        <v>34</v>
      </c>
      <c r="C25" s="7">
        <v>1</v>
      </c>
      <c r="D25" s="7">
        <v>38.299999999999997</v>
      </c>
      <c r="E25" s="7">
        <v>2</v>
      </c>
      <c r="F25" s="7" t="s">
        <v>108</v>
      </c>
      <c r="G25" s="7">
        <v>1</v>
      </c>
      <c r="H25" s="7">
        <v>0</v>
      </c>
      <c r="I25" s="7">
        <v>1</v>
      </c>
      <c r="J25" s="7">
        <v>1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28.3</v>
      </c>
      <c r="R25" s="7" t="s">
        <v>100</v>
      </c>
      <c r="S25" s="13" t="s">
        <v>111</v>
      </c>
    </row>
    <row r="26" spans="1:21" ht="19.8" hidden="1" customHeight="1" x14ac:dyDescent="0.3">
      <c r="A26" s="2" t="s">
        <v>36</v>
      </c>
      <c r="B26" s="7">
        <v>39</v>
      </c>
      <c r="C26" s="7">
        <v>0</v>
      </c>
      <c r="D26" s="7">
        <v>37.200000000000003</v>
      </c>
      <c r="E26" s="7">
        <v>2</v>
      </c>
      <c r="F26" s="7" t="s">
        <v>113</v>
      </c>
      <c r="G26" s="7">
        <v>5</v>
      </c>
      <c r="H26" s="7">
        <v>1</v>
      </c>
      <c r="I26" s="7">
        <v>1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29.3</v>
      </c>
      <c r="R26" s="7" t="s">
        <v>104</v>
      </c>
      <c r="S26" s="13" t="s">
        <v>99</v>
      </c>
    </row>
    <row r="27" spans="1:21" ht="15.6" hidden="1" x14ac:dyDescent="0.3">
      <c r="A27" s="2" t="s">
        <v>37</v>
      </c>
      <c r="B27" s="7">
        <v>38</v>
      </c>
      <c r="C27" s="7">
        <v>1</v>
      </c>
      <c r="D27" s="7">
        <v>36</v>
      </c>
      <c r="E27" s="7">
        <v>4</v>
      </c>
      <c r="F27" s="7" t="s">
        <v>96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1</v>
      </c>
      <c r="O27" s="7">
        <v>1</v>
      </c>
      <c r="P27" s="7">
        <v>1</v>
      </c>
      <c r="Q27" s="7">
        <v>29.6</v>
      </c>
      <c r="R27" s="7" t="s">
        <v>104</v>
      </c>
      <c r="S27" s="13" t="s">
        <v>103</v>
      </c>
    </row>
    <row r="28" spans="1:21" ht="15.6" hidden="1" x14ac:dyDescent="0.3">
      <c r="A28" s="2" t="s">
        <v>38</v>
      </c>
      <c r="B28" s="7">
        <v>33</v>
      </c>
      <c r="C28" s="7">
        <v>0</v>
      </c>
      <c r="D28" s="7">
        <v>37.200000000000003</v>
      </c>
      <c r="E28" s="7">
        <v>1</v>
      </c>
      <c r="F28" s="7" t="s">
        <v>108</v>
      </c>
      <c r="G28" s="7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0</v>
      </c>
      <c r="Q28" s="7">
        <v>28.6</v>
      </c>
      <c r="R28" s="7" t="s">
        <v>94</v>
      </c>
      <c r="S28" s="13" t="s">
        <v>111</v>
      </c>
    </row>
    <row r="29" spans="1:21" ht="19.8" hidden="1" customHeight="1" thickBot="1" x14ac:dyDescent="0.35">
      <c r="A29" s="3" t="s">
        <v>39</v>
      </c>
      <c r="B29" s="7">
        <v>28</v>
      </c>
      <c r="C29" s="7">
        <v>1</v>
      </c>
      <c r="D29" s="7">
        <v>37.9</v>
      </c>
      <c r="E29" s="7">
        <v>5</v>
      </c>
      <c r="F29" s="7" t="s">
        <v>101</v>
      </c>
      <c r="G29" s="7">
        <v>4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26.2</v>
      </c>
      <c r="R29" s="7" t="s">
        <v>104</v>
      </c>
      <c r="S29" s="13" t="s">
        <v>105</v>
      </c>
    </row>
    <row r="30" spans="1:21" ht="19.8" hidden="1" customHeight="1" x14ac:dyDescent="0.3">
      <c r="A30" s="4" t="s">
        <v>40</v>
      </c>
      <c r="B30" s="7">
        <v>49</v>
      </c>
      <c r="C30" s="7">
        <v>1</v>
      </c>
      <c r="D30" s="7">
        <v>36.9</v>
      </c>
      <c r="E30" s="7">
        <v>3</v>
      </c>
      <c r="F30" s="7" t="s">
        <v>107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1</v>
      </c>
      <c r="Q30" s="7">
        <v>32.6</v>
      </c>
      <c r="R30" s="7" t="s">
        <v>100</v>
      </c>
      <c r="S30" s="13" t="s">
        <v>98</v>
      </c>
    </row>
    <row r="31" spans="1:21" ht="19.8" hidden="1" customHeight="1" x14ac:dyDescent="0.3">
      <c r="A31" s="2" t="s">
        <v>41</v>
      </c>
      <c r="B31" s="7">
        <v>45</v>
      </c>
      <c r="C31" s="7">
        <v>0</v>
      </c>
      <c r="D31" s="7">
        <v>37.1</v>
      </c>
      <c r="E31" s="7">
        <v>4</v>
      </c>
      <c r="F31" s="7" t="s">
        <v>107</v>
      </c>
      <c r="G31" s="7">
        <v>0</v>
      </c>
      <c r="H31" s="7">
        <v>0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1</v>
      </c>
      <c r="O31" s="7">
        <v>0</v>
      </c>
      <c r="P31" s="7">
        <v>1</v>
      </c>
      <c r="Q31" s="7">
        <v>28.7</v>
      </c>
      <c r="R31" s="7" t="s">
        <v>104</v>
      </c>
      <c r="S31" s="13" t="s">
        <v>98</v>
      </c>
    </row>
    <row r="32" spans="1:21" ht="19.8" hidden="1" customHeight="1" x14ac:dyDescent="0.3">
      <c r="A32" s="2" t="s">
        <v>42</v>
      </c>
      <c r="B32" s="7">
        <v>43</v>
      </c>
      <c r="C32" s="7">
        <v>1</v>
      </c>
      <c r="D32" s="7">
        <v>36.4</v>
      </c>
      <c r="E32" s="10">
        <v>0</v>
      </c>
      <c r="F32" s="7" t="s">
        <v>106</v>
      </c>
      <c r="G32" s="7">
        <v>1</v>
      </c>
      <c r="H32" s="7">
        <v>1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1</v>
      </c>
      <c r="O32" s="7">
        <v>0</v>
      </c>
      <c r="P32" s="7">
        <v>1</v>
      </c>
      <c r="Q32" s="7">
        <v>28.1</v>
      </c>
      <c r="R32" s="7" t="s">
        <v>112</v>
      </c>
      <c r="S32" s="13" t="s">
        <v>102</v>
      </c>
    </row>
    <row r="33" spans="1:21" ht="19.8" hidden="1" customHeight="1" x14ac:dyDescent="0.3">
      <c r="A33" s="2" t="s">
        <v>43</v>
      </c>
      <c r="B33" s="7">
        <v>48</v>
      </c>
      <c r="C33" s="7">
        <v>1</v>
      </c>
      <c r="D33" s="7">
        <v>36.5</v>
      </c>
      <c r="E33" s="10">
        <v>0</v>
      </c>
      <c r="F33" s="7" t="s">
        <v>106</v>
      </c>
      <c r="G33" s="7">
        <v>1</v>
      </c>
      <c r="H33" s="7">
        <v>0</v>
      </c>
      <c r="I33" s="7">
        <v>1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1</v>
      </c>
      <c r="P33" s="7">
        <v>1</v>
      </c>
      <c r="Q33" s="7">
        <v>23.9</v>
      </c>
      <c r="R33" s="7" t="s">
        <v>112</v>
      </c>
      <c r="S33" s="13" t="s">
        <v>102</v>
      </c>
    </row>
    <row r="34" spans="1:21" ht="19.8" customHeight="1" x14ac:dyDescent="0.3">
      <c r="A34" s="2" t="s">
        <v>44</v>
      </c>
      <c r="B34" s="7">
        <v>40</v>
      </c>
      <c r="C34" s="7">
        <v>0</v>
      </c>
      <c r="D34" s="7">
        <v>36</v>
      </c>
      <c r="E34" s="7">
        <v>3</v>
      </c>
      <c r="F34" s="7" t="s">
        <v>108</v>
      </c>
      <c r="G34" s="7">
        <v>3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7">
        <v>1</v>
      </c>
      <c r="O34" s="7">
        <v>1</v>
      </c>
      <c r="P34" s="7">
        <v>1</v>
      </c>
      <c r="Q34" s="7">
        <v>30.6</v>
      </c>
      <c r="R34" s="7" t="s">
        <v>104</v>
      </c>
      <c r="S34" s="13" t="s">
        <v>110</v>
      </c>
    </row>
    <row r="35" spans="1:21" ht="19.8" customHeight="1" x14ac:dyDescent="0.3">
      <c r="A35" s="2" t="s">
        <v>45</v>
      </c>
      <c r="B35" s="7">
        <v>41</v>
      </c>
      <c r="C35" s="7">
        <v>1</v>
      </c>
      <c r="D35" s="7">
        <v>35.9</v>
      </c>
      <c r="E35" s="7">
        <v>5</v>
      </c>
      <c r="F35" s="7" t="s">
        <v>107</v>
      </c>
      <c r="G35" s="7">
        <v>0</v>
      </c>
      <c r="H35" s="7">
        <v>1</v>
      </c>
      <c r="I35" s="7">
        <v>0</v>
      </c>
      <c r="J35" s="7">
        <v>1</v>
      </c>
      <c r="K35" s="7">
        <v>1</v>
      </c>
      <c r="L35" s="7">
        <v>0</v>
      </c>
      <c r="M35" s="7">
        <v>1</v>
      </c>
      <c r="N35" s="7">
        <v>0</v>
      </c>
      <c r="O35" s="7">
        <v>0</v>
      </c>
      <c r="P35" s="7">
        <v>1</v>
      </c>
      <c r="Q35" s="7">
        <v>26.1</v>
      </c>
      <c r="R35" s="7" t="s">
        <v>100</v>
      </c>
      <c r="S35" s="13" t="s">
        <v>110</v>
      </c>
    </row>
    <row r="36" spans="1:21" ht="19.8" hidden="1" customHeight="1" x14ac:dyDescent="0.3">
      <c r="A36" s="2" t="s">
        <v>46</v>
      </c>
      <c r="B36" s="7">
        <v>40</v>
      </c>
      <c r="C36" s="7">
        <v>1</v>
      </c>
      <c r="D36" s="7">
        <v>37.6</v>
      </c>
      <c r="E36" s="7">
        <v>1</v>
      </c>
      <c r="F36" s="7" t="s">
        <v>108</v>
      </c>
      <c r="G36" s="7">
        <v>3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1</v>
      </c>
      <c r="P36" s="7">
        <v>0</v>
      </c>
      <c r="Q36" s="7">
        <v>29</v>
      </c>
      <c r="R36" s="7" t="s">
        <v>104</v>
      </c>
      <c r="S36" s="13" t="s">
        <v>99</v>
      </c>
    </row>
    <row r="37" spans="1:21" ht="19.8" customHeight="1" x14ac:dyDescent="0.3">
      <c r="A37" s="2" t="s">
        <v>47</v>
      </c>
      <c r="B37" s="7">
        <v>46</v>
      </c>
      <c r="C37" s="7">
        <v>0</v>
      </c>
      <c r="D37" s="7">
        <v>37.799999999999997</v>
      </c>
      <c r="E37" s="7">
        <v>3</v>
      </c>
      <c r="F37" s="7" t="s">
        <v>113</v>
      </c>
      <c r="G37" s="7">
        <v>1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0</v>
      </c>
      <c r="N37" s="7">
        <v>1</v>
      </c>
      <c r="O37" s="7">
        <v>0</v>
      </c>
      <c r="P37" s="7">
        <v>1</v>
      </c>
      <c r="Q37" s="7">
        <v>28.5</v>
      </c>
      <c r="R37" s="7" t="s">
        <v>100</v>
      </c>
      <c r="S37" s="13" t="s">
        <v>110</v>
      </c>
    </row>
    <row r="38" spans="1:21" ht="19.8" hidden="1" customHeight="1" x14ac:dyDescent="0.3">
      <c r="A38" s="4" t="s">
        <v>48</v>
      </c>
      <c r="B38" s="7">
        <v>46</v>
      </c>
      <c r="C38" s="7">
        <v>0</v>
      </c>
      <c r="D38" s="7">
        <v>36.9</v>
      </c>
      <c r="E38" s="7">
        <v>4</v>
      </c>
      <c r="F38" s="7" t="s">
        <v>107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0</v>
      </c>
      <c r="N38" s="7">
        <v>1</v>
      </c>
      <c r="O38" s="7">
        <v>1</v>
      </c>
      <c r="P38" s="7">
        <v>0</v>
      </c>
      <c r="Q38" s="7">
        <v>29.84</v>
      </c>
      <c r="R38" s="7" t="s">
        <v>104</v>
      </c>
      <c r="S38" s="13" t="s">
        <v>98</v>
      </c>
    </row>
    <row r="39" spans="1:21" ht="19.8" hidden="1" customHeight="1" x14ac:dyDescent="0.3">
      <c r="A39" s="2" t="s">
        <v>49</v>
      </c>
      <c r="B39" s="7">
        <v>44</v>
      </c>
      <c r="C39" s="7">
        <v>0</v>
      </c>
      <c r="D39" s="7">
        <v>37.299999999999997</v>
      </c>
      <c r="E39" s="7">
        <v>3</v>
      </c>
      <c r="F39" s="7" t="s">
        <v>113</v>
      </c>
      <c r="G39" s="7">
        <v>3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0</v>
      </c>
      <c r="O39" s="7">
        <v>1</v>
      </c>
      <c r="P39" s="7">
        <v>0</v>
      </c>
      <c r="Q39" s="7">
        <v>27.2</v>
      </c>
      <c r="R39" s="7" t="s">
        <v>100</v>
      </c>
      <c r="S39" s="13" t="s">
        <v>99</v>
      </c>
    </row>
    <row r="40" spans="1:21" ht="19.8" hidden="1" customHeight="1" thickBot="1" x14ac:dyDescent="0.35">
      <c r="A40" s="5" t="s">
        <v>50</v>
      </c>
      <c r="B40" s="7">
        <v>49</v>
      </c>
      <c r="C40" s="7">
        <v>1</v>
      </c>
      <c r="D40" s="7">
        <v>36.9</v>
      </c>
      <c r="E40" s="10">
        <v>0</v>
      </c>
      <c r="F40" s="7" t="s">
        <v>106</v>
      </c>
      <c r="G40" s="7">
        <v>1</v>
      </c>
      <c r="H40" s="7">
        <v>0</v>
      </c>
      <c r="I40" s="7">
        <v>1</v>
      </c>
      <c r="J40" s="7">
        <v>1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22.9</v>
      </c>
      <c r="R40" s="7" t="s">
        <v>100</v>
      </c>
      <c r="S40" s="13" t="s">
        <v>102</v>
      </c>
    </row>
    <row r="41" spans="1:21" ht="19.8" hidden="1" customHeight="1" thickTop="1" x14ac:dyDescent="0.3">
      <c r="A41" s="4" t="s">
        <v>51</v>
      </c>
      <c r="B41" s="7">
        <v>46</v>
      </c>
      <c r="C41" s="7">
        <v>1</v>
      </c>
      <c r="D41" s="7">
        <v>38</v>
      </c>
      <c r="E41" s="7">
        <v>0</v>
      </c>
      <c r="F41" s="7" t="s">
        <v>106</v>
      </c>
      <c r="G41" s="7">
        <v>3</v>
      </c>
      <c r="H41" s="7">
        <v>0</v>
      </c>
      <c r="I41" s="7">
        <v>0</v>
      </c>
      <c r="J41" s="7">
        <v>1</v>
      </c>
      <c r="K41" s="7">
        <v>1</v>
      </c>
      <c r="L41" s="7">
        <v>1</v>
      </c>
      <c r="M41" s="7">
        <v>0</v>
      </c>
      <c r="N41" s="7">
        <v>1</v>
      </c>
      <c r="O41" s="7">
        <v>0</v>
      </c>
      <c r="P41" s="7">
        <v>1</v>
      </c>
      <c r="Q41" s="7">
        <v>25.6</v>
      </c>
      <c r="R41" s="7" t="s">
        <v>114</v>
      </c>
      <c r="S41" s="13" t="s">
        <v>109</v>
      </c>
    </row>
    <row r="42" spans="1:21" ht="15.6" hidden="1" x14ac:dyDescent="0.3">
      <c r="A42" s="2" t="s">
        <v>52</v>
      </c>
      <c r="B42" s="7">
        <v>57</v>
      </c>
      <c r="C42" s="7">
        <v>0</v>
      </c>
      <c r="D42" s="7">
        <v>36.4</v>
      </c>
      <c r="E42" s="7">
        <v>4</v>
      </c>
      <c r="F42" s="7" t="s">
        <v>113</v>
      </c>
      <c r="G42" s="7">
        <v>0</v>
      </c>
      <c r="H42" s="7">
        <v>1</v>
      </c>
      <c r="I42" s="7">
        <v>0</v>
      </c>
      <c r="J42" s="7">
        <v>0</v>
      </c>
      <c r="K42" s="7">
        <v>1</v>
      </c>
      <c r="L42" s="7">
        <v>1</v>
      </c>
      <c r="M42" s="7">
        <v>1</v>
      </c>
      <c r="N42" s="7">
        <v>0</v>
      </c>
      <c r="O42" s="7">
        <v>0</v>
      </c>
      <c r="P42" s="7">
        <v>0</v>
      </c>
      <c r="Q42" s="7">
        <v>26.8</v>
      </c>
      <c r="R42" s="7" t="s">
        <v>114</v>
      </c>
      <c r="S42" s="13" t="s">
        <v>111</v>
      </c>
      <c r="U42">
        <v>2</v>
      </c>
    </row>
    <row r="43" spans="1:21" ht="15.6" hidden="1" x14ac:dyDescent="0.3">
      <c r="A43" s="2" t="s">
        <v>53</v>
      </c>
      <c r="B43" s="7">
        <v>50</v>
      </c>
      <c r="C43" s="7">
        <v>0</v>
      </c>
      <c r="D43" s="7">
        <v>36.6</v>
      </c>
      <c r="E43" s="7">
        <v>5</v>
      </c>
      <c r="F43" s="7" t="s">
        <v>108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27.8</v>
      </c>
      <c r="R43" s="7" t="s">
        <v>100</v>
      </c>
      <c r="S43" s="13" t="s">
        <v>111</v>
      </c>
    </row>
    <row r="44" spans="1:21" ht="15.6" hidden="1" x14ac:dyDescent="0.3">
      <c r="A44" s="2" t="s">
        <v>54</v>
      </c>
      <c r="B44" s="7">
        <v>54</v>
      </c>
      <c r="C44" s="7">
        <v>0</v>
      </c>
      <c r="D44" s="7">
        <v>36.9</v>
      </c>
      <c r="E44" s="7">
        <v>3</v>
      </c>
      <c r="F44" s="7" t="s">
        <v>108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7">
        <v>1</v>
      </c>
      <c r="O44" s="7">
        <v>0</v>
      </c>
      <c r="P44" s="7">
        <v>1</v>
      </c>
      <c r="Q44" s="7">
        <v>32</v>
      </c>
      <c r="R44" s="7" t="s">
        <v>114</v>
      </c>
      <c r="S44" s="13" t="s">
        <v>111</v>
      </c>
    </row>
    <row r="45" spans="1:21" ht="19.8" hidden="1" customHeight="1" x14ac:dyDescent="0.3">
      <c r="A45" s="2" t="s">
        <v>55</v>
      </c>
      <c r="B45" s="7">
        <v>58</v>
      </c>
      <c r="C45" s="7">
        <v>1</v>
      </c>
      <c r="D45" s="7">
        <v>37.4</v>
      </c>
      <c r="E45" s="7">
        <v>1</v>
      </c>
      <c r="F45" s="7" t="s">
        <v>113</v>
      </c>
      <c r="G45" s="7">
        <v>0</v>
      </c>
      <c r="H45" s="7">
        <v>1</v>
      </c>
      <c r="I45" s="7">
        <v>0</v>
      </c>
      <c r="J45" s="7">
        <v>0</v>
      </c>
      <c r="K45" s="7">
        <v>1</v>
      </c>
      <c r="L45" s="7">
        <v>1</v>
      </c>
      <c r="M45" s="7">
        <v>1</v>
      </c>
      <c r="N45" s="7">
        <v>1</v>
      </c>
      <c r="O45" s="7">
        <v>0</v>
      </c>
      <c r="P45" s="7">
        <v>0</v>
      </c>
      <c r="Q45" s="7">
        <v>24.1</v>
      </c>
      <c r="R45" s="7" t="s">
        <v>114</v>
      </c>
      <c r="S45" s="13" t="s">
        <v>105</v>
      </c>
    </row>
    <row r="46" spans="1:21" ht="19.8" hidden="1" customHeight="1" x14ac:dyDescent="0.3">
      <c r="A46" s="2" t="s">
        <v>56</v>
      </c>
      <c r="B46" s="7">
        <v>55</v>
      </c>
      <c r="C46" s="7">
        <v>0</v>
      </c>
      <c r="D46" s="7">
        <v>36.9</v>
      </c>
      <c r="E46" s="7">
        <v>3</v>
      </c>
      <c r="F46" s="7" t="s">
        <v>113</v>
      </c>
      <c r="G46" s="7">
        <v>3</v>
      </c>
      <c r="H46" s="7">
        <v>1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1</v>
      </c>
      <c r="P46" s="7">
        <v>0</v>
      </c>
      <c r="Q46" s="7">
        <v>23</v>
      </c>
      <c r="R46" s="7" t="s">
        <v>104</v>
      </c>
      <c r="S46" s="13" t="s">
        <v>99</v>
      </c>
    </row>
    <row r="47" spans="1:21" ht="19.8" customHeight="1" x14ac:dyDescent="0.3">
      <c r="A47" s="2" t="s">
        <v>57</v>
      </c>
      <c r="B47" s="7">
        <v>54</v>
      </c>
      <c r="C47" s="7">
        <v>1</v>
      </c>
      <c r="D47" s="7">
        <v>36.4</v>
      </c>
      <c r="E47" s="7">
        <v>5</v>
      </c>
      <c r="F47" s="7" t="s">
        <v>101</v>
      </c>
      <c r="G47" s="7">
        <v>0</v>
      </c>
      <c r="H47" s="7">
        <v>0</v>
      </c>
      <c r="I47" s="7">
        <v>1</v>
      </c>
      <c r="J47" s="7">
        <v>1</v>
      </c>
      <c r="K47" s="7">
        <v>0</v>
      </c>
      <c r="L47" s="7">
        <v>1</v>
      </c>
      <c r="M47" s="7">
        <v>0</v>
      </c>
      <c r="N47" s="7">
        <v>1</v>
      </c>
      <c r="O47" s="7">
        <v>1</v>
      </c>
      <c r="P47" s="7">
        <v>0</v>
      </c>
      <c r="Q47" s="7">
        <v>28.1</v>
      </c>
      <c r="R47" s="7" t="s">
        <v>114</v>
      </c>
      <c r="S47" s="13" t="s">
        <v>110</v>
      </c>
    </row>
    <row r="48" spans="1:21" ht="21" hidden="1" customHeight="1" thickBot="1" x14ac:dyDescent="0.35">
      <c r="A48" s="5" t="s">
        <v>58</v>
      </c>
      <c r="B48" s="7">
        <v>52</v>
      </c>
      <c r="C48" s="7">
        <v>0</v>
      </c>
      <c r="D48" s="7">
        <v>37.9</v>
      </c>
      <c r="E48" s="10">
        <v>0</v>
      </c>
      <c r="F48" s="7" t="s">
        <v>106</v>
      </c>
      <c r="G48" s="7">
        <v>1</v>
      </c>
      <c r="H48" s="11">
        <v>1</v>
      </c>
      <c r="I48" s="7">
        <v>1</v>
      </c>
      <c r="J48" s="7">
        <v>0</v>
      </c>
      <c r="K48" s="7">
        <v>1</v>
      </c>
      <c r="L48" s="7">
        <v>1</v>
      </c>
      <c r="M48" s="7">
        <v>0</v>
      </c>
      <c r="N48" s="7">
        <v>0</v>
      </c>
      <c r="O48" s="7">
        <v>0</v>
      </c>
      <c r="P48" s="7">
        <v>0</v>
      </c>
      <c r="Q48" s="7">
        <v>22.6</v>
      </c>
      <c r="R48" s="7" t="s">
        <v>104</v>
      </c>
      <c r="S48" s="13" t="s">
        <v>102</v>
      </c>
    </row>
    <row r="49" spans="1:19" ht="15.6" hidden="1" x14ac:dyDescent="0.3">
      <c r="A49" s="4" t="s">
        <v>59</v>
      </c>
      <c r="B49" s="7">
        <v>61</v>
      </c>
      <c r="C49" s="7">
        <v>0</v>
      </c>
      <c r="D49" s="7">
        <v>37</v>
      </c>
      <c r="E49" s="7">
        <v>0</v>
      </c>
      <c r="F49" s="7" t="s">
        <v>106</v>
      </c>
      <c r="G49" s="7">
        <v>3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1</v>
      </c>
      <c r="N49" s="7">
        <v>0</v>
      </c>
      <c r="O49" s="7">
        <v>1</v>
      </c>
      <c r="P49" s="7">
        <v>0</v>
      </c>
      <c r="Q49" s="7">
        <v>24.1</v>
      </c>
      <c r="R49" s="7" t="s">
        <v>114</v>
      </c>
      <c r="S49" s="13" t="s">
        <v>109</v>
      </c>
    </row>
    <row r="50" spans="1:19" ht="21" hidden="1" customHeight="1" x14ac:dyDescent="0.3">
      <c r="A50" s="2" t="s">
        <v>62</v>
      </c>
      <c r="B50" s="7">
        <v>63</v>
      </c>
      <c r="C50" s="7">
        <v>0</v>
      </c>
      <c r="D50" s="7">
        <v>36</v>
      </c>
      <c r="E50" s="7">
        <v>5</v>
      </c>
      <c r="F50" s="7" t="s">
        <v>113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26.8</v>
      </c>
      <c r="R50" s="7" t="s">
        <v>112</v>
      </c>
      <c r="S50" s="13" t="s">
        <v>98</v>
      </c>
    </row>
    <row r="51" spans="1:19" ht="15.6" hidden="1" x14ac:dyDescent="0.3">
      <c r="A51" s="2" t="s">
        <v>63</v>
      </c>
      <c r="B51" s="7">
        <v>61</v>
      </c>
      <c r="C51" s="7">
        <v>1</v>
      </c>
      <c r="D51" s="7">
        <v>35.9</v>
      </c>
      <c r="E51" s="7">
        <v>2</v>
      </c>
      <c r="F51" s="7" t="s">
        <v>108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1</v>
      </c>
      <c r="O51" s="7">
        <v>0</v>
      </c>
      <c r="P51" s="7">
        <v>0</v>
      </c>
      <c r="Q51" s="7">
        <v>29</v>
      </c>
      <c r="R51" s="7" t="s">
        <v>104</v>
      </c>
      <c r="S51" s="13" t="s">
        <v>111</v>
      </c>
    </row>
    <row r="52" spans="1:19" ht="15.6" hidden="1" x14ac:dyDescent="0.3">
      <c r="A52" s="2" t="s">
        <v>64</v>
      </c>
      <c r="B52" s="7">
        <v>69</v>
      </c>
      <c r="C52" s="7">
        <v>0</v>
      </c>
      <c r="D52" s="7">
        <v>36.200000000000003</v>
      </c>
      <c r="E52" s="7">
        <v>4</v>
      </c>
      <c r="F52" s="7" t="s">
        <v>108</v>
      </c>
      <c r="G52" s="7">
        <v>0</v>
      </c>
      <c r="H52" s="7">
        <v>0</v>
      </c>
      <c r="I52" s="7">
        <v>1</v>
      </c>
      <c r="J52" s="7">
        <v>1</v>
      </c>
      <c r="K52" s="7">
        <v>1</v>
      </c>
      <c r="L52" s="7">
        <v>1</v>
      </c>
      <c r="M52" s="7">
        <v>0</v>
      </c>
      <c r="N52" s="7">
        <v>0</v>
      </c>
      <c r="O52" s="7">
        <v>1</v>
      </c>
      <c r="P52" s="7">
        <v>1</v>
      </c>
      <c r="Q52" s="7">
        <v>30.1</v>
      </c>
      <c r="R52" s="7" t="s">
        <v>112</v>
      </c>
      <c r="S52" s="13" t="s">
        <v>111</v>
      </c>
    </row>
    <row r="53" spans="1:19" ht="15.6" hidden="1" x14ac:dyDescent="0.3">
      <c r="A53" s="2" t="s">
        <v>65</v>
      </c>
      <c r="B53" s="7">
        <v>64</v>
      </c>
      <c r="C53" s="7">
        <v>0</v>
      </c>
      <c r="D53" s="7">
        <v>39.200000000000003</v>
      </c>
      <c r="E53" s="7">
        <v>2</v>
      </c>
      <c r="F53" s="7" t="s">
        <v>113</v>
      </c>
      <c r="G53" s="7">
        <v>2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1</v>
      </c>
      <c r="O53" s="7">
        <v>0</v>
      </c>
      <c r="P53" s="7">
        <v>1</v>
      </c>
      <c r="Q53" s="7">
        <v>28.6</v>
      </c>
      <c r="R53" s="7" t="s">
        <v>112</v>
      </c>
      <c r="S53" s="13" t="s">
        <v>109</v>
      </c>
    </row>
    <row r="54" spans="1:19" ht="21" customHeight="1" thickBot="1" x14ac:dyDescent="0.35">
      <c r="A54" s="5" t="s">
        <v>66</v>
      </c>
      <c r="B54" s="7">
        <v>68</v>
      </c>
      <c r="C54" s="7">
        <v>0</v>
      </c>
      <c r="D54" s="7">
        <v>36.5</v>
      </c>
      <c r="E54" s="7">
        <v>5</v>
      </c>
      <c r="F54" s="7" t="s">
        <v>113</v>
      </c>
      <c r="G54" s="7">
        <v>0</v>
      </c>
      <c r="H54" s="7">
        <v>0</v>
      </c>
      <c r="I54" s="7">
        <v>0</v>
      </c>
      <c r="J54" s="7">
        <v>1</v>
      </c>
      <c r="K54" s="7">
        <v>1</v>
      </c>
      <c r="L54" s="7">
        <v>1</v>
      </c>
      <c r="M54" s="7">
        <v>0</v>
      </c>
      <c r="N54" s="7">
        <v>1</v>
      </c>
      <c r="O54" s="7">
        <v>0</v>
      </c>
      <c r="P54" s="7">
        <v>1</v>
      </c>
      <c r="Q54" s="7">
        <v>28.4</v>
      </c>
      <c r="R54" s="7" t="s">
        <v>112</v>
      </c>
      <c r="S54" s="13" t="s">
        <v>110</v>
      </c>
    </row>
    <row r="55" spans="1:19" ht="21" hidden="1" customHeight="1" thickTop="1" thickBot="1" x14ac:dyDescent="0.3">
      <c r="A55" s="6" t="s">
        <v>67</v>
      </c>
      <c r="B55" s="7">
        <v>78</v>
      </c>
      <c r="C55" s="7">
        <v>1</v>
      </c>
      <c r="D55" s="7">
        <v>37.6</v>
      </c>
      <c r="E55" s="7">
        <v>1</v>
      </c>
      <c r="F55" s="7" t="s">
        <v>107</v>
      </c>
      <c r="G55" s="7">
        <v>3</v>
      </c>
      <c r="H55" s="7">
        <v>1</v>
      </c>
      <c r="I55" s="7">
        <v>1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1</v>
      </c>
      <c r="P55" s="7">
        <v>1</v>
      </c>
      <c r="Q55" s="7">
        <v>25.6</v>
      </c>
      <c r="R55" s="7" t="s">
        <v>114</v>
      </c>
      <c r="S55" s="13" t="s">
        <v>99</v>
      </c>
    </row>
    <row r="56" spans="1:19" ht="21" hidden="1" customHeight="1" x14ac:dyDescent="0.3">
      <c r="A56" s="2" t="s">
        <v>68</v>
      </c>
      <c r="B56" s="7">
        <v>74</v>
      </c>
      <c r="C56" s="7">
        <v>0</v>
      </c>
      <c r="D56" s="7">
        <v>37.9</v>
      </c>
      <c r="E56" s="7">
        <v>3</v>
      </c>
      <c r="F56" s="7" t="s">
        <v>101</v>
      </c>
      <c r="G56" s="7">
        <v>2</v>
      </c>
      <c r="H56" s="7">
        <v>1</v>
      </c>
      <c r="I56" s="7">
        <v>0</v>
      </c>
      <c r="J56" s="7">
        <v>0</v>
      </c>
      <c r="K56" s="7">
        <v>1</v>
      </c>
      <c r="L56" s="7">
        <v>0</v>
      </c>
      <c r="M56" s="7">
        <v>1</v>
      </c>
      <c r="N56" s="7">
        <v>0</v>
      </c>
      <c r="O56" s="7">
        <v>1</v>
      </c>
      <c r="P56" s="7">
        <v>1</v>
      </c>
      <c r="Q56" s="7">
        <v>23.2</v>
      </c>
      <c r="R56" s="7" t="s">
        <v>112</v>
      </c>
      <c r="S56" s="13" t="s">
        <v>105</v>
      </c>
    </row>
    <row r="57" spans="1:19" ht="21" hidden="1" customHeight="1" x14ac:dyDescent="0.3">
      <c r="A57" s="2" t="s">
        <v>69</v>
      </c>
      <c r="B57" s="7">
        <v>76</v>
      </c>
      <c r="C57" s="7">
        <v>1</v>
      </c>
      <c r="D57" s="7">
        <v>37.6</v>
      </c>
      <c r="E57" s="7">
        <v>5</v>
      </c>
      <c r="F57" s="7" t="s">
        <v>101</v>
      </c>
      <c r="G57" s="7">
        <v>4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1</v>
      </c>
      <c r="N57" s="7">
        <v>1</v>
      </c>
      <c r="O57" s="7">
        <v>0</v>
      </c>
      <c r="P57" s="7">
        <v>1</v>
      </c>
      <c r="Q57" s="7">
        <v>30</v>
      </c>
      <c r="R57" s="7" t="s">
        <v>114</v>
      </c>
      <c r="S57" s="13" t="s">
        <v>105</v>
      </c>
    </row>
    <row r="58" spans="1:19" ht="16.8" hidden="1" thickTop="1" thickBot="1" x14ac:dyDescent="0.35">
      <c r="A58" s="5" t="s">
        <v>70</v>
      </c>
      <c r="B58" s="7">
        <v>72</v>
      </c>
      <c r="C58" s="7">
        <v>0</v>
      </c>
      <c r="D58" s="7">
        <v>36.1</v>
      </c>
      <c r="E58" s="7">
        <v>4</v>
      </c>
      <c r="F58" s="7" t="s">
        <v>113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7">
        <v>1</v>
      </c>
      <c r="M58" s="7">
        <v>0</v>
      </c>
      <c r="N58" s="7">
        <v>0</v>
      </c>
      <c r="O58" s="7">
        <v>1</v>
      </c>
      <c r="P58" s="7">
        <v>1</v>
      </c>
      <c r="Q58" s="7">
        <v>29.3</v>
      </c>
      <c r="R58" s="7" t="s">
        <v>112</v>
      </c>
      <c r="S58" s="13" t="s">
        <v>103</v>
      </c>
    </row>
    <row r="59" spans="1:19" ht="16.2" hidden="1" thickTop="1" x14ac:dyDescent="0.3">
      <c r="A59" s="6" t="s">
        <v>71</v>
      </c>
      <c r="B59" s="7">
        <v>89</v>
      </c>
      <c r="C59" s="7">
        <v>0</v>
      </c>
      <c r="D59" s="7">
        <v>36.4</v>
      </c>
      <c r="E59" s="7">
        <v>5</v>
      </c>
      <c r="F59" s="7" t="s">
        <v>96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1</v>
      </c>
      <c r="N59" s="7">
        <v>0</v>
      </c>
      <c r="O59" s="7">
        <v>0</v>
      </c>
      <c r="P59" s="7">
        <v>0</v>
      </c>
      <c r="Q59" s="7">
        <v>24.9</v>
      </c>
      <c r="R59" s="7" t="s">
        <v>114</v>
      </c>
      <c r="S59" s="13" t="s">
        <v>103</v>
      </c>
    </row>
    <row r="60" spans="1:19" ht="27.6" hidden="1" customHeight="1" x14ac:dyDescent="0.3">
      <c r="A60" s="2" t="s">
        <v>72</v>
      </c>
      <c r="B60" s="7">
        <v>85</v>
      </c>
      <c r="C60" s="7">
        <v>0</v>
      </c>
      <c r="D60" s="7">
        <v>37.200000000000003</v>
      </c>
      <c r="E60" s="7">
        <v>0</v>
      </c>
      <c r="F60" s="7" t="s">
        <v>106</v>
      </c>
      <c r="G60" s="7">
        <v>1</v>
      </c>
      <c r="H60" s="7">
        <v>0</v>
      </c>
      <c r="I60" s="7">
        <v>1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0</v>
      </c>
      <c r="Q60" s="7">
        <v>26.1</v>
      </c>
      <c r="R60" s="7" t="s">
        <v>114</v>
      </c>
      <c r="S60" s="13" t="s">
        <v>109</v>
      </c>
    </row>
    <row r="61" spans="1:19" ht="21" hidden="1" customHeight="1" thickBot="1" x14ac:dyDescent="0.35">
      <c r="A61" s="5" t="s">
        <v>73</v>
      </c>
      <c r="B61" s="7">
        <v>85</v>
      </c>
      <c r="C61" s="7">
        <v>0</v>
      </c>
      <c r="D61" s="7">
        <v>35.6</v>
      </c>
      <c r="E61" s="7">
        <v>4</v>
      </c>
      <c r="F61" s="7" t="s">
        <v>107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7">
        <v>1</v>
      </c>
      <c r="M61" s="7">
        <v>0</v>
      </c>
      <c r="N61" s="7">
        <v>0</v>
      </c>
      <c r="O61" s="7">
        <v>1</v>
      </c>
      <c r="P61" s="7">
        <v>0</v>
      </c>
      <c r="Q61" s="7">
        <v>29.1</v>
      </c>
      <c r="R61" s="7" t="s">
        <v>114</v>
      </c>
      <c r="S61" s="13" t="s">
        <v>98</v>
      </c>
    </row>
    <row r="62" spans="1:19" ht="16.2" hidden="1" thickTop="1" x14ac:dyDescent="0.3">
      <c r="A62" s="6" t="s">
        <v>74</v>
      </c>
      <c r="B62" s="7">
        <v>91</v>
      </c>
      <c r="C62" s="7">
        <v>0</v>
      </c>
      <c r="D62" s="7">
        <v>36.9</v>
      </c>
      <c r="E62" s="7">
        <v>2</v>
      </c>
      <c r="F62" s="7" t="s">
        <v>113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29.6</v>
      </c>
      <c r="R62" s="7" t="s">
        <v>114</v>
      </c>
      <c r="S62" s="13" t="s">
        <v>103</v>
      </c>
    </row>
    <row r="63" spans="1:19" ht="21" hidden="1" customHeight="1" x14ac:dyDescent="0.3">
      <c r="A63" s="2" t="s">
        <v>75</v>
      </c>
      <c r="B63" s="7">
        <v>92</v>
      </c>
      <c r="C63" s="7">
        <v>0</v>
      </c>
      <c r="D63" s="7">
        <v>35.6</v>
      </c>
      <c r="E63" s="7">
        <v>0</v>
      </c>
      <c r="F63" s="7" t="s">
        <v>106</v>
      </c>
      <c r="G63" s="7">
        <v>4</v>
      </c>
      <c r="H63" s="7">
        <v>0</v>
      </c>
      <c r="I63" s="7">
        <v>1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25.1</v>
      </c>
      <c r="R63" s="7" t="s">
        <v>114</v>
      </c>
      <c r="S63" s="13" t="s">
        <v>109</v>
      </c>
    </row>
    <row r="64" spans="1:19" ht="16.8" hidden="1" thickTop="1" thickBot="1" x14ac:dyDescent="0.35">
      <c r="A64" s="5" t="s">
        <v>76</v>
      </c>
      <c r="B64" s="7">
        <v>96</v>
      </c>
      <c r="C64" s="7">
        <v>1</v>
      </c>
      <c r="D64" s="7">
        <v>36</v>
      </c>
      <c r="E64" s="7">
        <v>4</v>
      </c>
      <c r="F64" s="7" t="s">
        <v>108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30.2</v>
      </c>
      <c r="R64" s="7" t="s">
        <v>114</v>
      </c>
      <c r="S64" s="13" t="s">
        <v>111</v>
      </c>
    </row>
    <row r="65" spans="1:19" ht="21" hidden="1" customHeight="1" thickTop="1" x14ac:dyDescent="0.3">
      <c r="A65" s="6" t="s">
        <v>77</v>
      </c>
      <c r="B65" s="7">
        <v>99</v>
      </c>
      <c r="C65" s="7">
        <v>1</v>
      </c>
      <c r="D65" s="7">
        <v>37.200000000000003</v>
      </c>
      <c r="E65" s="7">
        <v>2</v>
      </c>
      <c r="F65" s="7" t="s">
        <v>113</v>
      </c>
      <c r="G65" s="7">
        <v>1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22.1</v>
      </c>
      <c r="R65" s="7" t="s">
        <v>114</v>
      </c>
      <c r="S65" s="13" t="s">
        <v>99</v>
      </c>
    </row>
    <row r="66" spans="1:19" ht="21" customHeight="1" thickTop="1" x14ac:dyDescent="0.3">
      <c r="A66" s="2" t="s">
        <v>78</v>
      </c>
      <c r="B66" s="7">
        <v>96</v>
      </c>
      <c r="C66" s="7">
        <v>0</v>
      </c>
      <c r="D66" s="7">
        <v>37.5</v>
      </c>
      <c r="E66" s="7">
        <v>3</v>
      </c>
      <c r="F66" s="7" t="s">
        <v>107</v>
      </c>
      <c r="G66" s="7">
        <v>2</v>
      </c>
      <c r="H66" s="7">
        <v>0</v>
      </c>
      <c r="I66" s="7">
        <v>0</v>
      </c>
      <c r="J66" s="7">
        <v>1</v>
      </c>
      <c r="K66" s="7">
        <v>0</v>
      </c>
      <c r="L66" s="7">
        <v>1</v>
      </c>
      <c r="M66" s="7">
        <v>1</v>
      </c>
      <c r="N66" s="7">
        <v>0</v>
      </c>
      <c r="O66" s="7">
        <v>1</v>
      </c>
      <c r="P66" s="7">
        <v>1</v>
      </c>
      <c r="Q66" s="7">
        <v>26.8</v>
      </c>
      <c r="R66" s="7" t="s">
        <v>114</v>
      </c>
      <c r="S66" s="13" t="s">
        <v>110</v>
      </c>
    </row>
    <row r="67" spans="1:19" ht="16.2" hidden="1" thickBot="1" x14ac:dyDescent="0.35">
      <c r="A67" s="5" t="s">
        <v>79</v>
      </c>
      <c r="B67" s="7">
        <v>102</v>
      </c>
      <c r="C67" s="7">
        <v>0</v>
      </c>
      <c r="D67" s="7">
        <v>36.9</v>
      </c>
      <c r="E67" s="7">
        <v>4</v>
      </c>
      <c r="F67" s="10" t="s">
        <v>96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25</v>
      </c>
      <c r="R67" s="7" t="s">
        <v>114</v>
      </c>
      <c r="S67" s="13" t="s">
        <v>103</v>
      </c>
    </row>
    <row r="68" spans="1:19" ht="21" hidden="1" customHeight="1" thickTop="1" x14ac:dyDescent="0.3">
      <c r="A68" s="4" t="s">
        <v>80</v>
      </c>
      <c r="B68" s="7">
        <v>100</v>
      </c>
      <c r="C68" s="7">
        <v>1</v>
      </c>
      <c r="D68" s="7">
        <v>36.200000000000003</v>
      </c>
      <c r="E68" s="7">
        <v>5</v>
      </c>
      <c r="F68" s="7" t="s">
        <v>108</v>
      </c>
      <c r="G68" s="7">
        <v>1</v>
      </c>
      <c r="H68" s="7">
        <v>0</v>
      </c>
      <c r="I68" s="7">
        <v>0</v>
      </c>
      <c r="J68" s="7">
        <v>0</v>
      </c>
      <c r="K68" s="7">
        <v>1</v>
      </c>
      <c r="L68" s="7">
        <v>1</v>
      </c>
      <c r="M68" s="7">
        <v>0</v>
      </c>
      <c r="N68" s="7">
        <v>1</v>
      </c>
      <c r="O68" s="7">
        <v>0</v>
      </c>
      <c r="P68" s="7">
        <v>0</v>
      </c>
      <c r="Q68" s="7">
        <v>21.2</v>
      </c>
      <c r="R68" s="7" t="s">
        <v>112</v>
      </c>
      <c r="S68" s="13" t="s">
        <v>98</v>
      </c>
    </row>
    <row r="69" spans="1:19" ht="21" hidden="1" customHeight="1" x14ac:dyDescent="0.3">
      <c r="A69" s="2" t="s">
        <v>81</v>
      </c>
      <c r="B69" s="7">
        <v>91</v>
      </c>
      <c r="C69" s="7">
        <v>0</v>
      </c>
      <c r="D69" s="7">
        <v>37.799999999999997</v>
      </c>
      <c r="E69" s="7">
        <v>1</v>
      </c>
      <c r="F69" s="7" t="s">
        <v>113</v>
      </c>
      <c r="G69" s="7">
        <v>1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1</v>
      </c>
      <c r="Q69" s="7">
        <v>23.4</v>
      </c>
      <c r="R69" s="7" t="s">
        <v>114</v>
      </c>
      <c r="S69" s="13" t="s">
        <v>99</v>
      </c>
    </row>
    <row r="70" spans="1:19" ht="21" hidden="1" customHeight="1" thickBot="1" x14ac:dyDescent="0.35">
      <c r="A70" s="5" t="s">
        <v>82</v>
      </c>
      <c r="B70" s="7">
        <v>76</v>
      </c>
      <c r="C70" s="7">
        <v>0</v>
      </c>
      <c r="D70" s="7">
        <v>37.9</v>
      </c>
      <c r="E70" s="7">
        <v>4</v>
      </c>
      <c r="F70" s="7" t="s">
        <v>113</v>
      </c>
      <c r="G70" s="7">
        <v>2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1</v>
      </c>
      <c r="O70" s="7">
        <v>0</v>
      </c>
      <c r="P70" s="7">
        <v>0</v>
      </c>
      <c r="Q70" s="7">
        <v>29.7</v>
      </c>
      <c r="R70" s="7" t="s">
        <v>104</v>
      </c>
      <c r="S70" s="13" t="s">
        <v>105</v>
      </c>
    </row>
    <row r="71" spans="1:19" ht="21" hidden="1" customHeight="1" thickTop="1" x14ac:dyDescent="0.3">
      <c r="A71" s="4" t="s">
        <v>83</v>
      </c>
      <c r="B71" s="7">
        <v>24</v>
      </c>
      <c r="C71" s="7">
        <v>0</v>
      </c>
      <c r="D71" s="7">
        <v>36</v>
      </c>
      <c r="E71" s="7">
        <v>0</v>
      </c>
      <c r="F71" s="7" t="s">
        <v>106</v>
      </c>
      <c r="G71" s="7">
        <v>1</v>
      </c>
      <c r="H71" s="11">
        <v>1</v>
      </c>
      <c r="I71" s="7">
        <v>1</v>
      </c>
      <c r="J71" s="7">
        <v>0</v>
      </c>
      <c r="K71" s="7">
        <v>0</v>
      </c>
      <c r="L71" s="7">
        <v>0</v>
      </c>
      <c r="M71" s="7">
        <v>1</v>
      </c>
      <c r="N71" s="7">
        <v>0</v>
      </c>
      <c r="O71" s="7">
        <v>1</v>
      </c>
      <c r="P71" s="7">
        <v>0</v>
      </c>
      <c r="Q71" s="7">
        <v>20.3</v>
      </c>
      <c r="R71" s="7" t="s">
        <v>94</v>
      </c>
      <c r="S71" s="13" t="s">
        <v>102</v>
      </c>
    </row>
    <row r="72" spans="1:19" ht="21" hidden="1" customHeight="1" thickTop="1" x14ac:dyDescent="0.3">
      <c r="A72" s="2" t="s">
        <v>84</v>
      </c>
      <c r="B72" s="7">
        <v>29</v>
      </c>
      <c r="C72" s="7">
        <v>0</v>
      </c>
      <c r="D72" s="7">
        <v>36.4</v>
      </c>
      <c r="E72" s="7">
        <v>4</v>
      </c>
      <c r="F72" s="7" t="s">
        <v>107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0</v>
      </c>
      <c r="O72" s="7">
        <v>1</v>
      </c>
      <c r="P72" s="7">
        <v>1</v>
      </c>
      <c r="Q72" s="7">
        <v>28.7</v>
      </c>
      <c r="R72" s="7" t="s">
        <v>104</v>
      </c>
      <c r="S72" s="13" t="s">
        <v>98</v>
      </c>
    </row>
    <row r="73" spans="1:19" ht="21" hidden="1" customHeight="1" thickTop="1" x14ac:dyDescent="0.3">
      <c r="A73" s="2" t="s">
        <v>85</v>
      </c>
      <c r="B73" s="7">
        <v>18</v>
      </c>
      <c r="C73" s="7">
        <v>1</v>
      </c>
      <c r="D73" s="7">
        <v>37.200000000000003</v>
      </c>
      <c r="E73" s="7">
        <v>3</v>
      </c>
      <c r="F73" s="7" t="s">
        <v>113</v>
      </c>
      <c r="G73" s="7">
        <v>1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</v>
      </c>
      <c r="P73" s="7">
        <v>0</v>
      </c>
      <c r="Q73" s="7">
        <v>22</v>
      </c>
      <c r="R73" s="7" t="s">
        <v>94</v>
      </c>
      <c r="S73" s="13" t="s">
        <v>99</v>
      </c>
    </row>
    <row r="74" spans="1:19" ht="15.6" hidden="1" x14ac:dyDescent="0.3">
      <c r="A74" s="2" t="s">
        <v>86</v>
      </c>
      <c r="B74" s="7">
        <v>34</v>
      </c>
      <c r="C74" s="7">
        <v>0</v>
      </c>
      <c r="D74" s="7">
        <v>36.299999999999997</v>
      </c>
      <c r="E74" s="7">
        <v>3</v>
      </c>
      <c r="F74" s="7" t="s">
        <v>108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1</v>
      </c>
      <c r="P74" s="7">
        <v>1</v>
      </c>
      <c r="Q74" s="7">
        <v>28</v>
      </c>
      <c r="R74" s="7" t="s">
        <v>100</v>
      </c>
      <c r="S74" s="13" t="s">
        <v>111</v>
      </c>
    </row>
    <row r="75" spans="1:19" ht="15.6" hidden="1" x14ac:dyDescent="0.3">
      <c r="A75" s="2" t="s">
        <v>87</v>
      </c>
      <c r="B75" s="7">
        <v>47</v>
      </c>
      <c r="C75" s="7">
        <v>0</v>
      </c>
      <c r="D75" s="7">
        <v>38</v>
      </c>
      <c r="E75" s="7">
        <v>1</v>
      </c>
      <c r="F75" s="7" t="s">
        <v>96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7">
        <v>1</v>
      </c>
      <c r="M75" s="7">
        <v>0</v>
      </c>
      <c r="N75" s="7">
        <v>0</v>
      </c>
      <c r="O75" s="7">
        <v>0</v>
      </c>
      <c r="P75" s="7">
        <v>1</v>
      </c>
      <c r="Q75" s="7">
        <v>29.3</v>
      </c>
      <c r="R75" s="7" t="s">
        <v>100</v>
      </c>
      <c r="S75" s="13" t="s">
        <v>103</v>
      </c>
    </row>
    <row r="76" spans="1:19" ht="21" hidden="1" customHeight="1" x14ac:dyDescent="0.3">
      <c r="A76" s="2" t="s">
        <v>88</v>
      </c>
      <c r="B76" s="7">
        <v>36</v>
      </c>
      <c r="C76" s="7">
        <v>1</v>
      </c>
      <c r="D76" s="7">
        <v>39.4</v>
      </c>
      <c r="E76" s="7">
        <v>0</v>
      </c>
      <c r="F76" s="7" t="s">
        <v>106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29.1</v>
      </c>
      <c r="R76" s="7" t="s">
        <v>104</v>
      </c>
      <c r="S76" s="13" t="s">
        <v>109</v>
      </c>
    </row>
    <row r="77" spans="1:19" ht="21" hidden="1" customHeight="1" x14ac:dyDescent="0.3">
      <c r="A77" s="2" t="s">
        <v>89</v>
      </c>
      <c r="B77" s="7">
        <v>29</v>
      </c>
      <c r="C77" s="7">
        <v>0</v>
      </c>
      <c r="D77" s="7">
        <v>36.1</v>
      </c>
      <c r="E77" s="7">
        <v>0</v>
      </c>
      <c r="F77" s="7" t="s">
        <v>106</v>
      </c>
      <c r="G77" s="7">
        <v>1</v>
      </c>
      <c r="H77" s="11">
        <v>1</v>
      </c>
      <c r="I77" s="7">
        <v>1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1</v>
      </c>
      <c r="P77" s="7">
        <v>0</v>
      </c>
      <c r="Q77" s="7">
        <v>26</v>
      </c>
      <c r="R77" s="7" t="s">
        <v>100</v>
      </c>
      <c r="S77" s="13" t="s">
        <v>102</v>
      </c>
    </row>
    <row r="78" spans="1:19" ht="21" customHeight="1" x14ac:dyDescent="0.3">
      <c r="A78" s="2" t="s">
        <v>90</v>
      </c>
      <c r="B78" s="7">
        <v>31</v>
      </c>
      <c r="C78" s="7">
        <v>0</v>
      </c>
      <c r="D78" s="7">
        <v>38.1</v>
      </c>
      <c r="E78" s="7">
        <v>4</v>
      </c>
      <c r="F78" s="7" t="s">
        <v>96</v>
      </c>
      <c r="G78" s="7">
        <v>0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7">
        <v>1</v>
      </c>
      <c r="O78" s="7">
        <v>0</v>
      </c>
      <c r="P78" s="7">
        <v>1</v>
      </c>
      <c r="Q78" s="7">
        <v>26.9</v>
      </c>
      <c r="R78" s="7" t="s">
        <v>104</v>
      </c>
      <c r="S78" s="13" t="s">
        <v>110</v>
      </c>
    </row>
    <row r="79" spans="1:19" ht="21" hidden="1" customHeight="1" x14ac:dyDescent="0.3">
      <c r="A79" s="2" t="s">
        <v>91</v>
      </c>
      <c r="B79" s="7">
        <v>37</v>
      </c>
      <c r="C79" s="7">
        <v>1</v>
      </c>
      <c r="D79" s="7">
        <v>37.799999999999997</v>
      </c>
      <c r="E79" s="7">
        <v>1</v>
      </c>
      <c r="F79" s="7" t="s">
        <v>113</v>
      </c>
      <c r="G79" s="7">
        <v>3</v>
      </c>
      <c r="H79" s="7">
        <v>1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0</v>
      </c>
      <c r="P79" s="7">
        <v>0</v>
      </c>
      <c r="Q79" s="7">
        <v>29.1</v>
      </c>
      <c r="R79" s="7" t="s">
        <v>100</v>
      </c>
      <c r="S79" s="13" t="s">
        <v>99</v>
      </c>
    </row>
    <row r="80" spans="1:19" ht="21" customHeight="1" x14ac:dyDescent="0.3">
      <c r="A80" s="2" t="s">
        <v>92</v>
      </c>
      <c r="B80" s="7">
        <v>30</v>
      </c>
      <c r="C80" s="7">
        <v>0</v>
      </c>
      <c r="D80" s="7">
        <v>35.1</v>
      </c>
      <c r="E80" s="7">
        <v>2</v>
      </c>
      <c r="F80" s="7" t="s">
        <v>108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7">
        <v>1</v>
      </c>
      <c r="M80" s="7">
        <v>0</v>
      </c>
      <c r="N80" s="7">
        <v>0</v>
      </c>
      <c r="O80" s="7">
        <v>1</v>
      </c>
      <c r="P80" s="7">
        <v>1</v>
      </c>
      <c r="Q80" s="7">
        <v>30.3</v>
      </c>
      <c r="R80" s="7" t="s">
        <v>112</v>
      </c>
      <c r="S80" s="13" t="s">
        <v>110</v>
      </c>
    </row>
    <row r="81" spans="1:19" ht="16.2" hidden="1" thickBot="1" x14ac:dyDescent="0.35">
      <c r="A81" s="2" t="s">
        <v>93</v>
      </c>
      <c r="B81" s="15">
        <v>18</v>
      </c>
      <c r="C81" s="15">
        <v>1</v>
      </c>
      <c r="D81" s="15">
        <v>37.9</v>
      </c>
      <c r="E81" s="15">
        <v>3</v>
      </c>
      <c r="F81" s="15" t="s">
        <v>113</v>
      </c>
      <c r="G81" s="15">
        <v>1</v>
      </c>
      <c r="H81" s="7">
        <v>0</v>
      </c>
      <c r="I81" s="15">
        <v>1</v>
      </c>
      <c r="J81" s="15">
        <v>0</v>
      </c>
      <c r="K81" s="15">
        <v>0</v>
      </c>
      <c r="L81" s="15">
        <v>0</v>
      </c>
      <c r="M81" s="15">
        <v>0</v>
      </c>
      <c r="N81" s="15">
        <v>1</v>
      </c>
      <c r="O81" s="15">
        <v>0</v>
      </c>
      <c r="P81" s="15">
        <v>1</v>
      </c>
      <c r="Q81" s="15">
        <v>19.8</v>
      </c>
      <c r="R81" s="15" t="s">
        <v>94</v>
      </c>
      <c r="S81" s="16" t="s">
        <v>109</v>
      </c>
    </row>
    <row r="82" spans="1:19" ht="15.6" hidden="1" x14ac:dyDescent="0.3">
      <c r="A82" s="2" t="s">
        <v>117</v>
      </c>
      <c r="B82" s="7">
        <v>24</v>
      </c>
      <c r="C82" s="7">
        <v>1</v>
      </c>
      <c r="D82" s="7">
        <v>38.5</v>
      </c>
      <c r="E82" s="7">
        <v>0</v>
      </c>
      <c r="F82" s="7" t="s">
        <v>106</v>
      </c>
      <c r="G82" s="7">
        <v>2</v>
      </c>
      <c r="H82" s="8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1</v>
      </c>
      <c r="Q82" s="7">
        <v>23.5</v>
      </c>
      <c r="R82" s="9" t="s">
        <v>94</v>
      </c>
      <c r="S82" s="13" t="s">
        <v>99</v>
      </c>
    </row>
    <row r="83" spans="1:19" ht="15.6" hidden="1" x14ac:dyDescent="0.3">
      <c r="A83" s="2" t="s">
        <v>118</v>
      </c>
      <c r="B83" s="7">
        <v>26</v>
      </c>
      <c r="C83" s="7">
        <v>1</v>
      </c>
      <c r="D83" s="7">
        <v>37.799999999999997</v>
      </c>
      <c r="E83" s="10">
        <v>0</v>
      </c>
      <c r="F83" s="10" t="s">
        <v>106</v>
      </c>
      <c r="G83" s="10">
        <v>1</v>
      </c>
      <c r="H83" s="11">
        <v>1</v>
      </c>
      <c r="I83" s="11">
        <v>0</v>
      </c>
      <c r="J83" s="11">
        <v>1</v>
      </c>
      <c r="K83" s="11">
        <v>0</v>
      </c>
      <c r="L83" s="11">
        <v>0</v>
      </c>
      <c r="M83" s="11">
        <v>0</v>
      </c>
      <c r="N83" s="11">
        <v>0</v>
      </c>
      <c r="O83" s="11">
        <v>1</v>
      </c>
      <c r="P83" s="11">
        <v>1</v>
      </c>
      <c r="Q83" s="12">
        <v>21.1</v>
      </c>
      <c r="R83" s="7" t="s">
        <v>94</v>
      </c>
      <c r="S83" s="13" t="s">
        <v>99</v>
      </c>
    </row>
    <row r="84" spans="1:19" ht="15.6" hidden="1" x14ac:dyDescent="0.3">
      <c r="A84" s="2" t="s">
        <v>119</v>
      </c>
      <c r="B84" s="7">
        <v>21</v>
      </c>
      <c r="C84" s="7">
        <v>0</v>
      </c>
      <c r="D84" s="7">
        <v>36.200000000000003</v>
      </c>
      <c r="E84" s="7">
        <v>4</v>
      </c>
      <c r="F84" s="7" t="s">
        <v>96</v>
      </c>
      <c r="G84" s="10">
        <v>0</v>
      </c>
      <c r="H84" s="11">
        <v>0</v>
      </c>
      <c r="I84" s="11">
        <v>0</v>
      </c>
      <c r="J84" s="11">
        <v>0</v>
      </c>
      <c r="K84" s="11">
        <v>0</v>
      </c>
      <c r="L84" s="11">
        <v>1</v>
      </c>
      <c r="M84" s="10">
        <v>0</v>
      </c>
      <c r="N84" s="10">
        <v>1</v>
      </c>
      <c r="O84" s="10">
        <v>1</v>
      </c>
      <c r="P84" s="10">
        <v>1</v>
      </c>
      <c r="Q84" s="12">
        <v>29.8</v>
      </c>
      <c r="R84" s="7" t="s">
        <v>100</v>
      </c>
      <c r="S84" s="13" t="s">
        <v>103</v>
      </c>
    </row>
    <row r="85" spans="1:19" ht="15.6" hidden="1" x14ac:dyDescent="0.3">
      <c r="A85" s="2" t="s">
        <v>120</v>
      </c>
      <c r="B85" s="7">
        <v>29</v>
      </c>
      <c r="C85" s="10">
        <v>1</v>
      </c>
      <c r="D85" s="7">
        <v>35.9</v>
      </c>
      <c r="E85" s="7">
        <v>0</v>
      </c>
      <c r="F85" s="7" t="s">
        <v>106</v>
      </c>
      <c r="G85" s="10">
        <v>3</v>
      </c>
      <c r="H85" s="11">
        <v>1</v>
      </c>
      <c r="I85" s="11">
        <v>1</v>
      </c>
      <c r="J85" s="11">
        <v>0</v>
      </c>
      <c r="K85" s="11">
        <v>1</v>
      </c>
      <c r="L85" s="11">
        <v>0</v>
      </c>
      <c r="M85" s="11">
        <v>0</v>
      </c>
      <c r="N85" s="11">
        <v>1</v>
      </c>
      <c r="O85" s="11">
        <v>1</v>
      </c>
      <c r="P85" s="11">
        <v>0</v>
      </c>
      <c r="Q85" s="14">
        <v>31</v>
      </c>
      <c r="R85" s="7" t="s">
        <v>104</v>
      </c>
      <c r="S85" s="13" t="s">
        <v>102</v>
      </c>
    </row>
    <row r="86" spans="1:19" ht="15.6" hidden="1" x14ac:dyDescent="0.3">
      <c r="A86" s="2" t="s">
        <v>121</v>
      </c>
      <c r="B86" s="7">
        <v>30</v>
      </c>
      <c r="C86" s="10">
        <v>0</v>
      </c>
      <c r="D86" s="10">
        <v>36.1</v>
      </c>
      <c r="E86" s="10">
        <v>4</v>
      </c>
      <c r="F86" s="10" t="s">
        <v>96</v>
      </c>
      <c r="G86" s="10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4">
        <v>34.5</v>
      </c>
      <c r="R86" s="7" t="s">
        <v>100</v>
      </c>
      <c r="S86" s="13" t="s">
        <v>103</v>
      </c>
    </row>
    <row r="87" spans="1:19" ht="15.6" hidden="1" x14ac:dyDescent="0.3">
      <c r="A87" s="2" t="s">
        <v>122</v>
      </c>
      <c r="B87" s="7">
        <v>28</v>
      </c>
      <c r="C87" s="10">
        <v>1</v>
      </c>
      <c r="D87" s="7">
        <v>39</v>
      </c>
      <c r="E87" s="10">
        <v>2</v>
      </c>
      <c r="F87" s="10" t="s">
        <v>101</v>
      </c>
      <c r="G87" s="10">
        <v>3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1</v>
      </c>
      <c r="N87" s="11">
        <v>1</v>
      </c>
      <c r="O87" s="11">
        <v>0</v>
      </c>
      <c r="P87" s="11">
        <v>0</v>
      </c>
      <c r="Q87" s="14">
        <v>22.9</v>
      </c>
      <c r="R87" s="7" t="s">
        <v>104</v>
      </c>
      <c r="S87" s="13" t="s">
        <v>105</v>
      </c>
    </row>
    <row r="88" spans="1:19" ht="15.6" hidden="1" x14ac:dyDescent="0.3">
      <c r="A88" s="2" t="s">
        <v>123</v>
      </c>
      <c r="B88" s="7">
        <v>20</v>
      </c>
      <c r="C88" s="10">
        <v>1</v>
      </c>
      <c r="D88" s="10">
        <v>38.700000000000003</v>
      </c>
      <c r="E88" s="10">
        <v>5</v>
      </c>
      <c r="F88" s="10" t="s">
        <v>101</v>
      </c>
      <c r="G88" s="10">
        <v>2</v>
      </c>
      <c r="H88" s="11">
        <v>1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0</v>
      </c>
      <c r="O88" s="11">
        <v>0</v>
      </c>
      <c r="P88" s="11">
        <v>0</v>
      </c>
      <c r="Q88" s="14">
        <v>18.899999999999999</v>
      </c>
      <c r="R88" s="7" t="s">
        <v>94</v>
      </c>
      <c r="S88" s="13" t="s">
        <v>105</v>
      </c>
    </row>
    <row r="89" spans="1:19" ht="15.6" hidden="1" x14ac:dyDescent="0.3">
      <c r="A89" s="2" t="s">
        <v>124</v>
      </c>
      <c r="B89" s="7">
        <v>23</v>
      </c>
      <c r="C89" s="10">
        <v>1</v>
      </c>
      <c r="D89" s="7">
        <v>39</v>
      </c>
      <c r="E89" s="10">
        <v>2</v>
      </c>
      <c r="F89" s="10" t="s">
        <v>101</v>
      </c>
      <c r="G89" s="10">
        <v>5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  <c r="O89" s="11">
        <v>1</v>
      </c>
      <c r="P89" s="11">
        <v>0</v>
      </c>
      <c r="Q89" s="14">
        <v>19.899999999999999</v>
      </c>
      <c r="R89" s="7" t="s">
        <v>94</v>
      </c>
      <c r="S89" s="13" t="s">
        <v>105</v>
      </c>
    </row>
    <row r="90" spans="1:19" ht="15.6" hidden="1" x14ac:dyDescent="0.3">
      <c r="A90" s="2" t="s">
        <v>125</v>
      </c>
      <c r="B90" s="7">
        <v>29</v>
      </c>
      <c r="C90" s="10">
        <v>0</v>
      </c>
      <c r="D90" s="10">
        <v>36.9</v>
      </c>
      <c r="E90" s="10">
        <v>1</v>
      </c>
      <c r="F90" s="7" t="s">
        <v>113</v>
      </c>
      <c r="G90" s="10">
        <v>3</v>
      </c>
      <c r="H90" s="11">
        <v>1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4">
        <v>24.6</v>
      </c>
      <c r="R90" s="7" t="s">
        <v>112</v>
      </c>
      <c r="S90" s="13" t="s">
        <v>99</v>
      </c>
    </row>
    <row r="91" spans="1:19" ht="15.6" hidden="1" x14ac:dyDescent="0.3">
      <c r="A91" s="2" t="s">
        <v>126</v>
      </c>
      <c r="B91" s="7">
        <v>28</v>
      </c>
      <c r="C91" s="10">
        <v>1</v>
      </c>
      <c r="D91" s="7">
        <v>35.9</v>
      </c>
      <c r="E91" s="10">
        <v>3</v>
      </c>
      <c r="F91" s="7" t="s">
        <v>113</v>
      </c>
      <c r="G91" s="10">
        <v>4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4">
        <v>26.3</v>
      </c>
      <c r="R91" s="7" t="s">
        <v>104</v>
      </c>
      <c r="S91" s="13" t="s">
        <v>99</v>
      </c>
    </row>
    <row r="92" spans="1:19" ht="15.6" hidden="1" x14ac:dyDescent="0.3">
      <c r="A92" s="2" t="s">
        <v>127</v>
      </c>
      <c r="B92" s="7">
        <v>25</v>
      </c>
      <c r="C92" s="10">
        <v>1</v>
      </c>
      <c r="D92" s="10">
        <v>36.1</v>
      </c>
      <c r="E92" s="10">
        <v>3</v>
      </c>
      <c r="F92" s="10" t="s">
        <v>96</v>
      </c>
      <c r="G92" s="10">
        <v>0</v>
      </c>
      <c r="H92" s="11">
        <v>1</v>
      </c>
      <c r="I92" s="11">
        <v>0</v>
      </c>
      <c r="J92" s="11">
        <v>0</v>
      </c>
      <c r="K92" s="11">
        <v>1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4">
        <v>31</v>
      </c>
      <c r="R92" s="7" t="s">
        <v>94</v>
      </c>
      <c r="S92" s="13" t="s">
        <v>103</v>
      </c>
    </row>
    <row r="93" spans="1:19" ht="15.6" hidden="1" x14ac:dyDescent="0.3">
      <c r="A93" s="2" t="s">
        <v>128</v>
      </c>
      <c r="B93" s="7">
        <v>22</v>
      </c>
      <c r="C93" s="10">
        <v>0</v>
      </c>
      <c r="D93" s="10">
        <v>35.799999999999997</v>
      </c>
      <c r="E93" s="10">
        <v>2</v>
      </c>
      <c r="F93" s="10" t="s">
        <v>107</v>
      </c>
      <c r="G93" s="10">
        <v>1</v>
      </c>
      <c r="H93" s="11">
        <v>0</v>
      </c>
      <c r="I93" s="7">
        <v>0</v>
      </c>
      <c r="J93" s="7">
        <v>0</v>
      </c>
      <c r="K93" s="7">
        <v>1</v>
      </c>
      <c r="L93" s="7">
        <v>1</v>
      </c>
      <c r="M93" s="7">
        <v>0</v>
      </c>
      <c r="N93" s="7">
        <v>0</v>
      </c>
      <c r="O93" s="7">
        <v>1</v>
      </c>
      <c r="P93" s="7">
        <v>1</v>
      </c>
      <c r="Q93" s="7">
        <v>28.4</v>
      </c>
      <c r="R93" s="7" t="s">
        <v>94</v>
      </c>
      <c r="S93" s="13" t="s">
        <v>103</v>
      </c>
    </row>
    <row r="94" spans="1:19" ht="15.6" hidden="1" x14ac:dyDescent="0.3">
      <c r="A94" s="2" t="s">
        <v>129</v>
      </c>
      <c r="B94" s="7">
        <v>29</v>
      </c>
      <c r="C94" s="7">
        <v>0</v>
      </c>
      <c r="D94" s="7">
        <v>36.4</v>
      </c>
      <c r="E94" s="7">
        <v>4</v>
      </c>
      <c r="F94" s="7" t="s">
        <v>107</v>
      </c>
      <c r="G94" s="7">
        <v>0</v>
      </c>
      <c r="H94" s="8">
        <v>1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1</v>
      </c>
      <c r="P94" s="7">
        <v>0</v>
      </c>
      <c r="Q94" s="7">
        <v>30.1</v>
      </c>
      <c r="R94" s="7" t="s">
        <v>100</v>
      </c>
      <c r="S94" s="13" t="s">
        <v>98</v>
      </c>
    </row>
    <row r="95" spans="1:19" ht="15.6" hidden="1" x14ac:dyDescent="0.3">
      <c r="A95" s="2" t="s">
        <v>130</v>
      </c>
      <c r="B95" s="7">
        <v>35</v>
      </c>
      <c r="C95" s="7">
        <v>1</v>
      </c>
      <c r="D95" s="7">
        <v>37.6</v>
      </c>
      <c r="E95" s="7">
        <v>1</v>
      </c>
      <c r="F95" s="7" t="s">
        <v>113</v>
      </c>
      <c r="G95" s="7">
        <v>1</v>
      </c>
      <c r="H95" s="8">
        <v>1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1</v>
      </c>
      <c r="O95" s="7">
        <v>0</v>
      </c>
      <c r="P95" s="7">
        <v>1</v>
      </c>
      <c r="Q95" s="7">
        <v>26.3</v>
      </c>
      <c r="R95" s="7" t="s">
        <v>100</v>
      </c>
      <c r="S95" s="13" t="s">
        <v>99</v>
      </c>
    </row>
    <row r="96" spans="1:19" ht="15.6" hidden="1" x14ac:dyDescent="0.3">
      <c r="A96" s="2" t="s">
        <v>131</v>
      </c>
      <c r="B96" s="7">
        <v>32</v>
      </c>
      <c r="C96" s="7">
        <v>1</v>
      </c>
      <c r="D96" s="7">
        <v>35.5</v>
      </c>
      <c r="E96" s="7">
        <v>4</v>
      </c>
      <c r="F96" s="7" t="s">
        <v>96</v>
      </c>
      <c r="G96" s="7">
        <v>0</v>
      </c>
      <c r="H96" s="8">
        <v>0</v>
      </c>
      <c r="I96" s="7">
        <v>1</v>
      </c>
      <c r="J96" s="7">
        <v>0</v>
      </c>
      <c r="K96" s="7">
        <v>1</v>
      </c>
      <c r="L96" s="7">
        <v>1</v>
      </c>
      <c r="M96" s="7">
        <v>0</v>
      </c>
      <c r="N96" s="7">
        <v>1</v>
      </c>
      <c r="O96" s="7">
        <v>1</v>
      </c>
      <c r="P96" s="7">
        <v>1</v>
      </c>
      <c r="Q96" s="7">
        <v>28.1</v>
      </c>
      <c r="R96" s="7" t="s">
        <v>104</v>
      </c>
      <c r="S96" s="13" t="s">
        <v>103</v>
      </c>
    </row>
    <row r="97" spans="1:19" ht="15.6" hidden="1" x14ac:dyDescent="0.3">
      <c r="A97" s="2" t="s">
        <v>132</v>
      </c>
      <c r="B97" s="7">
        <v>39</v>
      </c>
      <c r="C97" s="7">
        <v>1</v>
      </c>
      <c r="D97" s="7">
        <v>38.1</v>
      </c>
      <c r="E97" s="7">
        <v>3</v>
      </c>
      <c r="F97" s="7" t="s">
        <v>101</v>
      </c>
      <c r="G97" s="7">
        <v>4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1</v>
      </c>
      <c r="Q97" s="7">
        <v>26.4</v>
      </c>
      <c r="R97" s="7" t="s">
        <v>104</v>
      </c>
      <c r="S97" s="13" t="s">
        <v>109</v>
      </c>
    </row>
    <row r="98" spans="1:19" ht="15.6" hidden="1" x14ac:dyDescent="0.3">
      <c r="A98" s="2" t="s">
        <v>133</v>
      </c>
      <c r="B98" s="7">
        <v>38</v>
      </c>
      <c r="C98" s="7">
        <v>0</v>
      </c>
      <c r="D98" s="7">
        <v>39.1</v>
      </c>
      <c r="E98" s="7">
        <v>1</v>
      </c>
      <c r="F98" s="7" t="s">
        <v>96</v>
      </c>
      <c r="G98" s="7">
        <v>1</v>
      </c>
      <c r="H98" s="7">
        <v>0</v>
      </c>
      <c r="I98" s="7">
        <v>0</v>
      </c>
      <c r="J98" s="7">
        <v>0</v>
      </c>
      <c r="K98" s="7">
        <v>1</v>
      </c>
      <c r="L98" s="7">
        <v>1</v>
      </c>
      <c r="M98" s="7">
        <v>0</v>
      </c>
      <c r="N98" s="7">
        <v>0</v>
      </c>
      <c r="O98" s="7">
        <v>1</v>
      </c>
      <c r="P98" s="7">
        <v>0</v>
      </c>
      <c r="Q98" s="7">
        <v>24.8</v>
      </c>
      <c r="R98" s="7" t="s">
        <v>100</v>
      </c>
      <c r="S98" s="13" t="s">
        <v>109</v>
      </c>
    </row>
    <row r="99" spans="1:19" ht="15.6" hidden="1" x14ac:dyDescent="0.3">
      <c r="A99" s="2" t="s">
        <v>134</v>
      </c>
      <c r="B99" s="7">
        <v>36</v>
      </c>
      <c r="C99" s="7">
        <v>0</v>
      </c>
      <c r="D99" s="7">
        <v>36.5</v>
      </c>
      <c r="E99" s="7">
        <v>0</v>
      </c>
      <c r="F99" s="7" t="s">
        <v>106</v>
      </c>
      <c r="G99" s="7">
        <v>4</v>
      </c>
      <c r="H99" s="11">
        <v>1</v>
      </c>
      <c r="I99" s="7">
        <v>1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7">
        <v>26.7</v>
      </c>
      <c r="R99" s="7" t="s">
        <v>104</v>
      </c>
      <c r="S99" s="13" t="s">
        <v>102</v>
      </c>
    </row>
    <row r="100" spans="1:19" ht="15.6" hidden="1" x14ac:dyDescent="0.3">
      <c r="A100" s="2" t="s">
        <v>135</v>
      </c>
      <c r="B100" s="7">
        <v>35</v>
      </c>
      <c r="C100" s="7">
        <v>1</v>
      </c>
      <c r="D100" s="7">
        <v>37.4</v>
      </c>
      <c r="E100" s="7">
        <v>1</v>
      </c>
      <c r="F100" s="7" t="s">
        <v>107</v>
      </c>
      <c r="G100" s="7">
        <v>2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23.9</v>
      </c>
      <c r="R100" s="7" t="s">
        <v>100</v>
      </c>
      <c r="S100" s="13" t="s">
        <v>109</v>
      </c>
    </row>
    <row r="101" spans="1:19" ht="15.6" hidden="1" x14ac:dyDescent="0.3">
      <c r="A101" s="2" t="s">
        <v>136</v>
      </c>
      <c r="B101" s="7">
        <v>30</v>
      </c>
      <c r="C101" s="7">
        <v>0</v>
      </c>
      <c r="D101" s="7">
        <v>37.1</v>
      </c>
      <c r="E101" s="7">
        <v>0</v>
      </c>
      <c r="F101" s="7" t="s">
        <v>106</v>
      </c>
      <c r="G101" s="7">
        <v>1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25.9</v>
      </c>
      <c r="R101" s="7" t="s">
        <v>104</v>
      </c>
      <c r="S101" s="13" t="s">
        <v>105</v>
      </c>
    </row>
    <row r="102" spans="1:19" ht="15.6" x14ac:dyDescent="0.3">
      <c r="A102" s="2" t="s">
        <v>137</v>
      </c>
      <c r="B102" s="7">
        <v>37</v>
      </c>
      <c r="C102" s="7">
        <v>0</v>
      </c>
      <c r="D102" s="7">
        <v>36.1</v>
      </c>
      <c r="E102" s="7">
        <v>4</v>
      </c>
      <c r="F102" s="7" t="s">
        <v>101</v>
      </c>
      <c r="G102" s="7">
        <v>1</v>
      </c>
      <c r="H102" s="7">
        <v>0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1</v>
      </c>
      <c r="O102" s="7">
        <v>1</v>
      </c>
      <c r="P102" s="7">
        <v>0</v>
      </c>
      <c r="Q102" s="7">
        <v>23.1</v>
      </c>
      <c r="R102" s="7" t="s">
        <v>104</v>
      </c>
      <c r="S102" s="13" t="s">
        <v>110</v>
      </c>
    </row>
    <row r="103" spans="1:19" ht="15.6" hidden="1" x14ac:dyDescent="0.3">
      <c r="A103" s="2" t="s">
        <v>138</v>
      </c>
      <c r="B103" s="7">
        <v>34</v>
      </c>
      <c r="C103" s="7">
        <v>1</v>
      </c>
      <c r="D103" s="7">
        <v>38.299999999999997</v>
      </c>
      <c r="E103" s="7">
        <v>2</v>
      </c>
      <c r="F103" s="7" t="s">
        <v>108</v>
      </c>
      <c r="G103" s="7">
        <v>0</v>
      </c>
      <c r="H103" s="7">
        <v>0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1</v>
      </c>
      <c r="O103" s="7">
        <v>1</v>
      </c>
      <c r="P103" s="7">
        <v>0</v>
      </c>
      <c r="Q103" s="7">
        <v>28.3</v>
      </c>
      <c r="R103" s="7" t="s">
        <v>100</v>
      </c>
      <c r="S103" s="13" t="s">
        <v>111</v>
      </c>
    </row>
    <row r="104" spans="1:19" ht="15.6" hidden="1" x14ac:dyDescent="0.3">
      <c r="A104" s="2" t="s">
        <v>139</v>
      </c>
      <c r="B104" s="7">
        <v>39</v>
      </c>
      <c r="C104" s="7">
        <v>0</v>
      </c>
      <c r="D104" s="7">
        <v>37.200000000000003</v>
      </c>
      <c r="E104" s="7">
        <v>2</v>
      </c>
      <c r="F104" s="7" t="s">
        <v>113</v>
      </c>
      <c r="G104" s="7">
        <v>5</v>
      </c>
      <c r="H104" s="7">
        <v>1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29.3</v>
      </c>
      <c r="R104" s="7" t="s">
        <v>104</v>
      </c>
      <c r="S104" s="13" t="s">
        <v>99</v>
      </c>
    </row>
    <row r="105" spans="1:19" ht="15.6" hidden="1" x14ac:dyDescent="0.3">
      <c r="A105" s="2" t="s">
        <v>140</v>
      </c>
      <c r="B105" s="7">
        <v>38</v>
      </c>
      <c r="C105" s="7">
        <v>1</v>
      </c>
      <c r="D105" s="7">
        <v>36</v>
      </c>
      <c r="E105" s="7">
        <v>4</v>
      </c>
      <c r="F105" s="7" t="s">
        <v>96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0</v>
      </c>
      <c r="N105" s="7">
        <v>1</v>
      </c>
      <c r="O105" s="7">
        <v>1</v>
      </c>
      <c r="P105" s="7">
        <v>1</v>
      </c>
      <c r="Q105" s="7">
        <v>29.6</v>
      </c>
      <c r="R105" s="7" t="s">
        <v>104</v>
      </c>
      <c r="S105" s="13" t="s">
        <v>103</v>
      </c>
    </row>
    <row r="106" spans="1:19" ht="15.6" hidden="1" x14ac:dyDescent="0.3">
      <c r="A106" s="2" t="s">
        <v>141</v>
      </c>
      <c r="B106" s="7">
        <v>33</v>
      </c>
      <c r="C106" s="7">
        <v>0</v>
      </c>
      <c r="D106" s="7">
        <v>37.200000000000003</v>
      </c>
      <c r="E106" s="7">
        <v>1</v>
      </c>
      <c r="F106" s="7" t="s">
        <v>108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1</v>
      </c>
      <c r="P106" s="7">
        <v>0</v>
      </c>
      <c r="Q106" s="7">
        <v>28.6</v>
      </c>
      <c r="R106" s="7" t="s">
        <v>94</v>
      </c>
      <c r="S106" s="13" t="s">
        <v>111</v>
      </c>
    </row>
    <row r="107" spans="1:19" ht="15.6" hidden="1" x14ac:dyDescent="0.3">
      <c r="A107" s="2" t="s">
        <v>142</v>
      </c>
      <c r="B107" s="7">
        <v>28</v>
      </c>
      <c r="C107" s="7">
        <v>1</v>
      </c>
      <c r="D107" s="7">
        <v>37.9</v>
      </c>
      <c r="E107" s="7">
        <v>1</v>
      </c>
      <c r="F107" s="7" t="s">
        <v>101</v>
      </c>
      <c r="G107" s="7">
        <v>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26.2</v>
      </c>
      <c r="R107" s="7" t="s">
        <v>104</v>
      </c>
      <c r="S107" s="13" t="s">
        <v>105</v>
      </c>
    </row>
    <row r="108" spans="1:19" ht="15.6" hidden="1" x14ac:dyDescent="0.3">
      <c r="A108" s="2" t="s">
        <v>143</v>
      </c>
      <c r="B108" s="7">
        <v>49</v>
      </c>
      <c r="C108" s="7">
        <v>1</v>
      </c>
      <c r="D108" s="7">
        <v>36.9</v>
      </c>
      <c r="E108" s="7">
        <v>3</v>
      </c>
      <c r="F108" s="7" t="s">
        <v>107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1</v>
      </c>
      <c r="Q108" s="7">
        <v>32.6</v>
      </c>
      <c r="R108" s="7" t="s">
        <v>100</v>
      </c>
      <c r="S108" s="13" t="s">
        <v>98</v>
      </c>
    </row>
    <row r="109" spans="1:19" ht="15.6" hidden="1" x14ac:dyDescent="0.3">
      <c r="A109" s="2" t="s">
        <v>144</v>
      </c>
      <c r="B109" s="7">
        <v>45</v>
      </c>
      <c r="C109" s="7">
        <v>0</v>
      </c>
      <c r="D109" s="7">
        <v>37.1</v>
      </c>
      <c r="E109" s="7">
        <v>4</v>
      </c>
      <c r="F109" s="7" t="s">
        <v>107</v>
      </c>
      <c r="G109" s="7">
        <v>0</v>
      </c>
      <c r="H109" s="7">
        <v>0</v>
      </c>
      <c r="I109" s="7">
        <v>1</v>
      </c>
      <c r="J109" s="7">
        <v>1</v>
      </c>
      <c r="K109" s="7">
        <v>1</v>
      </c>
      <c r="L109" s="7">
        <v>0</v>
      </c>
      <c r="M109" s="7">
        <v>0</v>
      </c>
      <c r="N109" s="7">
        <v>1</v>
      </c>
      <c r="O109" s="7">
        <v>0</v>
      </c>
      <c r="P109" s="7">
        <v>1</v>
      </c>
      <c r="Q109" s="7">
        <v>28.7</v>
      </c>
      <c r="R109" s="7" t="s">
        <v>104</v>
      </c>
      <c r="S109" s="13" t="s">
        <v>98</v>
      </c>
    </row>
    <row r="110" spans="1:19" ht="15.6" hidden="1" x14ac:dyDescent="0.3">
      <c r="A110" s="2" t="s">
        <v>145</v>
      </c>
      <c r="B110" s="7">
        <v>43</v>
      </c>
      <c r="C110" s="7">
        <v>1</v>
      </c>
      <c r="D110" s="7">
        <v>36.4</v>
      </c>
      <c r="E110" s="7">
        <v>0</v>
      </c>
      <c r="F110" s="7" t="s">
        <v>106</v>
      </c>
      <c r="G110" s="7">
        <v>2</v>
      </c>
      <c r="H110" s="11">
        <v>1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1</v>
      </c>
      <c r="Q110" s="7">
        <v>28.1</v>
      </c>
      <c r="R110" s="7" t="s">
        <v>112</v>
      </c>
      <c r="S110" s="13" t="s">
        <v>102</v>
      </c>
    </row>
    <row r="111" spans="1:19" ht="15.6" hidden="1" x14ac:dyDescent="0.3">
      <c r="A111" s="2" t="s">
        <v>146</v>
      </c>
      <c r="B111" s="7">
        <v>48</v>
      </c>
      <c r="C111" s="7">
        <v>1</v>
      </c>
      <c r="D111" s="7">
        <v>36.5</v>
      </c>
      <c r="E111" s="7">
        <v>0</v>
      </c>
      <c r="F111" s="7" t="s">
        <v>106</v>
      </c>
      <c r="G111" s="7">
        <v>2</v>
      </c>
      <c r="H111" s="11">
        <v>1</v>
      </c>
      <c r="I111" s="7">
        <v>1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1</v>
      </c>
      <c r="P111" s="7">
        <v>1</v>
      </c>
      <c r="Q111" s="7">
        <v>23.9</v>
      </c>
      <c r="R111" s="7" t="s">
        <v>112</v>
      </c>
      <c r="S111" s="13" t="s">
        <v>102</v>
      </c>
    </row>
    <row r="112" spans="1:19" ht="15.6" x14ac:dyDescent="0.3">
      <c r="A112" s="2" t="s">
        <v>147</v>
      </c>
      <c r="B112" s="7">
        <v>40</v>
      </c>
      <c r="C112" s="7">
        <v>0</v>
      </c>
      <c r="D112" s="7">
        <v>37</v>
      </c>
      <c r="E112" s="7">
        <v>3</v>
      </c>
      <c r="F112" s="7" t="s">
        <v>113</v>
      </c>
      <c r="G112" s="7">
        <v>3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1</v>
      </c>
      <c r="O112" s="7">
        <v>1</v>
      </c>
      <c r="P112" s="7">
        <v>1</v>
      </c>
      <c r="Q112" s="7">
        <v>30.6</v>
      </c>
      <c r="R112" s="7" t="s">
        <v>104</v>
      </c>
      <c r="S112" s="13" t="s">
        <v>110</v>
      </c>
    </row>
    <row r="113" spans="1:19" ht="15.6" x14ac:dyDescent="0.3">
      <c r="A113" s="2" t="s">
        <v>148</v>
      </c>
      <c r="B113" s="7">
        <v>41</v>
      </c>
      <c r="C113" s="7">
        <v>1</v>
      </c>
      <c r="D113" s="7">
        <v>35.9</v>
      </c>
      <c r="E113" s="7">
        <v>5</v>
      </c>
      <c r="F113" s="7" t="s">
        <v>107</v>
      </c>
      <c r="G113" s="7">
        <v>0</v>
      </c>
      <c r="H113" s="7">
        <v>1</v>
      </c>
      <c r="I113" s="7">
        <v>0</v>
      </c>
      <c r="J113" s="7">
        <v>1</v>
      </c>
      <c r="K113" s="7">
        <v>1</v>
      </c>
      <c r="L113" s="7">
        <v>0</v>
      </c>
      <c r="M113" s="7">
        <v>1</v>
      </c>
      <c r="N113" s="7">
        <v>0</v>
      </c>
      <c r="O113" s="7">
        <v>0</v>
      </c>
      <c r="P113" s="7">
        <v>1</v>
      </c>
      <c r="Q113" s="7">
        <v>26.1</v>
      </c>
      <c r="R113" s="7" t="s">
        <v>100</v>
      </c>
      <c r="S113" s="13" t="s">
        <v>110</v>
      </c>
    </row>
    <row r="114" spans="1:19" ht="15.6" hidden="1" x14ac:dyDescent="0.3">
      <c r="A114" s="2" t="s">
        <v>149</v>
      </c>
      <c r="B114" s="7">
        <v>40</v>
      </c>
      <c r="C114" s="7">
        <v>1</v>
      </c>
      <c r="D114" s="7">
        <v>37.6</v>
      </c>
      <c r="E114" s="7">
        <v>1</v>
      </c>
      <c r="F114" s="7" t="s">
        <v>108</v>
      </c>
      <c r="G114" s="7">
        <v>3</v>
      </c>
      <c r="H114" s="7">
        <v>0</v>
      </c>
      <c r="I114" s="7">
        <v>1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1</v>
      </c>
      <c r="P114" s="7">
        <v>0</v>
      </c>
      <c r="Q114" s="7">
        <v>29</v>
      </c>
      <c r="R114" s="7" t="s">
        <v>104</v>
      </c>
      <c r="S114" s="13" t="s">
        <v>99</v>
      </c>
    </row>
    <row r="115" spans="1:19" ht="15.6" x14ac:dyDescent="0.3">
      <c r="A115" s="2" t="s">
        <v>150</v>
      </c>
      <c r="B115" s="7">
        <v>46</v>
      </c>
      <c r="C115" s="7">
        <v>0</v>
      </c>
      <c r="D115" s="7">
        <v>37.799999999999997</v>
      </c>
      <c r="E115" s="7">
        <v>3</v>
      </c>
      <c r="F115" s="7" t="s">
        <v>113</v>
      </c>
      <c r="G115" s="7">
        <v>1</v>
      </c>
      <c r="H115" s="7">
        <v>0</v>
      </c>
      <c r="I115" s="7">
        <v>0</v>
      </c>
      <c r="J115" s="7">
        <v>0</v>
      </c>
      <c r="K115" s="7">
        <v>1</v>
      </c>
      <c r="L115" s="7">
        <v>1</v>
      </c>
      <c r="M115" s="7">
        <v>0</v>
      </c>
      <c r="N115" s="7">
        <v>1</v>
      </c>
      <c r="O115" s="7">
        <v>0</v>
      </c>
      <c r="P115" s="7">
        <v>1</v>
      </c>
      <c r="Q115" s="7">
        <v>28.5</v>
      </c>
      <c r="R115" s="7" t="s">
        <v>100</v>
      </c>
      <c r="S115" s="13" t="s">
        <v>110</v>
      </c>
    </row>
    <row r="116" spans="1:19" ht="15.6" hidden="1" x14ac:dyDescent="0.3">
      <c r="A116" s="2" t="s">
        <v>151</v>
      </c>
      <c r="B116" s="7">
        <v>46</v>
      </c>
      <c r="C116" s="7">
        <v>0</v>
      </c>
      <c r="D116" s="7">
        <v>36.9</v>
      </c>
      <c r="E116" s="7">
        <v>4</v>
      </c>
      <c r="F116" s="7" t="s">
        <v>107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1</v>
      </c>
      <c r="O116" s="7">
        <v>1</v>
      </c>
      <c r="P116" s="7">
        <v>0</v>
      </c>
      <c r="Q116" s="7">
        <v>29.84</v>
      </c>
      <c r="R116" s="7" t="s">
        <v>104</v>
      </c>
      <c r="S116" s="13" t="s">
        <v>98</v>
      </c>
    </row>
    <row r="117" spans="1:19" ht="15.6" hidden="1" x14ac:dyDescent="0.3">
      <c r="A117" s="2" t="s">
        <v>152</v>
      </c>
      <c r="B117" s="7">
        <v>44</v>
      </c>
      <c r="C117" s="7">
        <v>0</v>
      </c>
      <c r="D117" s="7">
        <v>37.299999999999997</v>
      </c>
      <c r="E117" s="7">
        <v>3</v>
      </c>
      <c r="F117" s="7" t="s">
        <v>113</v>
      </c>
      <c r="G117" s="7">
        <v>3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1</v>
      </c>
      <c r="N117" s="7">
        <v>0</v>
      </c>
      <c r="O117" s="7">
        <v>1</v>
      </c>
      <c r="P117" s="7">
        <v>0</v>
      </c>
      <c r="Q117" s="7">
        <v>27.2</v>
      </c>
      <c r="R117" s="7" t="s">
        <v>100</v>
      </c>
      <c r="S117" s="13" t="s">
        <v>99</v>
      </c>
    </row>
    <row r="118" spans="1:19" ht="15.6" hidden="1" x14ac:dyDescent="0.3">
      <c r="A118" s="2" t="s">
        <v>153</v>
      </c>
      <c r="B118" s="7">
        <v>49</v>
      </c>
      <c r="C118" s="7">
        <v>1</v>
      </c>
      <c r="D118" s="7">
        <v>36.9</v>
      </c>
      <c r="E118" s="7">
        <v>0</v>
      </c>
      <c r="F118" s="7" t="s">
        <v>106</v>
      </c>
      <c r="G118" s="7">
        <v>1</v>
      </c>
      <c r="H118" s="11">
        <v>1</v>
      </c>
      <c r="I118" s="7">
        <v>1</v>
      </c>
      <c r="J118" s="7">
        <v>1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22.9</v>
      </c>
      <c r="R118" s="7" t="s">
        <v>100</v>
      </c>
      <c r="S118" s="13" t="s">
        <v>102</v>
      </c>
    </row>
    <row r="119" spans="1:19" ht="15.6" hidden="1" x14ac:dyDescent="0.3">
      <c r="A119" s="2" t="s">
        <v>154</v>
      </c>
      <c r="B119" s="7">
        <v>46</v>
      </c>
      <c r="C119" s="7">
        <v>0</v>
      </c>
      <c r="D119" s="7">
        <v>38</v>
      </c>
      <c r="E119" s="7">
        <v>4</v>
      </c>
      <c r="F119" s="7" t="s">
        <v>113</v>
      </c>
      <c r="G119" s="7">
        <v>3</v>
      </c>
      <c r="H119" s="7">
        <v>1</v>
      </c>
      <c r="I119" s="7">
        <v>0</v>
      </c>
      <c r="J119" s="7">
        <v>1</v>
      </c>
      <c r="K119" s="7">
        <v>1</v>
      </c>
      <c r="L119" s="7">
        <v>1</v>
      </c>
      <c r="M119" s="7">
        <v>0</v>
      </c>
      <c r="N119" s="7">
        <v>1</v>
      </c>
      <c r="O119" s="7">
        <v>0</v>
      </c>
      <c r="P119" s="7">
        <v>1</v>
      </c>
      <c r="Q119" s="7">
        <v>25.6</v>
      </c>
      <c r="R119" s="7" t="s">
        <v>114</v>
      </c>
      <c r="S119" s="13" t="s">
        <v>109</v>
      </c>
    </row>
    <row r="120" spans="1:19" ht="15.6" hidden="1" x14ac:dyDescent="0.3">
      <c r="A120" s="2" t="s">
        <v>155</v>
      </c>
      <c r="B120" s="7">
        <v>57</v>
      </c>
      <c r="C120" s="7">
        <v>0</v>
      </c>
      <c r="D120" s="7">
        <v>36.4</v>
      </c>
      <c r="E120" s="7">
        <v>4</v>
      </c>
      <c r="F120" s="7" t="s">
        <v>113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7">
        <v>1</v>
      </c>
      <c r="M120" s="7">
        <v>1</v>
      </c>
      <c r="N120" s="7">
        <v>0</v>
      </c>
      <c r="O120" s="7">
        <v>0</v>
      </c>
      <c r="P120" s="7">
        <v>0</v>
      </c>
      <c r="Q120" s="7">
        <v>26.8</v>
      </c>
      <c r="R120" s="7" t="s">
        <v>114</v>
      </c>
      <c r="S120" s="13" t="s">
        <v>111</v>
      </c>
    </row>
    <row r="121" spans="1:19" ht="15.6" hidden="1" x14ac:dyDescent="0.3">
      <c r="A121" s="2" t="s">
        <v>156</v>
      </c>
      <c r="B121" s="7">
        <v>50</v>
      </c>
      <c r="C121" s="7">
        <v>0</v>
      </c>
      <c r="D121" s="7">
        <v>36.6</v>
      </c>
      <c r="E121" s="7">
        <v>5</v>
      </c>
      <c r="F121" s="7" t="s">
        <v>108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7">
        <v>0</v>
      </c>
      <c r="M121" s="7">
        <v>0</v>
      </c>
      <c r="N121" s="7">
        <v>0</v>
      </c>
      <c r="O121" s="7">
        <v>1</v>
      </c>
      <c r="P121" s="7">
        <v>1</v>
      </c>
      <c r="Q121" s="7">
        <v>27.8</v>
      </c>
      <c r="R121" s="7" t="s">
        <v>100</v>
      </c>
      <c r="S121" s="13" t="s">
        <v>111</v>
      </c>
    </row>
    <row r="122" spans="1:19" ht="15.6" hidden="1" x14ac:dyDescent="0.3">
      <c r="A122" s="2" t="s">
        <v>157</v>
      </c>
      <c r="B122" s="7">
        <v>54</v>
      </c>
      <c r="C122" s="7">
        <v>0</v>
      </c>
      <c r="D122" s="7">
        <v>36.9</v>
      </c>
      <c r="E122" s="7">
        <v>3</v>
      </c>
      <c r="F122" s="7" t="s">
        <v>108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1</v>
      </c>
      <c r="O122" s="7">
        <v>0</v>
      </c>
      <c r="P122" s="7">
        <v>1</v>
      </c>
      <c r="Q122" s="7">
        <v>32</v>
      </c>
      <c r="R122" s="7" t="s">
        <v>114</v>
      </c>
      <c r="S122" s="13" t="s">
        <v>111</v>
      </c>
    </row>
    <row r="123" spans="1:19" ht="15.6" hidden="1" x14ac:dyDescent="0.3">
      <c r="A123" s="2" t="s">
        <v>158</v>
      </c>
      <c r="B123" s="7">
        <v>58</v>
      </c>
      <c r="C123" s="7">
        <v>1</v>
      </c>
      <c r="D123" s="7">
        <v>37.4</v>
      </c>
      <c r="E123" s="7">
        <v>2</v>
      </c>
      <c r="F123" s="7" t="s">
        <v>101</v>
      </c>
      <c r="G123" s="7">
        <v>0</v>
      </c>
      <c r="H123" s="7">
        <v>1</v>
      </c>
      <c r="I123" s="7">
        <v>0</v>
      </c>
      <c r="J123" s="7">
        <v>0</v>
      </c>
      <c r="K123" s="7">
        <v>1</v>
      </c>
      <c r="L123" s="7">
        <v>0</v>
      </c>
      <c r="M123" s="7">
        <v>1</v>
      </c>
      <c r="N123" s="7">
        <v>1</v>
      </c>
      <c r="O123" s="7">
        <v>0</v>
      </c>
      <c r="P123" s="7">
        <v>0</v>
      </c>
      <c r="Q123" s="7">
        <v>24.1</v>
      </c>
      <c r="R123" s="7" t="s">
        <v>114</v>
      </c>
      <c r="S123" s="13" t="s">
        <v>105</v>
      </c>
    </row>
    <row r="124" spans="1:19" ht="15.6" hidden="1" x14ac:dyDescent="0.3">
      <c r="A124" s="2" t="s">
        <v>159</v>
      </c>
      <c r="B124" s="7">
        <v>55</v>
      </c>
      <c r="C124" s="7">
        <v>0</v>
      </c>
      <c r="D124" s="7">
        <v>36.9</v>
      </c>
      <c r="E124" s="7">
        <v>1</v>
      </c>
      <c r="F124" s="7" t="s">
        <v>113</v>
      </c>
      <c r="G124" s="7">
        <v>3</v>
      </c>
      <c r="H124" s="7">
        <v>1</v>
      </c>
      <c r="I124" s="7">
        <v>0</v>
      </c>
      <c r="J124" s="7">
        <v>1</v>
      </c>
      <c r="K124" s="7">
        <v>0</v>
      </c>
      <c r="L124" s="7">
        <v>1</v>
      </c>
      <c r="M124" s="7">
        <v>0</v>
      </c>
      <c r="N124" s="7">
        <v>0</v>
      </c>
      <c r="O124" s="7">
        <v>1</v>
      </c>
      <c r="P124" s="7">
        <v>0</v>
      </c>
      <c r="Q124" s="7">
        <v>23</v>
      </c>
      <c r="R124" s="7" t="s">
        <v>104</v>
      </c>
      <c r="S124" s="13" t="s">
        <v>99</v>
      </c>
    </row>
    <row r="125" spans="1:19" ht="15.6" x14ac:dyDescent="0.3">
      <c r="A125" s="2" t="s">
        <v>160</v>
      </c>
      <c r="B125" s="7">
        <v>54</v>
      </c>
      <c r="C125" s="7">
        <v>0</v>
      </c>
      <c r="D125" s="7">
        <v>36.4</v>
      </c>
      <c r="E125" s="7">
        <v>5</v>
      </c>
      <c r="F125" s="7" t="s">
        <v>101</v>
      </c>
      <c r="G125" s="7">
        <v>0</v>
      </c>
      <c r="H125" s="7">
        <v>0</v>
      </c>
      <c r="I125" s="7">
        <v>1</v>
      </c>
      <c r="J125" s="7">
        <v>1</v>
      </c>
      <c r="K125" s="7">
        <v>1</v>
      </c>
      <c r="L125" s="7">
        <v>1</v>
      </c>
      <c r="M125" s="7">
        <v>0</v>
      </c>
      <c r="N125" s="7">
        <v>0</v>
      </c>
      <c r="O125" s="7">
        <v>1</v>
      </c>
      <c r="P125" s="7">
        <v>0</v>
      </c>
      <c r="Q125" s="7">
        <v>28.1</v>
      </c>
      <c r="R125" s="7" t="s">
        <v>114</v>
      </c>
      <c r="S125" s="13" t="s">
        <v>110</v>
      </c>
    </row>
    <row r="126" spans="1:19" ht="15.6" hidden="1" x14ac:dyDescent="0.3">
      <c r="A126" s="2" t="s">
        <v>161</v>
      </c>
      <c r="B126" s="7">
        <v>52</v>
      </c>
      <c r="C126" s="7">
        <v>1</v>
      </c>
      <c r="D126" s="7">
        <v>37.9</v>
      </c>
      <c r="E126" s="7">
        <v>2</v>
      </c>
      <c r="F126" s="7" t="s">
        <v>101</v>
      </c>
      <c r="G126" s="7">
        <v>3</v>
      </c>
      <c r="H126" s="11">
        <v>1</v>
      </c>
      <c r="I126" s="7">
        <v>1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22.6</v>
      </c>
      <c r="R126" s="7" t="s">
        <v>104</v>
      </c>
      <c r="S126" s="13" t="s">
        <v>102</v>
      </c>
    </row>
    <row r="127" spans="1:19" ht="15.6" hidden="1" x14ac:dyDescent="0.3">
      <c r="A127" s="2" t="s">
        <v>162</v>
      </c>
      <c r="B127" s="7">
        <v>61</v>
      </c>
      <c r="C127" s="7">
        <v>0</v>
      </c>
      <c r="D127" s="7">
        <v>37</v>
      </c>
      <c r="E127" s="7">
        <v>1</v>
      </c>
      <c r="F127" s="7" t="s">
        <v>113</v>
      </c>
      <c r="G127" s="7">
        <v>3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1</v>
      </c>
      <c r="N127" s="7">
        <v>0</v>
      </c>
      <c r="O127" s="7">
        <v>1</v>
      </c>
      <c r="P127" s="7">
        <v>0</v>
      </c>
      <c r="Q127" s="7">
        <v>24.1</v>
      </c>
      <c r="R127" s="7" t="s">
        <v>114</v>
      </c>
      <c r="S127" s="13" t="s">
        <v>109</v>
      </c>
    </row>
    <row r="128" spans="1:19" ht="15.6" hidden="1" x14ac:dyDescent="0.3">
      <c r="A128" s="2" t="s">
        <v>163</v>
      </c>
      <c r="B128" s="7">
        <v>63</v>
      </c>
      <c r="C128" s="7">
        <v>0</v>
      </c>
      <c r="D128" s="7">
        <v>36</v>
      </c>
      <c r="E128" s="7">
        <v>5</v>
      </c>
      <c r="F128" s="7" t="s">
        <v>113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26.8</v>
      </c>
      <c r="R128" s="7" t="s">
        <v>112</v>
      </c>
      <c r="S128" s="13" t="s">
        <v>98</v>
      </c>
    </row>
    <row r="129" spans="1:19" ht="15.6" hidden="1" x14ac:dyDescent="0.3">
      <c r="A129" s="2" t="s">
        <v>164</v>
      </c>
      <c r="B129" s="7">
        <v>61</v>
      </c>
      <c r="C129" s="7">
        <v>1</v>
      </c>
      <c r="D129" s="7">
        <v>35.9</v>
      </c>
      <c r="E129" s="7">
        <v>2</v>
      </c>
      <c r="F129" s="7" t="s">
        <v>107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1</v>
      </c>
      <c r="O129" s="7">
        <v>0</v>
      </c>
      <c r="P129" s="7">
        <v>0</v>
      </c>
      <c r="Q129" s="7">
        <v>29</v>
      </c>
      <c r="R129" s="7" t="s">
        <v>104</v>
      </c>
      <c r="S129" s="13" t="s">
        <v>111</v>
      </c>
    </row>
    <row r="130" spans="1:19" ht="15.6" hidden="1" x14ac:dyDescent="0.3">
      <c r="A130" s="2" t="s">
        <v>165</v>
      </c>
      <c r="B130" s="7">
        <v>69</v>
      </c>
      <c r="C130" s="7">
        <v>0</v>
      </c>
      <c r="D130" s="7">
        <v>36.200000000000003</v>
      </c>
      <c r="E130" s="7">
        <v>4</v>
      </c>
      <c r="F130" s="7" t="s">
        <v>108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7">
        <v>1</v>
      </c>
      <c r="M130" s="7">
        <v>0</v>
      </c>
      <c r="N130" s="7">
        <v>0</v>
      </c>
      <c r="O130" s="7">
        <v>1</v>
      </c>
      <c r="P130" s="7">
        <v>1</v>
      </c>
      <c r="Q130" s="7">
        <v>30.1</v>
      </c>
      <c r="R130" s="7" t="s">
        <v>112</v>
      </c>
      <c r="S130" s="13" t="s">
        <v>111</v>
      </c>
    </row>
    <row r="131" spans="1:19" ht="15.6" hidden="1" x14ac:dyDescent="0.3">
      <c r="A131" s="2" t="s">
        <v>166</v>
      </c>
      <c r="B131" s="7">
        <v>64</v>
      </c>
      <c r="C131" s="7">
        <v>0</v>
      </c>
      <c r="D131" s="7">
        <v>39.200000000000003</v>
      </c>
      <c r="E131" s="7">
        <v>2</v>
      </c>
      <c r="F131" s="7" t="s">
        <v>113</v>
      </c>
      <c r="G131" s="7">
        <v>2</v>
      </c>
      <c r="H131" s="7">
        <v>1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1</v>
      </c>
      <c r="O131" s="7">
        <v>0</v>
      </c>
      <c r="P131" s="7">
        <v>1</v>
      </c>
      <c r="Q131" s="7">
        <v>28.6</v>
      </c>
      <c r="R131" s="7" t="s">
        <v>112</v>
      </c>
      <c r="S131" s="13" t="s">
        <v>109</v>
      </c>
    </row>
    <row r="132" spans="1:19" ht="15.6" x14ac:dyDescent="0.3">
      <c r="A132" s="2" t="s">
        <v>167</v>
      </c>
      <c r="B132" s="7">
        <v>68</v>
      </c>
      <c r="C132" s="7">
        <v>0</v>
      </c>
      <c r="D132" s="7">
        <v>36.5</v>
      </c>
      <c r="E132" s="7">
        <v>5</v>
      </c>
      <c r="F132" s="7" t="s">
        <v>113</v>
      </c>
      <c r="G132" s="7">
        <v>0</v>
      </c>
      <c r="H132" s="7">
        <v>0</v>
      </c>
      <c r="I132" s="7">
        <v>0</v>
      </c>
      <c r="J132" s="7">
        <v>1</v>
      </c>
      <c r="K132" s="7">
        <v>1</v>
      </c>
      <c r="L132" s="7">
        <v>1</v>
      </c>
      <c r="M132" s="7">
        <v>0</v>
      </c>
      <c r="N132" s="7">
        <v>1</v>
      </c>
      <c r="O132" s="7">
        <v>0</v>
      </c>
      <c r="P132" s="7">
        <v>1</v>
      </c>
      <c r="Q132" s="7">
        <v>28.4</v>
      </c>
      <c r="R132" s="7" t="s">
        <v>112</v>
      </c>
      <c r="S132" s="13" t="s">
        <v>110</v>
      </c>
    </row>
    <row r="133" spans="1:19" ht="15.6" hidden="1" x14ac:dyDescent="0.3">
      <c r="A133" s="2" t="s">
        <v>168</v>
      </c>
      <c r="B133" s="7">
        <v>78</v>
      </c>
      <c r="C133" s="7">
        <v>1</v>
      </c>
      <c r="D133" s="7">
        <v>37.6</v>
      </c>
      <c r="E133" s="7">
        <v>1</v>
      </c>
      <c r="F133" s="7" t="s">
        <v>107</v>
      </c>
      <c r="G133" s="7">
        <v>3</v>
      </c>
      <c r="H133" s="7">
        <v>1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1</v>
      </c>
      <c r="P133" s="7">
        <v>1</v>
      </c>
      <c r="Q133" s="7">
        <v>25.6</v>
      </c>
      <c r="R133" s="7" t="s">
        <v>114</v>
      </c>
      <c r="S133" s="13" t="s">
        <v>99</v>
      </c>
    </row>
    <row r="134" spans="1:19" ht="15.6" hidden="1" x14ac:dyDescent="0.3">
      <c r="A134" s="2" t="s">
        <v>169</v>
      </c>
      <c r="B134" s="7">
        <v>74</v>
      </c>
      <c r="C134" s="7">
        <v>0</v>
      </c>
      <c r="D134" s="7">
        <v>39</v>
      </c>
      <c r="E134" s="7">
        <v>3</v>
      </c>
      <c r="F134" s="7" t="s">
        <v>101</v>
      </c>
      <c r="G134" s="7">
        <v>2</v>
      </c>
      <c r="H134" s="7">
        <v>1</v>
      </c>
      <c r="I134" s="7">
        <v>0</v>
      </c>
      <c r="J134" s="7">
        <v>0</v>
      </c>
      <c r="K134" s="7">
        <v>1</v>
      </c>
      <c r="L134" s="7">
        <v>0</v>
      </c>
      <c r="M134" s="7">
        <v>1</v>
      </c>
      <c r="N134" s="7">
        <v>0</v>
      </c>
      <c r="O134" s="7">
        <v>1</v>
      </c>
      <c r="P134" s="7">
        <v>1</v>
      </c>
      <c r="Q134" s="7">
        <v>23.2</v>
      </c>
      <c r="R134" s="7" t="s">
        <v>112</v>
      </c>
      <c r="S134" s="13" t="s">
        <v>105</v>
      </c>
    </row>
    <row r="135" spans="1:19" ht="15.6" hidden="1" x14ac:dyDescent="0.3">
      <c r="A135" s="2" t="s">
        <v>170</v>
      </c>
      <c r="B135" s="7">
        <v>76</v>
      </c>
      <c r="C135" s="7">
        <v>1</v>
      </c>
      <c r="D135" s="7">
        <v>37.6</v>
      </c>
      <c r="E135" s="7">
        <v>5</v>
      </c>
      <c r="F135" s="7" t="s">
        <v>101</v>
      </c>
      <c r="G135" s="7">
        <v>4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1</v>
      </c>
      <c r="N135" s="7">
        <v>1</v>
      </c>
      <c r="O135" s="7">
        <v>0</v>
      </c>
      <c r="P135" s="7">
        <v>1</v>
      </c>
      <c r="Q135" s="7">
        <v>30</v>
      </c>
      <c r="R135" s="7" t="s">
        <v>114</v>
      </c>
      <c r="S135" s="13" t="s">
        <v>105</v>
      </c>
    </row>
    <row r="136" spans="1:19" ht="15.6" hidden="1" x14ac:dyDescent="0.3">
      <c r="A136" s="2" t="s">
        <v>171</v>
      </c>
      <c r="B136" s="7">
        <v>72</v>
      </c>
      <c r="C136" s="7">
        <v>0</v>
      </c>
      <c r="D136" s="7">
        <v>36.1</v>
      </c>
      <c r="E136" s="7">
        <v>4</v>
      </c>
      <c r="F136" s="7" t="s">
        <v>113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7">
        <v>1</v>
      </c>
      <c r="M136" s="7">
        <v>0</v>
      </c>
      <c r="N136" s="7">
        <v>0</v>
      </c>
      <c r="O136" s="7">
        <v>1</v>
      </c>
      <c r="P136" s="7">
        <v>1</v>
      </c>
      <c r="Q136" s="7">
        <v>29.3</v>
      </c>
      <c r="R136" s="7" t="s">
        <v>112</v>
      </c>
      <c r="S136" s="13" t="s">
        <v>103</v>
      </c>
    </row>
    <row r="137" spans="1:19" ht="15.6" hidden="1" x14ac:dyDescent="0.3">
      <c r="A137" s="2" t="s">
        <v>172</v>
      </c>
      <c r="B137" s="7">
        <v>89</v>
      </c>
      <c r="C137" s="7">
        <v>0</v>
      </c>
      <c r="D137" s="7">
        <v>36.4</v>
      </c>
      <c r="E137" s="7">
        <v>5</v>
      </c>
      <c r="F137" s="7" t="s">
        <v>96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1</v>
      </c>
      <c r="N137" s="7">
        <v>0</v>
      </c>
      <c r="O137" s="7">
        <v>0</v>
      </c>
      <c r="P137" s="7">
        <v>0</v>
      </c>
      <c r="Q137" s="7">
        <v>24.9</v>
      </c>
      <c r="R137" s="7" t="s">
        <v>114</v>
      </c>
      <c r="S137" s="13" t="s">
        <v>103</v>
      </c>
    </row>
    <row r="138" spans="1:19" ht="15.6" hidden="1" x14ac:dyDescent="0.3">
      <c r="A138" s="2" t="s">
        <v>173</v>
      </c>
      <c r="B138" s="7">
        <v>85</v>
      </c>
      <c r="C138" s="7">
        <v>0</v>
      </c>
      <c r="D138" s="7">
        <v>37.200000000000003</v>
      </c>
      <c r="E138" s="7">
        <v>1</v>
      </c>
      <c r="F138" s="7" t="s">
        <v>113</v>
      </c>
      <c r="G138" s="7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1</v>
      </c>
      <c r="Q138" s="7">
        <v>26.1</v>
      </c>
      <c r="R138" s="7" t="s">
        <v>114</v>
      </c>
      <c r="S138" s="13" t="s">
        <v>109</v>
      </c>
    </row>
    <row r="139" spans="1:19" ht="15.6" hidden="1" x14ac:dyDescent="0.3">
      <c r="A139" s="2" t="s">
        <v>174</v>
      </c>
      <c r="B139" s="7">
        <v>85</v>
      </c>
      <c r="C139" s="7">
        <v>0</v>
      </c>
      <c r="D139" s="7">
        <v>35.6</v>
      </c>
      <c r="E139" s="7">
        <v>4</v>
      </c>
      <c r="F139" s="7" t="s">
        <v>107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7">
        <v>1</v>
      </c>
      <c r="M139" s="7">
        <v>0</v>
      </c>
      <c r="N139" s="7">
        <v>0</v>
      </c>
      <c r="O139" s="7">
        <v>1</v>
      </c>
      <c r="P139" s="7">
        <v>0</v>
      </c>
      <c r="Q139" s="7">
        <v>29.1</v>
      </c>
      <c r="R139" s="7" t="s">
        <v>114</v>
      </c>
      <c r="S139" s="13" t="s">
        <v>98</v>
      </c>
    </row>
    <row r="140" spans="1:19" ht="15.6" hidden="1" x14ac:dyDescent="0.3">
      <c r="A140" s="2" t="s">
        <v>175</v>
      </c>
      <c r="B140" s="7">
        <v>91</v>
      </c>
      <c r="C140" s="7">
        <v>0</v>
      </c>
      <c r="D140" s="7">
        <v>36.9</v>
      </c>
      <c r="E140" s="7">
        <v>2</v>
      </c>
      <c r="F140" s="7" t="s">
        <v>113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29.6</v>
      </c>
      <c r="R140" s="7" t="s">
        <v>114</v>
      </c>
      <c r="S140" s="13" t="s">
        <v>103</v>
      </c>
    </row>
    <row r="141" spans="1:19" ht="15.6" hidden="1" x14ac:dyDescent="0.3">
      <c r="A141" s="2" t="s">
        <v>176</v>
      </c>
      <c r="B141" s="7">
        <v>92</v>
      </c>
      <c r="C141" s="7">
        <v>0</v>
      </c>
      <c r="D141" s="7">
        <v>35.6</v>
      </c>
      <c r="E141" s="7">
        <v>1</v>
      </c>
      <c r="F141" s="7" t="s">
        <v>113</v>
      </c>
      <c r="G141" s="7">
        <v>4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1</v>
      </c>
      <c r="Q141" s="7">
        <v>25.1</v>
      </c>
      <c r="R141" s="7" t="s">
        <v>114</v>
      </c>
      <c r="S141" s="13" t="s">
        <v>109</v>
      </c>
    </row>
    <row r="142" spans="1:19" ht="15.6" hidden="1" x14ac:dyDescent="0.3">
      <c r="A142" s="2" t="s">
        <v>177</v>
      </c>
      <c r="B142" s="7">
        <v>96</v>
      </c>
      <c r="C142" s="7">
        <v>0</v>
      </c>
      <c r="D142" s="7">
        <v>36</v>
      </c>
      <c r="E142" s="7">
        <v>4</v>
      </c>
      <c r="F142" s="7" t="s">
        <v>108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7">
        <v>30.2</v>
      </c>
      <c r="R142" s="7" t="s">
        <v>114</v>
      </c>
      <c r="S142" s="13" t="s">
        <v>111</v>
      </c>
    </row>
    <row r="143" spans="1:19" ht="15.6" hidden="1" x14ac:dyDescent="0.3">
      <c r="A143" s="2" t="s">
        <v>178</v>
      </c>
      <c r="B143" s="7">
        <v>99</v>
      </c>
      <c r="C143" s="7">
        <v>1</v>
      </c>
      <c r="D143" s="7">
        <v>37.200000000000003</v>
      </c>
      <c r="E143" s="7">
        <v>2</v>
      </c>
      <c r="F143" s="7" t="s">
        <v>113</v>
      </c>
      <c r="G143" s="7">
        <v>1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0</v>
      </c>
      <c r="Q143" s="7">
        <v>22.1</v>
      </c>
      <c r="R143" s="7" t="s">
        <v>114</v>
      </c>
      <c r="S143" s="13" t="s">
        <v>99</v>
      </c>
    </row>
    <row r="144" spans="1:19" ht="15.6" x14ac:dyDescent="0.3">
      <c r="A144" s="2" t="s">
        <v>179</v>
      </c>
      <c r="B144" s="7">
        <v>96</v>
      </c>
      <c r="C144" s="7">
        <v>0</v>
      </c>
      <c r="D144" s="7">
        <v>36.5</v>
      </c>
      <c r="E144" s="7">
        <v>3</v>
      </c>
      <c r="F144" s="7" t="s">
        <v>107</v>
      </c>
      <c r="G144" s="7">
        <v>2</v>
      </c>
      <c r="H144" s="7">
        <v>0</v>
      </c>
      <c r="I144" s="7">
        <v>0</v>
      </c>
      <c r="J144" s="7">
        <v>1</v>
      </c>
      <c r="K144" s="7">
        <v>0</v>
      </c>
      <c r="L144" s="7">
        <v>1</v>
      </c>
      <c r="M144" s="7">
        <v>1</v>
      </c>
      <c r="N144" s="7">
        <v>0</v>
      </c>
      <c r="O144" s="7">
        <v>1</v>
      </c>
      <c r="P144" s="7">
        <v>1</v>
      </c>
      <c r="Q144" s="7">
        <v>26.8</v>
      </c>
      <c r="R144" s="7" t="s">
        <v>114</v>
      </c>
      <c r="S144" s="13" t="s">
        <v>110</v>
      </c>
    </row>
    <row r="145" spans="1:19" ht="15.6" hidden="1" x14ac:dyDescent="0.3">
      <c r="A145" s="2" t="s">
        <v>180</v>
      </c>
      <c r="B145" s="7">
        <v>102</v>
      </c>
      <c r="C145" s="7">
        <v>0</v>
      </c>
      <c r="D145" s="7">
        <v>36.9</v>
      </c>
      <c r="E145" s="7">
        <v>4</v>
      </c>
      <c r="F145" s="7" t="s">
        <v>113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25</v>
      </c>
      <c r="R145" s="7" t="s">
        <v>114</v>
      </c>
      <c r="S145" s="13" t="s">
        <v>103</v>
      </c>
    </row>
    <row r="146" spans="1:19" ht="15.6" hidden="1" x14ac:dyDescent="0.3">
      <c r="A146" s="2" t="s">
        <v>181</v>
      </c>
      <c r="B146" s="7">
        <v>100</v>
      </c>
      <c r="C146" s="7">
        <v>1</v>
      </c>
      <c r="D146" s="7">
        <v>36.200000000000003</v>
      </c>
      <c r="E146" s="7">
        <v>5</v>
      </c>
      <c r="F146" s="7" t="s">
        <v>108</v>
      </c>
      <c r="G146" s="7">
        <v>1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7">
        <v>1</v>
      </c>
      <c r="O146" s="7">
        <v>0</v>
      </c>
      <c r="P146" s="7">
        <v>0</v>
      </c>
      <c r="Q146" s="7">
        <v>21.2</v>
      </c>
      <c r="R146" s="7" t="s">
        <v>112</v>
      </c>
      <c r="S146" s="13" t="s">
        <v>98</v>
      </c>
    </row>
    <row r="147" spans="1:19" ht="15.6" hidden="1" x14ac:dyDescent="0.3">
      <c r="A147" s="2" t="s">
        <v>182</v>
      </c>
      <c r="B147" s="7">
        <v>91</v>
      </c>
      <c r="C147" s="7">
        <v>0</v>
      </c>
      <c r="D147" s="7">
        <v>37.799999999999997</v>
      </c>
      <c r="E147" s="7">
        <v>1</v>
      </c>
      <c r="F147" s="7" t="s">
        <v>113</v>
      </c>
      <c r="G147" s="7">
        <v>1</v>
      </c>
      <c r="H147" s="7">
        <v>1</v>
      </c>
      <c r="I147" s="7">
        <v>1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1</v>
      </c>
      <c r="Q147" s="7">
        <v>23.4</v>
      </c>
      <c r="R147" s="7" t="s">
        <v>114</v>
      </c>
      <c r="S147" s="13" t="s">
        <v>99</v>
      </c>
    </row>
    <row r="148" spans="1:19" ht="15.6" hidden="1" x14ac:dyDescent="0.3">
      <c r="A148" s="2" t="s">
        <v>183</v>
      </c>
      <c r="B148" s="7">
        <v>76</v>
      </c>
      <c r="C148" s="7">
        <v>0</v>
      </c>
      <c r="D148" s="7">
        <v>37.9</v>
      </c>
      <c r="E148" s="7">
        <v>0</v>
      </c>
      <c r="F148" s="7" t="s">
        <v>106</v>
      </c>
      <c r="G148" s="7">
        <v>2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1</v>
      </c>
      <c r="O148" s="7">
        <v>1</v>
      </c>
      <c r="P148" s="7">
        <v>0</v>
      </c>
      <c r="Q148" s="7">
        <v>29.7</v>
      </c>
      <c r="R148" s="7" t="s">
        <v>104</v>
      </c>
      <c r="S148" s="13" t="s">
        <v>105</v>
      </c>
    </row>
    <row r="149" spans="1:19" ht="15.6" hidden="1" x14ac:dyDescent="0.3">
      <c r="A149" s="2" t="s">
        <v>184</v>
      </c>
      <c r="B149" s="7">
        <v>24</v>
      </c>
      <c r="C149" s="7">
        <v>1</v>
      </c>
      <c r="D149" s="7">
        <v>36</v>
      </c>
      <c r="E149" s="7">
        <v>0</v>
      </c>
      <c r="F149" s="7" t="s">
        <v>106</v>
      </c>
      <c r="G149" s="7">
        <v>1</v>
      </c>
      <c r="H149" s="11">
        <v>1</v>
      </c>
      <c r="I149" s="7">
        <v>1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1</v>
      </c>
      <c r="P149" s="7">
        <v>0</v>
      </c>
      <c r="Q149" s="7">
        <v>20.3</v>
      </c>
      <c r="R149" s="7" t="s">
        <v>94</v>
      </c>
      <c r="S149" s="13" t="s">
        <v>102</v>
      </c>
    </row>
    <row r="150" spans="1:19" ht="15.6" hidden="1" x14ac:dyDescent="0.3">
      <c r="A150" s="2" t="s">
        <v>185</v>
      </c>
      <c r="B150" s="7">
        <v>29</v>
      </c>
      <c r="C150" s="7">
        <v>0</v>
      </c>
      <c r="D150" s="7">
        <v>36.4</v>
      </c>
      <c r="E150" s="7">
        <v>4</v>
      </c>
      <c r="F150" s="7" t="s">
        <v>107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7">
        <v>1</v>
      </c>
      <c r="M150" s="7">
        <v>0</v>
      </c>
      <c r="N150" s="7">
        <v>0</v>
      </c>
      <c r="O150" s="7">
        <v>1</v>
      </c>
      <c r="P150" s="7">
        <v>1</v>
      </c>
      <c r="Q150" s="7">
        <v>28.7</v>
      </c>
      <c r="R150" s="7" t="s">
        <v>104</v>
      </c>
      <c r="S150" s="13" t="s">
        <v>98</v>
      </c>
    </row>
    <row r="151" spans="1:19" ht="15.6" hidden="1" x14ac:dyDescent="0.3">
      <c r="A151" s="2" t="s">
        <v>186</v>
      </c>
      <c r="B151" s="7">
        <v>18</v>
      </c>
      <c r="C151" s="7">
        <v>1</v>
      </c>
      <c r="D151" s="7">
        <v>37.200000000000003</v>
      </c>
      <c r="E151" s="7">
        <v>3</v>
      </c>
      <c r="F151" s="7" t="s">
        <v>113</v>
      </c>
      <c r="G151" s="7">
        <v>1</v>
      </c>
      <c r="H151" s="7">
        <v>1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7">
        <v>22</v>
      </c>
      <c r="R151" s="7" t="s">
        <v>94</v>
      </c>
      <c r="S151" s="13" t="s">
        <v>99</v>
      </c>
    </row>
    <row r="152" spans="1:19" ht="15.6" hidden="1" x14ac:dyDescent="0.3">
      <c r="A152" s="2" t="s">
        <v>187</v>
      </c>
      <c r="B152" s="7">
        <v>34</v>
      </c>
      <c r="C152" s="7">
        <v>0</v>
      </c>
      <c r="D152" s="7">
        <v>36.299999999999997</v>
      </c>
      <c r="E152" s="7">
        <v>3</v>
      </c>
      <c r="F152" s="7" t="s">
        <v>108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1</v>
      </c>
      <c r="P152" s="7">
        <v>1</v>
      </c>
      <c r="Q152" s="7">
        <v>28</v>
      </c>
      <c r="R152" s="7" t="s">
        <v>100</v>
      </c>
      <c r="S152" s="13" t="s">
        <v>111</v>
      </c>
    </row>
    <row r="153" spans="1:19" ht="15.6" hidden="1" x14ac:dyDescent="0.3">
      <c r="A153" s="2" t="s">
        <v>188</v>
      </c>
      <c r="B153" s="7">
        <v>47</v>
      </c>
      <c r="C153" s="7">
        <v>0</v>
      </c>
      <c r="D153" s="7">
        <v>38</v>
      </c>
      <c r="E153" s="7">
        <v>1</v>
      </c>
      <c r="F153" s="7" t="s">
        <v>96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7">
        <v>1</v>
      </c>
      <c r="M153" s="7">
        <v>0</v>
      </c>
      <c r="N153" s="7">
        <v>0</v>
      </c>
      <c r="O153" s="7">
        <v>0</v>
      </c>
      <c r="P153" s="7">
        <v>1</v>
      </c>
      <c r="Q153" s="7">
        <v>29.3</v>
      </c>
      <c r="R153" s="7" t="s">
        <v>100</v>
      </c>
      <c r="S153" s="13" t="s">
        <v>103</v>
      </c>
    </row>
    <row r="154" spans="1:19" ht="15.6" hidden="1" x14ac:dyDescent="0.3">
      <c r="A154" s="2" t="s">
        <v>189</v>
      </c>
      <c r="B154" s="7">
        <v>36</v>
      </c>
      <c r="C154" s="7">
        <v>1</v>
      </c>
      <c r="D154" s="7">
        <v>39.4</v>
      </c>
      <c r="E154" s="7">
        <v>0</v>
      </c>
      <c r="F154" s="7" t="s">
        <v>106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  <c r="O154" s="7">
        <v>0</v>
      </c>
      <c r="P154" s="7">
        <v>1</v>
      </c>
      <c r="Q154" s="7">
        <v>29.1</v>
      </c>
      <c r="R154" s="7" t="s">
        <v>104</v>
      </c>
      <c r="S154" s="13" t="s">
        <v>109</v>
      </c>
    </row>
    <row r="155" spans="1:19" ht="15.6" hidden="1" x14ac:dyDescent="0.3">
      <c r="A155" s="2" t="s">
        <v>190</v>
      </c>
      <c r="B155" s="7">
        <v>29</v>
      </c>
      <c r="C155" s="7">
        <v>1</v>
      </c>
      <c r="D155" s="7">
        <v>36.1</v>
      </c>
      <c r="E155" s="7">
        <v>0</v>
      </c>
      <c r="F155" s="7" t="s">
        <v>106</v>
      </c>
      <c r="G155" s="7">
        <v>1</v>
      </c>
      <c r="H155" s="11">
        <v>1</v>
      </c>
      <c r="I155" s="7">
        <v>1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1</v>
      </c>
      <c r="P155" s="7">
        <v>0</v>
      </c>
      <c r="Q155" s="7">
        <v>26</v>
      </c>
      <c r="R155" s="7" t="s">
        <v>100</v>
      </c>
      <c r="S155" s="13" t="s">
        <v>102</v>
      </c>
    </row>
    <row r="156" spans="1:19" ht="15.6" x14ac:dyDescent="0.3">
      <c r="A156" s="2" t="s">
        <v>191</v>
      </c>
      <c r="B156" s="7">
        <v>31</v>
      </c>
      <c r="C156" s="7">
        <v>0</v>
      </c>
      <c r="D156" s="7">
        <v>38.1</v>
      </c>
      <c r="E156" s="7">
        <v>4</v>
      </c>
      <c r="F156" s="7" t="s">
        <v>96</v>
      </c>
      <c r="G156" s="7">
        <v>0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0</v>
      </c>
      <c r="N156" s="7">
        <v>1</v>
      </c>
      <c r="O156" s="7">
        <v>0</v>
      </c>
      <c r="P156" s="7">
        <v>1</v>
      </c>
      <c r="Q156" s="7">
        <v>26.9</v>
      </c>
      <c r="R156" s="7" t="s">
        <v>104</v>
      </c>
      <c r="S156" s="13" t="s">
        <v>110</v>
      </c>
    </row>
    <row r="157" spans="1:19" ht="15.6" hidden="1" x14ac:dyDescent="0.3">
      <c r="A157" s="2" t="s">
        <v>192</v>
      </c>
      <c r="B157" s="7">
        <v>37</v>
      </c>
      <c r="C157" s="7">
        <v>1</v>
      </c>
      <c r="D157" s="7">
        <v>37.799999999999997</v>
      </c>
      <c r="E157" s="7">
        <v>1</v>
      </c>
      <c r="F157" s="7" t="s">
        <v>113</v>
      </c>
      <c r="G157" s="7">
        <v>3</v>
      </c>
      <c r="H157" s="7">
        <v>1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0</v>
      </c>
      <c r="Q157" s="7">
        <v>29.1</v>
      </c>
      <c r="R157" s="7" t="s">
        <v>100</v>
      </c>
      <c r="S157" s="13" t="s">
        <v>99</v>
      </c>
    </row>
    <row r="158" spans="1:19" ht="15.6" x14ac:dyDescent="0.3">
      <c r="A158" s="2" t="s">
        <v>193</v>
      </c>
      <c r="B158" s="7">
        <v>30</v>
      </c>
      <c r="C158" s="7">
        <v>0</v>
      </c>
      <c r="D158" s="7">
        <v>35.1</v>
      </c>
      <c r="E158" s="7">
        <v>2</v>
      </c>
      <c r="F158" s="7" t="s">
        <v>101</v>
      </c>
      <c r="G158" s="7">
        <v>0</v>
      </c>
      <c r="H158" s="7">
        <v>0</v>
      </c>
      <c r="I158" s="7">
        <v>0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1</v>
      </c>
      <c r="P158" s="7">
        <v>1</v>
      </c>
      <c r="Q158" s="7">
        <v>30.3</v>
      </c>
      <c r="R158" s="7" t="s">
        <v>112</v>
      </c>
      <c r="S158" s="13" t="s">
        <v>110</v>
      </c>
    </row>
    <row r="159" spans="1:19" ht="16.2" hidden="1" thickBot="1" x14ac:dyDescent="0.35">
      <c r="A159" s="2" t="s">
        <v>194</v>
      </c>
      <c r="B159" s="15">
        <v>18</v>
      </c>
      <c r="C159" s="15">
        <v>1</v>
      </c>
      <c r="D159" s="15">
        <v>37.9</v>
      </c>
      <c r="E159" s="15">
        <v>3</v>
      </c>
      <c r="F159" s="15" t="s">
        <v>113</v>
      </c>
      <c r="G159" s="15">
        <v>1</v>
      </c>
      <c r="H159" s="7">
        <v>0</v>
      </c>
      <c r="I159" s="7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1</v>
      </c>
      <c r="O159" s="15">
        <v>0</v>
      </c>
      <c r="P159" s="7">
        <v>1</v>
      </c>
      <c r="Q159" s="15">
        <v>19.8</v>
      </c>
      <c r="R159" s="15" t="s">
        <v>94</v>
      </c>
      <c r="S159" s="16" t="s">
        <v>109</v>
      </c>
    </row>
    <row r="160" spans="1:19" ht="15.6" hidden="1" x14ac:dyDescent="0.3">
      <c r="A160" s="2" t="s">
        <v>195</v>
      </c>
      <c r="B160" s="7">
        <v>24</v>
      </c>
      <c r="C160" s="7">
        <v>1</v>
      </c>
      <c r="D160" s="7">
        <v>38.5</v>
      </c>
      <c r="E160" s="7">
        <v>0</v>
      </c>
      <c r="F160" s="7" t="s">
        <v>106</v>
      </c>
      <c r="G160" s="7">
        <v>2</v>
      </c>
      <c r="H160" s="8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1</v>
      </c>
      <c r="Q160" s="7">
        <v>23.5</v>
      </c>
      <c r="R160" s="9" t="s">
        <v>94</v>
      </c>
      <c r="S160" s="13" t="s">
        <v>99</v>
      </c>
    </row>
    <row r="161" spans="1:19" ht="15.6" hidden="1" x14ac:dyDescent="0.3">
      <c r="A161" s="2" t="s">
        <v>196</v>
      </c>
      <c r="B161" s="7">
        <v>26</v>
      </c>
      <c r="C161" s="7">
        <v>1</v>
      </c>
      <c r="D161" s="7">
        <v>37.799999999999997</v>
      </c>
      <c r="E161" s="10">
        <v>0</v>
      </c>
      <c r="F161" s="10" t="s">
        <v>106</v>
      </c>
      <c r="G161" s="10">
        <v>1</v>
      </c>
      <c r="H161" s="11">
        <v>1</v>
      </c>
      <c r="I161" s="11">
        <v>0</v>
      </c>
      <c r="J161" s="11">
        <v>1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1</v>
      </c>
      <c r="Q161" s="12">
        <v>21.1</v>
      </c>
      <c r="R161" s="7" t="s">
        <v>94</v>
      </c>
      <c r="S161" s="13" t="s">
        <v>99</v>
      </c>
    </row>
    <row r="162" spans="1:19" ht="15.6" hidden="1" x14ac:dyDescent="0.3">
      <c r="A162" s="2" t="s">
        <v>197</v>
      </c>
      <c r="B162" s="7">
        <v>21</v>
      </c>
      <c r="C162" s="7">
        <v>0</v>
      </c>
      <c r="D162" s="7">
        <v>36.200000000000003</v>
      </c>
      <c r="E162" s="7">
        <v>4</v>
      </c>
      <c r="F162" s="7" t="s">
        <v>96</v>
      </c>
      <c r="G162" s="10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1</v>
      </c>
      <c r="M162" s="10">
        <v>0</v>
      </c>
      <c r="N162" s="10">
        <v>1</v>
      </c>
      <c r="O162" s="10">
        <v>1</v>
      </c>
      <c r="P162" s="10">
        <v>1</v>
      </c>
      <c r="Q162" s="12">
        <v>29.8</v>
      </c>
      <c r="R162" s="7" t="s">
        <v>100</v>
      </c>
      <c r="S162" s="13" t="s">
        <v>103</v>
      </c>
    </row>
    <row r="163" spans="1:19" ht="15.6" hidden="1" x14ac:dyDescent="0.3">
      <c r="A163" s="2" t="s">
        <v>198</v>
      </c>
      <c r="B163" s="7">
        <v>29</v>
      </c>
      <c r="C163" s="7">
        <v>1</v>
      </c>
      <c r="D163" s="7">
        <v>35.9</v>
      </c>
      <c r="E163" s="10">
        <v>0</v>
      </c>
      <c r="F163" s="7" t="s">
        <v>106</v>
      </c>
      <c r="G163" s="10">
        <v>3</v>
      </c>
      <c r="H163" s="11">
        <v>1</v>
      </c>
      <c r="I163" s="7">
        <v>1</v>
      </c>
      <c r="J163" s="11">
        <v>0</v>
      </c>
      <c r="K163" s="11">
        <v>1</v>
      </c>
      <c r="L163" s="11">
        <v>0</v>
      </c>
      <c r="M163" s="11">
        <v>0</v>
      </c>
      <c r="N163" s="11">
        <v>1</v>
      </c>
      <c r="O163" s="11">
        <v>1</v>
      </c>
      <c r="P163" s="11">
        <v>0</v>
      </c>
      <c r="Q163" s="14">
        <v>31</v>
      </c>
      <c r="R163" s="7" t="s">
        <v>104</v>
      </c>
      <c r="S163" s="13" t="s">
        <v>102</v>
      </c>
    </row>
    <row r="164" spans="1:19" ht="15.6" hidden="1" x14ac:dyDescent="0.3">
      <c r="A164" s="2" t="s">
        <v>199</v>
      </c>
      <c r="B164" s="7">
        <v>30</v>
      </c>
      <c r="C164" s="10">
        <v>0</v>
      </c>
      <c r="D164" s="10">
        <v>36.1</v>
      </c>
      <c r="E164" s="10">
        <v>4</v>
      </c>
      <c r="F164" s="10" t="s">
        <v>96</v>
      </c>
      <c r="G164" s="10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1</v>
      </c>
      <c r="P164" s="11">
        <v>0</v>
      </c>
      <c r="Q164" s="14">
        <v>34.5</v>
      </c>
      <c r="R164" s="7" t="s">
        <v>100</v>
      </c>
      <c r="S164" s="13" t="s">
        <v>103</v>
      </c>
    </row>
    <row r="165" spans="1:19" ht="15.6" hidden="1" x14ac:dyDescent="0.3">
      <c r="A165" s="2" t="s">
        <v>200</v>
      </c>
      <c r="B165" s="7">
        <v>28</v>
      </c>
      <c r="C165" s="10">
        <v>1</v>
      </c>
      <c r="D165" s="10">
        <v>38.200000000000003</v>
      </c>
      <c r="E165" s="10">
        <v>2</v>
      </c>
      <c r="F165" s="10" t="s">
        <v>101</v>
      </c>
      <c r="G165" s="10">
        <v>3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1</v>
      </c>
      <c r="P165" s="11">
        <v>0</v>
      </c>
      <c r="Q165" s="14">
        <v>22.9</v>
      </c>
      <c r="R165" s="7" t="s">
        <v>104</v>
      </c>
      <c r="S165" s="13" t="s">
        <v>105</v>
      </c>
    </row>
    <row r="166" spans="1:19" ht="15.6" hidden="1" x14ac:dyDescent="0.3">
      <c r="A166" s="2" t="s">
        <v>201</v>
      </c>
      <c r="B166" s="7">
        <v>20</v>
      </c>
      <c r="C166" s="10">
        <v>1</v>
      </c>
      <c r="D166" s="10">
        <v>38.700000000000003</v>
      </c>
      <c r="E166" s="10">
        <v>5</v>
      </c>
      <c r="F166" s="10" t="s">
        <v>101</v>
      </c>
      <c r="G166" s="10">
        <v>2</v>
      </c>
      <c r="H166" s="11">
        <v>1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0</v>
      </c>
      <c r="O166" s="11">
        <v>0</v>
      </c>
      <c r="P166" s="11">
        <v>0</v>
      </c>
      <c r="Q166" s="14">
        <v>18.899999999999999</v>
      </c>
      <c r="R166" s="7" t="s">
        <v>94</v>
      </c>
      <c r="S166" s="13" t="s">
        <v>105</v>
      </c>
    </row>
    <row r="167" spans="1:19" ht="15.6" hidden="1" x14ac:dyDescent="0.3">
      <c r="A167" s="2" t="s">
        <v>202</v>
      </c>
      <c r="B167" s="7">
        <v>23</v>
      </c>
      <c r="C167" s="10">
        <v>1</v>
      </c>
      <c r="D167" s="7">
        <v>39</v>
      </c>
      <c r="E167" s="10">
        <v>2</v>
      </c>
      <c r="F167" s="10" t="s">
        <v>101</v>
      </c>
      <c r="G167" s="10">
        <v>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  <c r="O167" s="11">
        <v>1</v>
      </c>
      <c r="P167" s="11">
        <v>0</v>
      </c>
      <c r="Q167" s="14">
        <v>19.899999999999999</v>
      </c>
      <c r="R167" s="7" t="s">
        <v>94</v>
      </c>
      <c r="S167" s="13" t="s">
        <v>105</v>
      </c>
    </row>
    <row r="168" spans="1:19" ht="15.6" hidden="1" x14ac:dyDescent="0.3">
      <c r="A168" s="2" t="s">
        <v>203</v>
      </c>
      <c r="B168" s="7">
        <v>29</v>
      </c>
      <c r="C168" s="10">
        <v>0</v>
      </c>
      <c r="D168" s="10">
        <v>36.9</v>
      </c>
      <c r="E168" s="10">
        <v>4</v>
      </c>
      <c r="F168" s="7" t="s">
        <v>113</v>
      </c>
      <c r="G168" s="10">
        <v>3</v>
      </c>
      <c r="H168" s="11">
        <v>1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4">
        <v>24.6</v>
      </c>
      <c r="R168" s="7" t="s">
        <v>112</v>
      </c>
      <c r="S168" s="13" t="s">
        <v>99</v>
      </c>
    </row>
    <row r="169" spans="1:19" ht="15.6" hidden="1" x14ac:dyDescent="0.3">
      <c r="A169" s="2" t="s">
        <v>204</v>
      </c>
      <c r="B169" s="7">
        <v>28</v>
      </c>
      <c r="C169" s="10">
        <v>1</v>
      </c>
      <c r="D169" s="7">
        <v>35.9</v>
      </c>
      <c r="E169" s="10">
        <v>3</v>
      </c>
      <c r="F169" s="7" t="s">
        <v>113</v>
      </c>
      <c r="G169" s="10">
        <v>4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1</v>
      </c>
      <c r="P169" s="11">
        <v>0</v>
      </c>
      <c r="Q169" s="14">
        <v>26.3</v>
      </c>
      <c r="R169" s="7" t="s">
        <v>104</v>
      </c>
      <c r="S169" s="13" t="s">
        <v>99</v>
      </c>
    </row>
    <row r="170" spans="1:19" ht="15.6" hidden="1" x14ac:dyDescent="0.3">
      <c r="A170" s="2" t="s">
        <v>205</v>
      </c>
      <c r="B170" s="7">
        <v>25</v>
      </c>
      <c r="C170" s="10">
        <v>1</v>
      </c>
      <c r="D170" s="10">
        <v>36.1</v>
      </c>
      <c r="E170" s="10">
        <v>3</v>
      </c>
      <c r="F170" s="10" t="s">
        <v>96</v>
      </c>
      <c r="G170" s="10">
        <v>0</v>
      </c>
      <c r="H170" s="11">
        <v>1</v>
      </c>
      <c r="I170" s="11">
        <v>0</v>
      </c>
      <c r="J170" s="11">
        <v>0</v>
      </c>
      <c r="K170" s="11">
        <v>1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4">
        <v>31</v>
      </c>
      <c r="R170" s="7" t="s">
        <v>94</v>
      </c>
      <c r="S170" s="13" t="s">
        <v>103</v>
      </c>
    </row>
    <row r="171" spans="1:19" ht="15.6" hidden="1" x14ac:dyDescent="0.3">
      <c r="A171" s="2" t="s">
        <v>206</v>
      </c>
      <c r="B171" s="7">
        <v>22</v>
      </c>
      <c r="C171" s="10">
        <v>0</v>
      </c>
      <c r="D171" s="10">
        <v>35.799999999999997</v>
      </c>
      <c r="E171" s="10">
        <v>2</v>
      </c>
      <c r="F171" s="10" t="s">
        <v>107</v>
      </c>
      <c r="G171" s="10">
        <v>0</v>
      </c>
      <c r="H171" s="11">
        <v>0</v>
      </c>
      <c r="I171" s="7">
        <v>0</v>
      </c>
      <c r="J171" s="7">
        <v>0</v>
      </c>
      <c r="K171" s="7">
        <v>1</v>
      </c>
      <c r="L171" s="7">
        <v>1</v>
      </c>
      <c r="M171" s="7">
        <v>0</v>
      </c>
      <c r="N171" s="7">
        <v>0</v>
      </c>
      <c r="O171" s="7">
        <v>1</v>
      </c>
      <c r="P171" s="7">
        <v>1</v>
      </c>
      <c r="Q171" s="7">
        <v>28.4</v>
      </c>
      <c r="R171" s="7" t="s">
        <v>94</v>
      </c>
      <c r="S171" s="13" t="s">
        <v>103</v>
      </c>
    </row>
    <row r="172" spans="1:19" ht="15.6" hidden="1" x14ac:dyDescent="0.3">
      <c r="A172" s="2" t="s">
        <v>207</v>
      </c>
      <c r="B172" s="7">
        <v>29</v>
      </c>
      <c r="C172" s="7">
        <v>0</v>
      </c>
      <c r="D172" s="7">
        <v>36.4</v>
      </c>
      <c r="E172" s="7">
        <v>4</v>
      </c>
      <c r="F172" s="7" t="s">
        <v>107</v>
      </c>
      <c r="G172" s="7">
        <v>0</v>
      </c>
      <c r="H172" s="8">
        <v>1</v>
      </c>
      <c r="I172" s="7">
        <v>0</v>
      </c>
      <c r="J172" s="7">
        <v>0</v>
      </c>
      <c r="K172" s="7">
        <v>1</v>
      </c>
      <c r="L172" s="7">
        <v>0</v>
      </c>
      <c r="M172" s="7">
        <v>0</v>
      </c>
      <c r="N172" s="7">
        <v>1</v>
      </c>
      <c r="O172" s="7">
        <v>1</v>
      </c>
      <c r="P172" s="7">
        <v>0</v>
      </c>
      <c r="Q172" s="7">
        <v>30.1</v>
      </c>
      <c r="R172" s="7" t="s">
        <v>100</v>
      </c>
      <c r="S172" s="13" t="s">
        <v>98</v>
      </c>
    </row>
    <row r="173" spans="1:19" ht="15.6" hidden="1" x14ac:dyDescent="0.3">
      <c r="A173" s="2" t="s">
        <v>208</v>
      </c>
      <c r="B173" s="7">
        <v>35</v>
      </c>
      <c r="C173" s="7">
        <v>1</v>
      </c>
      <c r="D173" s="7">
        <v>37.6</v>
      </c>
      <c r="E173" s="7">
        <v>1</v>
      </c>
      <c r="F173" s="7" t="s">
        <v>113</v>
      </c>
      <c r="G173" s="7">
        <v>1</v>
      </c>
      <c r="H173" s="8">
        <v>1</v>
      </c>
      <c r="I173" s="7">
        <v>0</v>
      </c>
      <c r="J173" s="7">
        <v>0</v>
      </c>
      <c r="K173" s="7">
        <v>1</v>
      </c>
      <c r="L173" s="7">
        <v>0</v>
      </c>
      <c r="M173" s="7">
        <v>0</v>
      </c>
      <c r="N173" s="7">
        <v>1</v>
      </c>
      <c r="O173" s="7">
        <v>0</v>
      </c>
      <c r="P173" s="7">
        <v>1</v>
      </c>
      <c r="Q173" s="7">
        <v>26.3</v>
      </c>
      <c r="R173" s="7" t="s">
        <v>100</v>
      </c>
      <c r="S173" s="13" t="s">
        <v>99</v>
      </c>
    </row>
    <row r="174" spans="1:19" ht="15.6" hidden="1" x14ac:dyDescent="0.3">
      <c r="A174" s="2" t="s">
        <v>209</v>
      </c>
      <c r="B174" s="7">
        <v>32</v>
      </c>
      <c r="C174" s="7">
        <v>1</v>
      </c>
      <c r="D174" s="7">
        <v>35.5</v>
      </c>
      <c r="E174" s="7">
        <v>4</v>
      </c>
      <c r="F174" s="7" t="s">
        <v>96</v>
      </c>
      <c r="G174" s="7">
        <v>0</v>
      </c>
      <c r="H174" s="8">
        <v>0</v>
      </c>
      <c r="I174" s="7">
        <v>1</v>
      </c>
      <c r="J174" s="7">
        <v>0</v>
      </c>
      <c r="K174" s="7">
        <v>1</v>
      </c>
      <c r="L174" s="7">
        <v>1</v>
      </c>
      <c r="M174" s="7">
        <v>0</v>
      </c>
      <c r="N174" s="7">
        <v>1</v>
      </c>
      <c r="O174" s="7">
        <v>1</v>
      </c>
      <c r="P174" s="7">
        <v>1</v>
      </c>
      <c r="Q174" s="7">
        <v>28.1</v>
      </c>
      <c r="R174" s="7" t="s">
        <v>104</v>
      </c>
      <c r="S174" s="13" t="s">
        <v>103</v>
      </c>
    </row>
    <row r="175" spans="1:19" ht="15.6" hidden="1" x14ac:dyDescent="0.3">
      <c r="A175" s="2" t="s">
        <v>210</v>
      </c>
      <c r="B175" s="7">
        <v>39</v>
      </c>
      <c r="C175" s="7">
        <v>1</v>
      </c>
      <c r="D175" s="7">
        <v>38.1</v>
      </c>
      <c r="E175" s="7">
        <v>3</v>
      </c>
      <c r="F175" s="7" t="s">
        <v>101</v>
      </c>
      <c r="G175" s="7">
        <v>4</v>
      </c>
      <c r="H175" s="7">
        <v>0</v>
      </c>
      <c r="I175" s="7">
        <v>0</v>
      </c>
      <c r="J175" s="7">
        <v>1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1</v>
      </c>
      <c r="Q175" s="7">
        <v>26.4</v>
      </c>
      <c r="R175" s="7" t="s">
        <v>104</v>
      </c>
      <c r="S175" s="13" t="s">
        <v>109</v>
      </c>
    </row>
    <row r="176" spans="1:19" ht="15.6" hidden="1" x14ac:dyDescent="0.3">
      <c r="A176" s="2" t="s">
        <v>211</v>
      </c>
      <c r="B176" s="7">
        <v>38</v>
      </c>
      <c r="C176" s="7">
        <v>0</v>
      </c>
      <c r="D176" s="7">
        <v>36.9</v>
      </c>
      <c r="E176" s="7">
        <v>1</v>
      </c>
      <c r="F176" s="7" t="s">
        <v>96</v>
      </c>
      <c r="G176" s="7">
        <v>1</v>
      </c>
      <c r="H176" s="7">
        <v>0</v>
      </c>
      <c r="I176" s="7">
        <v>0</v>
      </c>
      <c r="J176" s="7">
        <v>0</v>
      </c>
      <c r="K176" s="7">
        <v>1</v>
      </c>
      <c r="L176" s="7">
        <v>1</v>
      </c>
      <c r="M176" s="7">
        <v>0</v>
      </c>
      <c r="N176" s="7">
        <v>0</v>
      </c>
      <c r="O176" s="7">
        <v>1</v>
      </c>
      <c r="P176" s="7">
        <v>1</v>
      </c>
      <c r="Q176" s="7">
        <v>24.8</v>
      </c>
      <c r="R176" s="7" t="s">
        <v>100</v>
      </c>
      <c r="S176" s="13" t="s">
        <v>109</v>
      </c>
    </row>
    <row r="177" spans="1:19" ht="15.6" hidden="1" x14ac:dyDescent="0.3">
      <c r="A177" s="2" t="s">
        <v>212</v>
      </c>
      <c r="B177" s="7">
        <v>36</v>
      </c>
      <c r="C177" s="7">
        <v>1</v>
      </c>
      <c r="D177" s="7">
        <v>36.5</v>
      </c>
      <c r="E177" s="7">
        <v>3</v>
      </c>
      <c r="F177" s="7" t="s">
        <v>101</v>
      </c>
      <c r="G177" s="7">
        <v>4</v>
      </c>
      <c r="H177" s="11">
        <v>1</v>
      </c>
      <c r="I177" s="7">
        <v>1</v>
      </c>
      <c r="J177" s="7">
        <v>0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26.7</v>
      </c>
      <c r="R177" s="7" t="s">
        <v>104</v>
      </c>
      <c r="S177" s="13" t="s">
        <v>102</v>
      </c>
    </row>
    <row r="178" spans="1:19" ht="15.6" hidden="1" x14ac:dyDescent="0.3">
      <c r="A178" s="2" t="s">
        <v>213</v>
      </c>
      <c r="B178" s="7">
        <v>35</v>
      </c>
      <c r="C178" s="7">
        <v>0</v>
      </c>
      <c r="D178" s="7">
        <v>37.4</v>
      </c>
      <c r="E178" s="7">
        <v>1</v>
      </c>
      <c r="F178" s="7" t="s">
        <v>107</v>
      </c>
      <c r="G178" s="7">
        <v>2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  <c r="P178" s="7">
        <v>1</v>
      </c>
      <c r="Q178" s="7">
        <v>23.9</v>
      </c>
      <c r="R178" s="7" t="s">
        <v>100</v>
      </c>
      <c r="S178" s="13" t="s">
        <v>109</v>
      </c>
    </row>
    <row r="179" spans="1:19" ht="15.6" hidden="1" x14ac:dyDescent="0.3">
      <c r="A179" s="2" t="s">
        <v>214</v>
      </c>
      <c r="B179" s="7">
        <v>30</v>
      </c>
      <c r="C179" s="7">
        <v>0</v>
      </c>
      <c r="D179" s="7">
        <v>39</v>
      </c>
      <c r="E179" s="7">
        <v>0</v>
      </c>
      <c r="F179" s="7" t="s">
        <v>106</v>
      </c>
      <c r="G179" s="7">
        <v>1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25.9</v>
      </c>
      <c r="R179" s="7" t="s">
        <v>104</v>
      </c>
      <c r="S179" s="13" t="s">
        <v>105</v>
      </c>
    </row>
    <row r="180" spans="1:19" ht="15.6" x14ac:dyDescent="0.3">
      <c r="A180" s="2" t="s">
        <v>215</v>
      </c>
      <c r="B180" s="7">
        <v>37</v>
      </c>
      <c r="C180" s="7">
        <v>0</v>
      </c>
      <c r="D180" s="7">
        <v>36.1</v>
      </c>
      <c r="E180" s="7">
        <v>4</v>
      </c>
      <c r="F180" s="7" t="s">
        <v>101</v>
      </c>
      <c r="G180" s="7">
        <v>1</v>
      </c>
      <c r="H180" s="7">
        <v>0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1</v>
      </c>
      <c r="O180" s="7">
        <v>1</v>
      </c>
      <c r="P180" s="7">
        <v>0</v>
      </c>
      <c r="Q180" s="7">
        <v>23.1</v>
      </c>
      <c r="R180" s="7" t="s">
        <v>104</v>
      </c>
      <c r="S180" s="13" t="s">
        <v>110</v>
      </c>
    </row>
    <row r="181" spans="1:19" ht="15.6" hidden="1" x14ac:dyDescent="0.3">
      <c r="A181" s="2" t="s">
        <v>216</v>
      </c>
      <c r="B181" s="7">
        <v>34</v>
      </c>
      <c r="C181" s="7">
        <v>0</v>
      </c>
      <c r="D181" s="7">
        <v>38.299999999999997</v>
      </c>
      <c r="E181" s="7">
        <v>2</v>
      </c>
      <c r="F181" s="7" t="s">
        <v>108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1</v>
      </c>
      <c r="P181" s="7">
        <v>0</v>
      </c>
      <c r="Q181" s="7">
        <v>28.3</v>
      </c>
      <c r="R181" s="7" t="s">
        <v>100</v>
      </c>
      <c r="S181" s="13" t="s">
        <v>111</v>
      </c>
    </row>
    <row r="182" spans="1:19" ht="15.6" hidden="1" x14ac:dyDescent="0.3">
      <c r="A182" s="2" t="s">
        <v>217</v>
      </c>
      <c r="B182" s="7">
        <v>39</v>
      </c>
      <c r="C182" s="7">
        <v>0</v>
      </c>
      <c r="D182" s="7">
        <v>37.200000000000003</v>
      </c>
      <c r="E182" s="7">
        <v>2</v>
      </c>
      <c r="F182" s="7" t="s">
        <v>113</v>
      </c>
      <c r="G182" s="7">
        <v>5</v>
      </c>
      <c r="H182" s="7">
        <v>1</v>
      </c>
      <c r="I182" s="7">
        <v>0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29.3</v>
      </c>
      <c r="R182" s="7" t="s">
        <v>104</v>
      </c>
      <c r="S182" s="13" t="s">
        <v>99</v>
      </c>
    </row>
    <row r="183" spans="1:19" ht="15.6" hidden="1" x14ac:dyDescent="0.3">
      <c r="A183" s="2" t="s">
        <v>218</v>
      </c>
      <c r="B183" s="7">
        <v>38</v>
      </c>
      <c r="C183" s="7">
        <v>0</v>
      </c>
      <c r="D183" s="7">
        <v>36</v>
      </c>
      <c r="E183" s="7">
        <v>4</v>
      </c>
      <c r="F183" s="7" t="s">
        <v>96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1</v>
      </c>
      <c r="O183" s="7">
        <v>1</v>
      </c>
      <c r="P183" s="7">
        <v>1</v>
      </c>
      <c r="Q183" s="7">
        <v>29.6</v>
      </c>
      <c r="R183" s="7" t="s">
        <v>104</v>
      </c>
      <c r="S183" s="13" t="s">
        <v>103</v>
      </c>
    </row>
    <row r="184" spans="1:19" ht="15.6" hidden="1" x14ac:dyDescent="0.3">
      <c r="A184" s="2" t="s">
        <v>219</v>
      </c>
      <c r="B184" s="7">
        <v>33</v>
      </c>
      <c r="C184" s="7">
        <v>0</v>
      </c>
      <c r="D184" s="7">
        <v>37.200000000000003</v>
      </c>
      <c r="E184" s="7">
        <v>1</v>
      </c>
      <c r="F184" s="7" t="s">
        <v>108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1</v>
      </c>
      <c r="O184" s="7">
        <v>1</v>
      </c>
      <c r="P184" s="7">
        <v>0</v>
      </c>
      <c r="Q184" s="7">
        <v>28.6</v>
      </c>
      <c r="R184" s="7" t="s">
        <v>94</v>
      </c>
      <c r="S184" s="13" t="s">
        <v>111</v>
      </c>
    </row>
    <row r="185" spans="1:19" ht="15.6" hidden="1" x14ac:dyDescent="0.3">
      <c r="A185" s="2" t="s">
        <v>220</v>
      </c>
      <c r="B185" s="7">
        <v>28</v>
      </c>
      <c r="C185" s="7">
        <v>1</v>
      </c>
      <c r="D185" s="7">
        <v>39</v>
      </c>
      <c r="E185" s="7">
        <v>5</v>
      </c>
      <c r="F185" s="7" t="s">
        <v>101</v>
      </c>
      <c r="G185" s="7">
        <v>4</v>
      </c>
      <c r="H185" s="7">
        <v>0</v>
      </c>
      <c r="I185" s="7">
        <v>1</v>
      </c>
      <c r="J185" s="7">
        <v>0</v>
      </c>
      <c r="K185" s="7">
        <v>0</v>
      </c>
      <c r="L185" s="7">
        <v>0</v>
      </c>
      <c r="M185" s="7">
        <v>1</v>
      </c>
      <c r="N185" s="7">
        <v>0</v>
      </c>
      <c r="O185" s="7">
        <v>1</v>
      </c>
      <c r="P185" s="7">
        <v>0</v>
      </c>
      <c r="Q185" s="7">
        <v>26.2</v>
      </c>
      <c r="R185" s="7" t="s">
        <v>104</v>
      </c>
      <c r="S185" s="13" t="s">
        <v>105</v>
      </c>
    </row>
    <row r="186" spans="1:19" ht="15.6" hidden="1" x14ac:dyDescent="0.3">
      <c r="A186" s="2" t="s">
        <v>221</v>
      </c>
      <c r="B186" s="7">
        <v>49</v>
      </c>
      <c r="C186" s="7">
        <v>1</v>
      </c>
      <c r="D186" s="7">
        <v>36.9</v>
      </c>
      <c r="E186" s="7">
        <v>3</v>
      </c>
      <c r="F186" s="7" t="s">
        <v>107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0</v>
      </c>
      <c r="N186" s="7">
        <v>0</v>
      </c>
      <c r="O186" s="7">
        <v>0</v>
      </c>
      <c r="P186" s="7">
        <v>1</v>
      </c>
      <c r="Q186" s="7">
        <v>32.6</v>
      </c>
      <c r="R186" s="7" t="s">
        <v>100</v>
      </c>
      <c r="S186" s="13" t="s">
        <v>98</v>
      </c>
    </row>
    <row r="187" spans="1:19" ht="15.6" hidden="1" x14ac:dyDescent="0.3">
      <c r="A187" s="2" t="s">
        <v>222</v>
      </c>
      <c r="B187" s="7">
        <v>45</v>
      </c>
      <c r="C187" s="7">
        <v>0</v>
      </c>
      <c r="D187" s="7">
        <v>37.1</v>
      </c>
      <c r="E187" s="7">
        <v>4</v>
      </c>
      <c r="F187" s="7" t="s">
        <v>107</v>
      </c>
      <c r="G187" s="7">
        <v>0</v>
      </c>
      <c r="H187" s="7">
        <v>0</v>
      </c>
      <c r="I187" s="7">
        <v>1</v>
      </c>
      <c r="J187" s="7">
        <v>0</v>
      </c>
      <c r="K187" s="7">
        <v>1</v>
      </c>
      <c r="L187" s="7">
        <v>0</v>
      </c>
      <c r="M187" s="7">
        <v>0</v>
      </c>
      <c r="N187" s="7">
        <v>1</v>
      </c>
      <c r="O187" s="7">
        <v>0</v>
      </c>
      <c r="P187" s="7">
        <v>1</v>
      </c>
      <c r="Q187" s="7">
        <v>28.7</v>
      </c>
      <c r="R187" s="7" t="s">
        <v>104</v>
      </c>
      <c r="S187" s="13" t="s">
        <v>98</v>
      </c>
    </row>
    <row r="188" spans="1:19" ht="15.6" hidden="1" x14ac:dyDescent="0.3">
      <c r="A188" s="2" t="s">
        <v>223</v>
      </c>
      <c r="B188" s="7">
        <v>43</v>
      </c>
      <c r="C188" s="7">
        <v>1</v>
      </c>
      <c r="D188" s="7">
        <v>36.4</v>
      </c>
      <c r="E188" s="7">
        <v>0</v>
      </c>
      <c r="F188" s="7" t="s">
        <v>106</v>
      </c>
      <c r="G188" s="7">
        <v>2</v>
      </c>
      <c r="H188" s="11">
        <v>1</v>
      </c>
      <c r="I188" s="7">
        <v>1</v>
      </c>
      <c r="J188" s="7">
        <v>0</v>
      </c>
      <c r="K188" s="7">
        <v>1</v>
      </c>
      <c r="L188" s="7">
        <v>0</v>
      </c>
      <c r="M188" s="7">
        <v>0</v>
      </c>
      <c r="N188" s="7">
        <v>1</v>
      </c>
      <c r="O188" s="7">
        <v>0</v>
      </c>
      <c r="P188" s="7">
        <v>1</v>
      </c>
      <c r="Q188" s="7">
        <v>28.1</v>
      </c>
      <c r="R188" s="7" t="s">
        <v>112</v>
      </c>
      <c r="S188" s="13" t="s">
        <v>102</v>
      </c>
    </row>
    <row r="189" spans="1:19" ht="15.6" hidden="1" x14ac:dyDescent="0.3">
      <c r="A189" s="2" t="s">
        <v>224</v>
      </c>
      <c r="B189" s="7">
        <v>48</v>
      </c>
      <c r="C189" s="7">
        <v>1</v>
      </c>
      <c r="D189" s="7">
        <v>36.5</v>
      </c>
      <c r="E189" s="7">
        <v>1</v>
      </c>
      <c r="F189" s="7" t="s">
        <v>101</v>
      </c>
      <c r="G189" s="7">
        <v>2</v>
      </c>
      <c r="H189" s="11">
        <v>1</v>
      </c>
      <c r="I189" s="7">
        <v>1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1</v>
      </c>
      <c r="P189" s="7">
        <v>1</v>
      </c>
      <c r="Q189" s="7">
        <v>23.9</v>
      </c>
      <c r="R189" s="7" t="s">
        <v>112</v>
      </c>
      <c r="S189" s="13" t="s">
        <v>102</v>
      </c>
    </row>
    <row r="190" spans="1:19" ht="15.6" x14ac:dyDescent="0.3">
      <c r="A190" s="2" t="s">
        <v>225</v>
      </c>
      <c r="B190" s="7">
        <v>40</v>
      </c>
      <c r="C190" s="7">
        <v>0</v>
      </c>
      <c r="D190" s="7">
        <v>37</v>
      </c>
      <c r="E190" s="7">
        <v>3</v>
      </c>
      <c r="F190" s="7" t="s">
        <v>113</v>
      </c>
      <c r="G190" s="7">
        <v>3</v>
      </c>
      <c r="H190" s="7">
        <v>0</v>
      </c>
      <c r="I190" s="7">
        <v>0</v>
      </c>
      <c r="J190" s="7">
        <v>1</v>
      </c>
      <c r="K190" s="7">
        <v>0</v>
      </c>
      <c r="L190" s="7">
        <v>1</v>
      </c>
      <c r="M190" s="7">
        <v>0</v>
      </c>
      <c r="N190" s="7">
        <v>1</v>
      </c>
      <c r="O190" s="7">
        <v>1</v>
      </c>
      <c r="P190" s="7">
        <v>1</v>
      </c>
      <c r="Q190" s="7">
        <v>30.6</v>
      </c>
      <c r="R190" s="7" t="s">
        <v>104</v>
      </c>
      <c r="S190" s="13" t="s">
        <v>110</v>
      </c>
    </row>
    <row r="191" spans="1:19" ht="15.6" x14ac:dyDescent="0.3">
      <c r="A191" s="2" t="s">
        <v>226</v>
      </c>
      <c r="B191" s="7">
        <v>41</v>
      </c>
      <c r="C191" s="7">
        <v>1</v>
      </c>
      <c r="D191" s="7">
        <v>35.9</v>
      </c>
      <c r="E191" s="7">
        <v>5</v>
      </c>
      <c r="F191" s="7" t="s">
        <v>113</v>
      </c>
      <c r="G191" s="7">
        <v>0</v>
      </c>
      <c r="H191" s="7">
        <v>1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1</v>
      </c>
      <c r="O191" s="7">
        <v>0</v>
      </c>
      <c r="P191" s="7">
        <v>1</v>
      </c>
      <c r="Q191" s="7">
        <v>26.1</v>
      </c>
      <c r="R191" s="7" t="s">
        <v>100</v>
      </c>
      <c r="S191" s="13" t="s">
        <v>110</v>
      </c>
    </row>
    <row r="192" spans="1:19" ht="15.6" hidden="1" x14ac:dyDescent="0.3">
      <c r="A192" s="2" t="s">
        <v>227</v>
      </c>
      <c r="B192" s="7">
        <v>40</v>
      </c>
      <c r="C192" s="7">
        <v>1</v>
      </c>
      <c r="D192" s="7">
        <v>37.6</v>
      </c>
      <c r="E192" s="7">
        <v>1</v>
      </c>
      <c r="F192" s="7" t="s">
        <v>113</v>
      </c>
      <c r="G192" s="7">
        <v>3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0</v>
      </c>
      <c r="O192" s="7">
        <v>1</v>
      </c>
      <c r="P192" s="7">
        <v>0</v>
      </c>
      <c r="Q192" s="7">
        <v>29</v>
      </c>
      <c r="R192" s="7" t="s">
        <v>104</v>
      </c>
      <c r="S192" s="13" t="s">
        <v>99</v>
      </c>
    </row>
    <row r="193" spans="1:19" ht="15.6" x14ac:dyDescent="0.3">
      <c r="A193" s="2" t="s">
        <v>228</v>
      </c>
      <c r="B193" s="7">
        <v>46</v>
      </c>
      <c r="C193" s="7">
        <v>0</v>
      </c>
      <c r="D193" s="7">
        <v>37.799999999999997</v>
      </c>
      <c r="E193" s="7">
        <v>3</v>
      </c>
      <c r="F193" s="7" t="s">
        <v>113</v>
      </c>
      <c r="G193" s="7">
        <v>1</v>
      </c>
      <c r="H193" s="7">
        <v>0</v>
      </c>
      <c r="I193" s="7">
        <v>0</v>
      </c>
      <c r="J193" s="7">
        <v>0</v>
      </c>
      <c r="K193" s="7">
        <v>1</v>
      </c>
      <c r="L193" s="7">
        <v>1</v>
      </c>
      <c r="M193" s="7">
        <v>0</v>
      </c>
      <c r="N193" s="7">
        <v>1</v>
      </c>
      <c r="O193" s="7">
        <v>0</v>
      </c>
      <c r="P193" s="7">
        <v>1</v>
      </c>
      <c r="Q193" s="7">
        <v>28.5</v>
      </c>
      <c r="R193" s="7" t="s">
        <v>100</v>
      </c>
      <c r="S193" s="13" t="s">
        <v>110</v>
      </c>
    </row>
    <row r="194" spans="1:19" ht="15.6" hidden="1" x14ac:dyDescent="0.3">
      <c r="A194" s="2" t="s">
        <v>229</v>
      </c>
      <c r="B194" s="7">
        <v>46</v>
      </c>
      <c r="C194" s="7">
        <v>0</v>
      </c>
      <c r="D194" s="7">
        <v>36.9</v>
      </c>
      <c r="E194" s="7">
        <v>4</v>
      </c>
      <c r="F194" s="7" t="s">
        <v>107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7">
        <v>0</v>
      </c>
      <c r="M194" s="7">
        <v>0</v>
      </c>
      <c r="N194" s="7">
        <v>1</v>
      </c>
      <c r="O194" s="7">
        <v>1</v>
      </c>
      <c r="P194" s="7">
        <v>0</v>
      </c>
      <c r="Q194" s="7">
        <v>29.84</v>
      </c>
      <c r="R194" s="7" t="s">
        <v>104</v>
      </c>
      <c r="S194" s="13" t="s">
        <v>98</v>
      </c>
    </row>
    <row r="195" spans="1:19" ht="15.6" hidden="1" x14ac:dyDescent="0.3">
      <c r="A195" s="2" t="s">
        <v>230</v>
      </c>
      <c r="B195" s="7">
        <v>44</v>
      </c>
      <c r="C195" s="7">
        <v>0</v>
      </c>
      <c r="D195" s="7">
        <v>37.299999999999997</v>
      </c>
      <c r="E195" s="7">
        <v>3</v>
      </c>
      <c r="F195" s="7" t="s">
        <v>113</v>
      </c>
      <c r="G195" s="7">
        <v>3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1</v>
      </c>
      <c r="N195" s="7">
        <v>0</v>
      </c>
      <c r="O195" s="7">
        <v>1</v>
      </c>
      <c r="P195" s="7">
        <v>0</v>
      </c>
      <c r="Q195" s="7">
        <v>27.2</v>
      </c>
      <c r="R195" s="7" t="s">
        <v>100</v>
      </c>
      <c r="S195" s="13" t="s">
        <v>99</v>
      </c>
    </row>
    <row r="196" spans="1:19" ht="15.6" hidden="1" x14ac:dyDescent="0.3">
      <c r="A196" s="2" t="s">
        <v>231</v>
      </c>
      <c r="B196" s="7">
        <v>49</v>
      </c>
      <c r="C196" s="7">
        <v>1</v>
      </c>
      <c r="D196" s="7">
        <v>36.9</v>
      </c>
      <c r="E196" s="7">
        <v>1</v>
      </c>
      <c r="F196" s="7" t="s">
        <v>113</v>
      </c>
      <c r="G196" s="7">
        <v>1</v>
      </c>
      <c r="H196" s="11">
        <v>1</v>
      </c>
      <c r="I196" s="7">
        <v>1</v>
      </c>
      <c r="J196" s="7">
        <v>1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22.9</v>
      </c>
      <c r="R196" s="7" t="s">
        <v>100</v>
      </c>
      <c r="S196" s="13" t="s">
        <v>102</v>
      </c>
    </row>
    <row r="197" spans="1:19" ht="15.6" hidden="1" x14ac:dyDescent="0.3">
      <c r="A197" s="2" t="s">
        <v>232</v>
      </c>
      <c r="B197" s="7">
        <v>46</v>
      </c>
      <c r="C197" s="7">
        <v>0</v>
      </c>
      <c r="D197" s="7">
        <v>38</v>
      </c>
      <c r="E197" s="7">
        <v>4</v>
      </c>
      <c r="F197" s="7" t="s">
        <v>113</v>
      </c>
      <c r="G197" s="7">
        <v>3</v>
      </c>
      <c r="H197" s="7">
        <v>0</v>
      </c>
      <c r="I197" s="7">
        <v>0</v>
      </c>
      <c r="J197" s="7">
        <v>1</v>
      </c>
      <c r="K197" s="7">
        <v>1</v>
      </c>
      <c r="L197" s="7">
        <v>1</v>
      </c>
      <c r="M197" s="7">
        <v>0</v>
      </c>
      <c r="N197" s="7">
        <v>1</v>
      </c>
      <c r="O197" s="7">
        <v>0</v>
      </c>
      <c r="P197" s="7">
        <v>1</v>
      </c>
      <c r="Q197" s="7">
        <v>25.6</v>
      </c>
      <c r="R197" s="7" t="s">
        <v>114</v>
      </c>
      <c r="S197" s="13" t="s">
        <v>109</v>
      </c>
    </row>
    <row r="198" spans="1:19" ht="15.6" hidden="1" x14ac:dyDescent="0.3">
      <c r="A198" s="2" t="s">
        <v>233</v>
      </c>
      <c r="B198" s="7">
        <v>57</v>
      </c>
      <c r="C198" s="7">
        <v>0</v>
      </c>
      <c r="D198" s="7">
        <v>36.4</v>
      </c>
      <c r="E198" s="7">
        <v>4</v>
      </c>
      <c r="F198" s="7" t="s">
        <v>113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7">
        <v>1</v>
      </c>
      <c r="M198" s="7">
        <v>1</v>
      </c>
      <c r="N198" s="7">
        <v>0</v>
      </c>
      <c r="O198" s="7">
        <v>0</v>
      </c>
      <c r="P198" s="7">
        <v>0</v>
      </c>
      <c r="Q198" s="7">
        <v>26.8</v>
      </c>
      <c r="R198" s="7" t="s">
        <v>114</v>
      </c>
      <c r="S198" s="13" t="s">
        <v>111</v>
      </c>
    </row>
    <row r="199" spans="1:19" ht="15.6" hidden="1" x14ac:dyDescent="0.3">
      <c r="A199" s="2" t="s">
        <v>234</v>
      </c>
      <c r="B199" s="7">
        <v>50</v>
      </c>
      <c r="C199" s="7">
        <v>0</v>
      </c>
      <c r="D199" s="7">
        <v>36.6</v>
      </c>
      <c r="E199" s="7">
        <v>5</v>
      </c>
      <c r="F199" s="7" t="s">
        <v>108</v>
      </c>
      <c r="G199" s="7">
        <v>1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0</v>
      </c>
      <c r="O199" s="7">
        <v>1</v>
      </c>
      <c r="P199" s="7">
        <v>1</v>
      </c>
      <c r="Q199" s="7">
        <v>27.8</v>
      </c>
      <c r="R199" s="7" t="s">
        <v>100</v>
      </c>
      <c r="S199" s="13" t="s">
        <v>111</v>
      </c>
    </row>
    <row r="200" spans="1:19" ht="15.6" hidden="1" x14ac:dyDescent="0.3">
      <c r="A200" s="2" t="s">
        <v>235</v>
      </c>
      <c r="B200" s="7">
        <v>54</v>
      </c>
      <c r="C200" s="7">
        <v>0</v>
      </c>
      <c r="D200" s="7">
        <v>36.9</v>
      </c>
      <c r="E200" s="7">
        <v>3</v>
      </c>
      <c r="F200" s="7" t="s">
        <v>107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1</v>
      </c>
      <c r="O200" s="7">
        <v>0</v>
      </c>
      <c r="P200" s="7">
        <v>1</v>
      </c>
      <c r="Q200" s="7">
        <v>32</v>
      </c>
      <c r="R200" s="7" t="s">
        <v>114</v>
      </c>
      <c r="S200" s="13" t="s">
        <v>111</v>
      </c>
    </row>
    <row r="201" spans="1:19" ht="15.6" hidden="1" x14ac:dyDescent="0.3">
      <c r="A201" s="2" t="s">
        <v>236</v>
      </c>
      <c r="B201" s="7">
        <v>58</v>
      </c>
      <c r="C201" s="7">
        <v>1</v>
      </c>
      <c r="D201" s="7">
        <v>39</v>
      </c>
      <c r="E201" s="7">
        <v>2</v>
      </c>
      <c r="F201" s="7" t="s">
        <v>113</v>
      </c>
      <c r="G201" s="7">
        <v>0</v>
      </c>
      <c r="H201" s="7">
        <v>1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  <c r="N201" s="7">
        <v>1</v>
      </c>
      <c r="O201" s="7">
        <v>0</v>
      </c>
      <c r="P201" s="7">
        <v>0</v>
      </c>
      <c r="Q201" s="7">
        <v>24.1</v>
      </c>
      <c r="R201" s="7" t="s">
        <v>114</v>
      </c>
      <c r="S201" s="13" t="s">
        <v>105</v>
      </c>
    </row>
    <row r="202" spans="1:19" ht="15.6" hidden="1" x14ac:dyDescent="0.3">
      <c r="A202" s="2" t="s">
        <v>237</v>
      </c>
      <c r="B202" s="7">
        <v>55</v>
      </c>
      <c r="C202" s="7">
        <v>0</v>
      </c>
      <c r="D202" s="7">
        <v>36.9</v>
      </c>
      <c r="E202" s="7">
        <v>3</v>
      </c>
      <c r="F202" s="7" t="s">
        <v>113</v>
      </c>
      <c r="G202" s="7">
        <v>3</v>
      </c>
      <c r="H202" s="7">
        <v>1</v>
      </c>
      <c r="I202" s="7">
        <v>0</v>
      </c>
      <c r="J202" s="7">
        <v>1</v>
      </c>
      <c r="K202" s="7">
        <v>0</v>
      </c>
      <c r="L202" s="7">
        <v>1</v>
      </c>
      <c r="M202" s="7">
        <v>0</v>
      </c>
      <c r="N202" s="7">
        <v>0</v>
      </c>
      <c r="O202" s="7">
        <v>1</v>
      </c>
      <c r="P202" s="7">
        <v>0</v>
      </c>
      <c r="Q202" s="7">
        <v>23</v>
      </c>
      <c r="R202" s="7" t="s">
        <v>104</v>
      </c>
      <c r="S202" s="13" t="s">
        <v>99</v>
      </c>
    </row>
    <row r="203" spans="1:19" ht="15.6" x14ac:dyDescent="0.3">
      <c r="A203" s="2" t="s">
        <v>238</v>
      </c>
      <c r="B203" s="7">
        <v>54</v>
      </c>
      <c r="C203" s="7">
        <v>0</v>
      </c>
      <c r="D203" s="7">
        <v>36.4</v>
      </c>
      <c r="E203" s="7">
        <v>5</v>
      </c>
      <c r="F203" s="7" t="s">
        <v>101</v>
      </c>
      <c r="G203" s="7">
        <v>0</v>
      </c>
      <c r="H203" s="7">
        <v>0</v>
      </c>
      <c r="I203" s="7">
        <v>0</v>
      </c>
      <c r="J203" s="7">
        <v>1</v>
      </c>
      <c r="K203" s="7">
        <v>0</v>
      </c>
      <c r="L203" s="7">
        <v>1</v>
      </c>
      <c r="M203" s="7">
        <v>0</v>
      </c>
      <c r="N203" s="7">
        <v>0</v>
      </c>
      <c r="O203" s="7">
        <v>1</v>
      </c>
      <c r="P203" s="7">
        <v>0</v>
      </c>
      <c r="Q203" s="7">
        <v>28.1</v>
      </c>
      <c r="R203" s="7" t="s">
        <v>114</v>
      </c>
      <c r="S203" s="13" t="s">
        <v>110</v>
      </c>
    </row>
    <row r="204" spans="1:19" ht="15.6" hidden="1" x14ac:dyDescent="0.3">
      <c r="A204" s="2" t="s">
        <v>239</v>
      </c>
      <c r="B204" s="7">
        <v>52</v>
      </c>
      <c r="C204" s="7">
        <v>0</v>
      </c>
      <c r="D204" s="7">
        <v>37.9</v>
      </c>
      <c r="E204" s="7">
        <v>2</v>
      </c>
      <c r="F204" s="7" t="s">
        <v>106</v>
      </c>
      <c r="G204" s="7">
        <v>3</v>
      </c>
      <c r="H204" s="11">
        <v>1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22.6</v>
      </c>
      <c r="R204" s="7" t="s">
        <v>104</v>
      </c>
      <c r="S204" s="13" t="s">
        <v>102</v>
      </c>
    </row>
    <row r="205" spans="1:19" ht="15.6" hidden="1" x14ac:dyDescent="0.3">
      <c r="A205" s="2" t="s">
        <v>240</v>
      </c>
      <c r="B205" s="7">
        <v>61</v>
      </c>
      <c r="C205" s="7">
        <v>0</v>
      </c>
      <c r="D205" s="7">
        <v>37</v>
      </c>
      <c r="E205" s="7">
        <v>1</v>
      </c>
      <c r="F205" s="7" t="s">
        <v>113</v>
      </c>
      <c r="G205" s="7">
        <v>3</v>
      </c>
      <c r="H205" s="7">
        <v>0</v>
      </c>
      <c r="I205" s="7">
        <v>0</v>
      </c>
      <c r="J205" s="7">
        <v>1</v>
      </c>
      <c r="K205" s="7">
        <v>0</v>
      </c>
      <c r="L205" s="7">
        <v>0</v>
      </c>
      <c r="M205" s="7">
        <v>1</v>
      </c>
      <c r="N205" s="7">
        <v>0</v>
      </c>
      <c r="O205" s="7">
        <v>1</v>
      </c>
      <c r="P205" s="7">
        <v>1</v>
      </c>
      <c r="Q205" s="7">
        <v>24.1</v>
      </c>
      <c r="R205" s="7" t="s">
        <v>114</v>
      </c>
      <c r="S205" s="13" t="s">
        <v>109</v>
      </c>
    </row>
    <row r="206" spans="1:19" ht="15.6" hidden="1" x14ac:dyDescent="0.3">
      <c r="A206" s="2" t="s">
        <v>241</v>
      </c>
      <c r="B206" s="7">
        <v>63</v>
      </c>
      <c r="C206" s="7">
        <v>0</v>
      </c>
      <c r="D206" s="7">
        <v>36</v>
      </c>
      <c r="E206" s="7">
        <v>5</v>
      </c>
      <c r="F206" s="7" t="s">
        <v>113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1</v>
      </c>
      <c r="O206" s="7">
        <v>1</v>
      </c>
      <c r="P206" s="7">
        <v>1</v>
      </c>
      <c r="Q206" s="7">
        <v>26.8</v>
      </c>
      <c r="R206" s="7" t="s">
        <v>112</v>
      </c>
      <c r="S206" s="13" t="s">
        <v>98</v>
      </c>
    </row>
    <row r="207" spans="1:19" ht="15.6" hidden="1" x14ac:dyDescent="0.3">
      <c r="A207" s="2" t="s">
        <v>242</v>
      </c>
      <c r="B207" s="7">
        <v>61</v>
      </c>
      <c r="C207" s="7">
        <v>0</v>
      </c>
      <c r="D207" s="7">
        <v>35.9</v>
      </c>
      <c r="E207" s="7">
        <v>2</v>
      </c>
      <c r="F207" s="7" t="s">
        <v>107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0</v>
      </c>
      <c r="N207" s="7">
        <v>1</v>
      </c>
      <c r="O207" s="7">
        <v>0</v>
      </c>
      <c r="P207" s="7">
        <v>0</v>
      </c>
      <c r="Q207" s="7">
        <v>29</v>
      </c>
      <c r="R207" s="7" t="s">
        <v>104</v>
      </c>
      <c r="S207" s="13" t="s">
        <v>111</v>
      </c>
    </row>
    <row r="208" spans="1:19" ht="15.6" hidden="1" x14ac:dyDescent="0.3">
      <c r="A208" s="2" t="s">
        <v>243</v>
      </c>
      <c r="B208" s="7">
        <v>69</v>
      </c>
      <c r="C208" s="7">
        <v>0</v>
      </c>
      <c r="D208" s="7">
        <v>36.200000000000003</v>
      </c>
      <c r="E208" s="7">
        <v>4</v>
      </c>
      <c r="F208" s="7" t="s">
        <v>108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7">
        <v>1</v>
      </c>
      <c r="M208" s="7">
        <v>0</v>
      </c>
      <c r="N208" s="7">
        <v>0</v>
      </c>
      <c r="O208" s="7">
        <v>1</v>
      </c>
      <c r="P208" s="7">
        <v>1</v>
      </c>
      <c r="Q208" s="7">
        <v>30.1</v>
      </c>
      <c r="R208" s="7" t="s">
        <v>112</v>
      </c>
      <c r="S208" s="13" t="s">
        <v>111</v>
      </c>
    </row>
    <row r="209" spans="1:19" ht="15.6" hidden="1" x14ac:dyDescent="0.3">
      <c r="A209" s="2" t="s">
        <v>244</v>
      </c>
      <c r="B209" s="7">
        <v>64</v>
      </c>
      <c r="C209" s="7">
        <v>0</v>
      </c>
      <c r="D209" s="7">
        <v>39.200000000000003</v>
      </c>
      <c r="E209" s="7">
        <v>2</v>
      </c>
      <c r="F209" s="7" t="s">
        <v>113</v>
      </c>
      <c r="G209" s="7">
        <v>2</v>
      </c>
      <c r="H209" s="7">
        <v>1</v>
      </c>
      <c r="I209" s="7">
        <v>0</v>
      </c>
      <c r="J209" s="7">
        <v>0</v>
      </c>
      <c r="K209" s="7">
        <v>1</v>
      </c>
      <c r="L209" s="7">
        <v>0</v>
      </c>
      <c r="M209" s="7">
        <v>0</v>
      </c>
      <c r="N209" s="7">
        <v>1</v>
      </c>
      <c r="O209" s="7">
        <v>0</v>
      </c>
      <c r="P209" s="7">
        <v>1</v>
      </c>
      <c r="Q209" s="7">
        <v>28.6</v>
      </c>
      <c r="R209" s="7" t="s">
        <v>112</v>
      </c>
      <c r="S209" s="13" t="s">
        <v>109</v>
      </c>
    </row>
    <row r="210" spans="1:19" ht="15.6" x14ac:dyDescent="0.3">
      <c r="A210" s="2" t="s">
        <v>245</v>
      </c>
      <c r="B210" s="7">
        <v>68</v>
      </c>
      <c r="C210" s="7">
        <v>0</v>
      </c>
      <c r="D210" s="7">
        <v>36.5</v>
      </c>
      <c r="E210" s="7">
        <v>5</v>
      </c>
      <c r="F210" s="7" t="s">
        <v>113</v>
      </c>
      <c r="G210" s="7">
        <v>0</v>
      </c>
      <c r="H210" s="7">
        <v>0</v>
      </c>
      <c r="I210" s="7">
        <v>0</v>
      </c>
      <c r="J210" s="7">
        <v>1</v>
      </c>
      <c r="K210" s="7">
        <v>1</v>
      </c>
      <c r="L210" s="7">
        <v>1</v>
      </c>
      <c r="M210" s="7">
        <v>0</v>
      </c>
      <c r="N210" s="7">
        <v>1</v>
      </c>
      <c r="O210" s="7">
        <v>0</v>
      </c>
      <c r="P210" s="7">
        <v>1</v>
      </c>
      <c r="Q210" s="7">
        <v>28.4</v>
      </c>
      <c r="R210" s="7" t="s">
        <v>112</v>
      </c>
      <c r="S210" s="13" t="s">
        <v>110</v>
      </c>
    </row>
    <row r="211" spans="1:19" ht="15.6" hidden="1" x14ac:dyDescent="0.3">
      <c r="A211" s="2" t="s">
        <v>246</v>
      </c>
      <c r="B211" s="7">
        <v>78</v>
      </c>
      <c r="C211" s="7">
        <v>1</v>
      </c>
      <c r="D211" s="7">
        <v>37.6</v>
      </c>
      <c r="E211" s="7">
        <v>1</v>
      </c>
      <c r="F211" s="7" t="s">
        <v>113</v>
      </c>
      <c r="G211" s="7">
        <v>3</v>
      </c>
      <c r="H211" s="7">
        <v>1</v>
      </c>
      <c r="I211" s="7">
        <v>1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1</v>
      </c>
      <c r="P211" s="7">
        <v>1</v>
      </c>
      <c r="Q211" s="7">
        <v>25.6</v>
      </c>
      <c r="R211" s="7" t="s">
        <v>114</v>
      </c>
      <c r="S211" s="13" t="s">
        <v>99</v>
      </c>
    </row>
    <row r="212" spans="1:19" ht="15.6" hidden="1" x14ac:dyDescent="0.3">
      <c r="A212" s="2" t="s">
        <v>247</v>
      </c>
      <c r="B212" s="7">
        <v>74</v>
      </c>
      <c r="C212" s="7">
        <v>0</v>
      </c>
      <c r="D212" s="7">
        <v>37.9</v>
      </c>
      <c r="E212" s="7">
        <v>3</v>
      </c>
      <c r="F212" s="7" t="s">
        <v>101</v>
      </c>
      <c r="G212" s="7">
        <v>2</v>
      </c>
      <c r="H212" s="7">
        <v>1</v>
      </c>
      <c r="I212" s="7">
        <v>0</v>
      </c>
      <c r="J212" s="7">
        <v>0</v>
      </c>
      <c r="K212" s="7">
        <v>1</v>
      </c>
      <c r="L212" s="7">
        <v>0</v>
      </c>
      <c r="M212" s="7">
        <v>1</v>
      </c>
      <c r="N212" s="7">
        <v>0</v>
      </c>
      <c r="O212" s="7">
        <v>1</v>
      </c>
      <c r="P212" s="7">
        <v>1</v>
      </c>
      <c r="Q212" s="7">
        <v>23.2</v>
      </c>
      <c r="R212" s="7" t="s">
        <v>112</v>
      </c>
      <c r="S212" s="13" t="s">
        <v>105</v>
      </c>
    </row>
    <row r="213" spans="1:19" ht="15.6" hidden="1" x14ac:dyDescent="0.3">
      <c r="A213" s="2" t="s">
        <v>248</v>
      </c>
      <c r="B213" s="7">
        <v>76</v>
      </c>
      <c r="C213" s="7">
        <v>1</v>
      </c>
      <c r="D213" s="7">
        <v>37.6</v>
      </c>
      <c r="E213" s="7">
        <v>5</v>
      </c>
      <c r="F213" s="7" t="s">
        <v>101</v>
      </c>
      <c r="G213" s="7">
        <v>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1</v>
      </c>
      <c r="O213" s="7">
        <v>0</v>
      </c>
      <c r="P213" s="7">
        <v>1</v>
      </c>
      <c r="Q213" s="7">
        <v>30</v>
      </c>
      <c r="R213" s="7" t="s">
        <v>114</v>
      </c>
      <c r="S213" s="13" t="s">
        <v>105</v>
      </c>
    </row>
    <row r="214" spans="1:19" ht="15.6" hidden="1" x14ac:dyDescent="0.3">
      <c r="A214" s="2" t="s">
        <v>249</v>
      </c>
      <c r="B214" s="7">
        <v>72</v>
      </c>
      <c r="C214" s="7">
        <v>0</v>
      </c>
      <c r="D214" s="7">
        <v>36.1</v>
      </c>
      <c r="E214" s="7">
        <v>4</v>
      </c>
      <c r="F214" s="7" t="s">
        <v>113</v>
      </c>
      <c r="G214" s="7">
        <v>1</v>
      </c>
      <c r="H214" s="7">
        <v>0</v>
      </c>
      <c r="I214" s="7">
        <v>0</v>
      </c>
      <c r="J214" s="7">
        <v>0</v>
      </c>
      <c r="K214" s="7">
        <v>1</v>
      </c>
      <c r="L214" s="7">
        <v>1</v>
      </c>
      <c r="M214" s="7">
        <v>0</v>
      </c>
      <c r="N214" s="7">
        <v>0</v>
      </c>
      <c r="O214" s="7">
        <v>1</v>
      </c>
      <c r="P214" s="7">
        <v>1</v>
      </c>
      <c r="Q214" s="7">
        <v>29.3</v>
      </c>
      <c r="R214" s="7" t="s">
        <v>112</v>
      </c>
      <c r="S214" s="13" t="s">
        <v>103</v>
      </c>
    </row>
    <row r="215" spans="1:19" ht="15.6" hidden="1" x14ac:dyDescent="0.3">
      <c r="A215" s="2" t="s">
        <v>250</v>
      </c>
      <c r="B215" s="7">
        <v>89</v>
      </c>
      <c r="C215" s="7">
        <v>0</v>
      </c>
      <c r="D215" s="7">
        <v>36.4</v>
      </c>
      <c r="E215" s="7">
        <v>5</v>
      </c>
      <c r="F215" s="7" t="s">
        <v>96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1</v>
      </c>
      <c r="N215" s="7">
        <v>0</v>
      </c>
      <c r="O215" s="7">
        <v>0</v>
      </c>
      <c r="P215" s="7">
        <v>0</v>
      </c>
      <c r="Q215" s="7">
        <v>24.9</v>
      </c>
      <c r="R215" s="7" t="s">
        <v>114</v>
      </c>
      <c r="S215" s="13" t="s">
        <v>103</v>
      </c>
    </row>
    <row r="216" spans="1:19" ht="15.6" hidden="1" x14ac:dyDescent="0.3">
      <c r="A216" s="2" t="s">
        <v>251</v>
      </c>
      <c r="B216" s="7">
        <v>85</v>
      </c>
      <c r="C216" s="7">
        <v>1</v>
      </c>
      <c r="D216" s="7">
        <v>37.200000000000003</v>
      </c>
      <c r="E216" s="7">
        <v>0</v>
      </c>
      <c r="F216" s="7" t="s">
        <v>106</v>
      </c>
      <c r="G216" s="7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1</v>
      </c>
      <c r="P216" s="7">
        <v>1</v>
      </c>
      <c r="Q216" s="7">
        <v>26.1</v>
      </c>
      <c r="R216" s="7" t="s">
        <v>114</v>
      </c>
      <c r="S216" s="13" t="s">
        <v>109</v>
      </c>
    </row>
    <row r="217" spans="1:19" ht="15.6" hidden="1" x14ac:dyDescent="0.3">
      <c r="A217" s="2" t="s">
        <v>252</v>
      </c>
      <c r="B217" s="7">
        <v>85</v>
      </c>
      <c r="C217" s="7">
        <v>0</v>
      </c>
      <c r="D217" s="7">
        <v>35.6</v>
      </c>
      <c r="E217" s="7">
        <v>4</v>
      </c>
      <c r="F217" s="7" t="s">
        <v>107</v>
      </c>
      <c r="G217" s="7">
        <v>0</v>
      </c>
      <c r="H217" s="7">
        <v>0</v>
      </c>
      <c r="I217" s="7">
        <v>0</v>
      </c>
      <c r="J217" s="7">
        <v>0</v>
      </c>
      <c r="K217" s="7">
        <v>1</v>
      </c>
      <c r="L217" s="7">
        <v>1</v>
      </c>
      <c r="M217" s="7">
        <v>0</v>
      </c>
      <c r="N217" s="7">
        <v>0</v>
      </c>
      <c r="O217" s="7">
        <v>1</v>
      </c>
      <c r="P217" s="7">
        <v>0</v>
      </c>
      <c r="Q217" s="7">
        <v>29.1</v>
      </c>
      <c r="R217" s="7" t="s">
        <v>114</v>
      </c>
      <c r="S217" s="13" t="s">
        <v>98</v>
      </c>
    </row>
    <row r="218" spans="1:19" ht="15.6" hidden="1" x14ac:dyDescent="0.3">
      <c r="A218" s="2" t="s">
        <v>253</v>
      </c>
      <c r="B218" s="7">
        <v>91</v>
      </c>
      <c r="C218" s="7">
        <v>0</v>
      </c>
      <c r="D218" s="7">
        <v>36.9</v>
      </c>
      <c r="E218" s="7">
        <v>2</v>
      </c>
      <c r="F218" s="7" t="s">
        <v>113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7">
        <v>1</v>
      </c>
      <c r="M218" s="7">
        <v>0</v>
      </c>
      <c r="N218" s="7">
        <v>0</v>
      </c>
      <c r="O218" s="7">
        <v>0</v>
      </c>
      <c r="P218" s="7">
        <v>0</v>
      </c>
      <c r="Q218" s="7">
        <v>29.6</v>
      </c>
      <c r="R218" s="7" t="s">
        <v>114</v>
      </c>
      <c r="S218" s="13" t="s">
        <v>103</v>
      </c>
    </row>
    <row r="219" spans="1:19" ht="15.6" hidden="1" x14ac:dyDescent="0.3">
      <c r="A219" s="2" t="s">
        <v>254</v>
      </c>
      <c r="B219" s="7">
        <v>92</v>
      </c>
      <c r="C219" s="7">
        <v>0</v>
      </c>
      <c r="D219" s="7">
        <v>39.1</v>
      </c>
      <c r="E219" s="7">
        <v>0</v>
      </c>
      <c r="F219" s="7" t="s">
        <v>106</v>
      </c>
      <c r="G219" s="7">
        <v>4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1</v>
      </c>
      <c r="Q219" s="7">
        <v>25.1</v>
      </c>
      <c r="R219" s="7" t="s">
        <v>114</v>
      </c>
      <c r="S219" s="13" t="s">
        <v>109</v>
      </c>
    </row>
    <row r="220" spans="1:19" ht="15.6" hidden="1" x14ac:dyDescent="0.3">
      <c r="A220" s="2" t="s">
        <v>255</v>
      </c>
      <c r="B220" s="7">
        <v>96</v>
      </c>
      <c r="C220" s="7">
        <v>0</v>
      </c>
      <c r="D220" s="7">
        <v>36</v>
      </c>
      <c r="E220" s="7">
        <v>4</v>
      </c>
      <c r="F220" s="7" t="s">
        <v>107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0</v>
      </c>
      <c r="N220" s="7">
        <v>0</v>
      </c>
      <c r="O220" s="7">
        <v>1</v>
      </c>
      <c r="P220" s="7">
        <v>0</v>
      </c>
      <c r="Q220" s="7">
        <v>30.2</v>
      </c>
      <c r="R220" s="7" t="s">
        <v>114</v>
      </c>
      <c r="S220" s="13" t="s">
        <v>111</v>
      </c>
    </row>
    <row r="221" spans="1:19" ht="15.6" hidden="1" x14ac:dyDescent="0.3">
      <c r="A221" s="2" t="s">
        <v>256</v>
      </c>
      <c r="B221" s="7">
        <v>99</v>
      </c>
      <c r="C221" s="7">
        <v>1</v>
      </c>
      <c r="D221" s="7">
        <v>37.200000000000003</v>
      </c>
      <c r="E221" s="7">
        <v>2</v>
      </c>
      <c r="F221" s="7" t="s">
        <v>113</v>
      </c>
      <c r="G221" s="7">
        <v>1</v>
      </c>
      <c r="H221" s="7">
        <v>1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0</v>
      </c>
      <c r="Q221" s="7">
        <v>22.1</v>
      </c>
      <c r="R221" s="7" t="s">
        <v>114</v>
      </c>
      <c r="S221" s="13" t="s">
        <v>99</v>
      </c>
    </row>
    <row r="222" spans="1:19" ht="15.6" x14ac:dyDescent="0.3">
      <c r="A222" s="2" t="s">
        <v>257</v>
      </c>
      <c r="B222" s="7">
        <v>96</v>
      </c>
      <c r="C222" s="7">
        <v>0</v>
      </c>
      <c r="D222" s="7">
        <v>36.5</v>
      </c>
      <c r="E222" s="7">
        <v>3</v>
      </c>
      <c r="F222" s="7" t="s">
        <v>113</v>
      </c>
      <c r="G222" s="7">
        <v>2</v>
      </c>
      <c r="H222" s="7">
        <v>0</v>
      </c>
      <c r="I222" s="7">
        <v>0</v>
      </c>
      <c r="J222" s="7">
        <v>1</v>
      </c>
      <c r="K222" s="7">
        <v>0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26.8</v>
      </c>
      <c r="R222" s="7" t="s">
        <v>114</v>
      </c>
      <c r="S222" s="13" t="s">
        <v>110</v>
      </c>
    </row>
    <row r="223" spans="1:19" ht="15.6" hidden="1" x14ac:dyDescent="0.3">
      <c r="A223" s="2" t="s">
        <v>258</v>
      </c>
      <c r="B223" s="7">
        <v>102</v>
      </c>
      <c r="C223" s="7">
        <v>0</v>
      </c>
      <c r="D223" s="7">
        <v>36.9</v>
      </c>
      <c r="E223" s="7">
        <v>4</v>
      </c>
      <c r="F223" s="7" t="s">
        <v>113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25</v>
      </c>
      <c r="R223" s="7" t="s">
        <v>114</v>
      </c>
      <c r="S223" s="13" t="s">
        <v>103</v>
      </c>
    </row>
    <row r="224" spans="1:19" ht="15.6" hidden="1" x14ac:dyDescent="0.3">
      <c r="A224" s="2" t="s">
        <v>259</v>
      </c>
      <c r="B224" s="7">
        <v>100</v>
      </c>
      <c r="C224" s="7">
        <v>0</v>
      </c>
      <c r="D224" s="7">
        <v>36.200000000000003</v>
      </c>
      <c r="E224" s="7">
        <v>5</v>
      </c>
      <c r="F224" s="7" t="s">
        <v>108</v>
      </c>
      <c r="G224" s="7">
        <v>1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0</v>
      </c>
      <c r="N224" s="7">
        <v>1</v>
      </c>
      <c r="O224" s="7">
        <v>0</v>
      </c>
      <c r="P224" s="7">
        <v>0</v>
      </c>
      <c r="Q224" s="7">
        <v>21.2</v>
      </c>
      <c r="R224" s="7" t="s">
        <v>112</v>
      </c>
      <c r="S224" s="13" t="s">
        <v>98</v>
      </c>
    </row>
    <row r="225" spans="1:19" ht="15.6" hidden="1" x14ac:dyDescent="0.3">
      <c r="A225" s="2" t="s">
        <v>260</v>
      </c>
      <c r="B225" s="7">
        <v>91</v>
      </c>
      <c r="C225" s="7">
        <v>0</v>
      </c>
      <c r="D225" s="7">
        <v>37.799999999999997</v>
      </c>
      <c r="E225" s="7">
        <v>1</v>
      </c>
      <c r="F225" s="7" t="s">
        <v>113</v>
      </c>
      <c r="G225" s="7">
        <v>1</v>
      </c>
      <c r="H225" s="7">
        <v>1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1</v>
      </c>
      <c r="Q225" s="7">
        <v>23.4</v>
      </c>
      <c r="R225" s="7" t="s">
        <v>114</v>
      </c>
      <c r="S225" s="13" t="s">
        <v>99</v>
      </c>
    </row>
    <row r="226" spans="1:19" ht="15.6" hidden="1" x14ac:dyDescent="0.3">
      <c r="A226" s="2" t="s">
        <v>261</v>
      </c>
      <c r="B226" s="7">
        <v>76</v>
      </c>
      <c r="C226" s="7">
        <v>0</v>
      </c>
      <c r="D226" s="7">
        <v>39</v>
      </c>
      <c r="E226" s="7">
        <v>0</v>
      </c>
      <c r="F226" s="7" t="s">
        <v>106</v>
      </c>
      <c r="G226" s="7">
        <v>2</v>
      </c>
      <c r="H226" s="7">
        <v>1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1</v>
      </c>
      <c r="O226" s="7">
        <v>0</v>
      </c>
      <c r="P226" s="7">
        <v>0</v>
      </c>
      <c r="Q226" s="7">
        <v>29.7</v>
      </c>
      <c r="R226" s="7" t="s">
        <v>104</v>
      </c>
      <c r="S226" s="13" t="s">
        <v>105</v>
      </c>
    </row>
    <row r="227" spans="1:19" ht="15.6" hidden="1" x14ac:dyDescent="0.3">
      <c r="A227" s="2" t="s">
        <v>262</v>
      </c>
      <c r="B227" s="7">
        <v>24</v>
      </c>
      <c r="C227" s="7">
        <v>0</v>
      </c>
      <c r="D227" s="7">
        <v>36</v>
      </c>
      <c r="E227" s="7">
        <v>0</v>
      </c>
      <c r="F227" s="7" t="s">
        <v>106</v>
      </c>
      <c r="G227" s="7">
        <v>1</v>
      </c>
      <c r="H227" s="7">
        <v>0</v>
      </c>
      <c r="I227" s="7">
        <v>1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1</v>
      </c>
      <c r="P227" s="7">
        <v>0</v>
      </c>
      <c r="Q227" s="7">
        <v>20.3</v>
      </c>
      <c r="R227" s="7" t="s">
        <v>94</v>
      </c>
      <c r="S227" s="13" t="s">
        <v>102</v>
      </c>
    </row>
    <row r="228" spans="1:19" ht="15.6" hidden="1" x14ac:dyDescent="0.3">
      <c r="A228" s="2" t="s">
        <v>263</v>
      </c>
      <c r="B228" s="7">
        <v>29</v>
      </c>
      <c r="C228" s="7">
        <v>0</v>
      </c>
      <c r="D228" s="7">
        <v>36.4</v>
      </c>
      <c r="E228" s="7">
        <v>4</v>
      </c>
      <c r="F228" s="7" t="s">
        <v>107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0</v>
      </c>
      <c r="N228" s="7">
        <v>0</v>
      </c>
      <c r="O228" s="7">
        <v>1</v>
      </c>
      <c r="P228" s="7">
        <v>1</v>
      </c>
      <c r="Q228" s="7">
        <v>28.7</v>
      </c>
      <c r="R228" s="7" t="s">
        <v>104</v>
      </c>
      <c r="S228" s="13" t="s">
        <v>98</v>
      </c>
    </row>
    <row r="229" spans="1:19" ht="15.6" hidden="1" x14ac:dyDescent="0.3">
      <c r="A229" s="2" t="s">
        <v>264</v>
      </c>
      <c r="B229" s="7">
        <v>18</v>
      </c>
      <c r="C229" s="7">
        <v>1</v>
      </c>
      <c r="D229" s="7">
        <v>37.200000000000003</v>
      </c>
      <c r="E229" s="7">
        <v>3</v>
      </c>
      <c r="F229" s="7" t="s">
        <v>113</v>
      </c>
      <c r="G229" s="7">
        <v>1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0</v>
      </c>
      <c r="Q229" s="7">
        <v>22</v>
      </c>
      <c r="R229" s="7" t="s">
        <v>94</v>
      </c>
      <c r="S229" s="13" t="s">
        <v>99</v>
      </c>
    </row>
    <row r="230" spans="1:19" ht="15.6" hidden="1" x14ac:dyDescent="0.3">
      <c r="A230" s="2" t="s">
        <v>265</v>
      </c>
      <c r="B230" s="7">
        <v>34</v>
      </c>
      <c r="C230" s="7">
        <v>0</v>
      </c>
      <c r="D230" s="7">
        <v>36.299999999999997</v>
      </c>
      <c r="E230" s="7">
        <v>3</v>
      </c>
      <c r="F230" s="7" t="s">
        <v>108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  <c r="M230" s="7">
        <v>0</v>
      </c>
      <c r="N230" s="7">
        <v>0</v>
      </c>
      <c r="O230" s="7">
        <v>1</v>
      </c>
      <c r="P230" s="7">
        <v>1</v>
      </c>
      <c r="Q230" s="7">
        <v>28</v>
      </c>
      <c r="R230" s="7" t="s">
        <v>100</v>
      </c>
      <c r="S230" s="13" t="s">
        <v>111</v>
      </c>
    </row>
    <row r="231" spans="1:19" ht="15.6" hidden="1" x14ac:dyDescent="0.3">
      <c r="A231" s="2" t="s">
        <v>266</v>
      </c>
      <c r="B231" s="7">
        <v>47</v>
      </c>
      <c r="C231" s="7">
        <v>0</v>
      </c>
      <c r="D231" s="7">
        <v>38</v>
      </c>
      <c r="E231" s="7">
        <v>1</v>
      </c>
      <c r="F231" s="7" t="s">
        <v>96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7">
        <v>1</v>
      </c>
      <c r="M231" s="7">
        <v>0</v>
      </c>
      <c r="N231" s="7">
        <v>0</v>
      </c>
      <c r="O231" s="7">
        <v>0</v>
      </c>
      <c r="P231" s="7">
        <v>1</v>
      </c>
      <c r="Q231" s="7">
        <v>29.3</v>
      </c>
      <c r="R231" s="7" t="s">
        <v>100</v>
      </c>
      <c r="S231" s="13" t="s">
        <v>103</v>
      </c>
    </row>
    <row r="232" spans="1:19" ht="15.6" hidden="1" x14ac:dyDescent="0.3">
      <c r="A232" s="2" t="s">
        <v>267</v>
      </c>
      <c r="B232" s="7">
        <v>36</v>
      </c>
      <c r="C232" s="7">
        <v>0</v>
      </c>
      <c r="D232" s="7">
        <v>39.4</v>
      </c>
      <c r="E232" s="7">
        <v>0</v>
      </c>
      <c r="F232" s="7" t="s">
        <v>106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0</v>
      </c>
      <c r="Q232" s="7">
        <v>29.1</v>
      </c>
      <c r="R232" s="7" t="s">
        <v>104</v>
      </c>
      <c r="S232" s="13" t="s">
        <v>109</v>
      </c>
    </row>
    <row r="233" spans="1:19" ht="15.6" hidden="1" x14ac:dyDescent="0.3">
      <c r="A233" s="2" t="s">
        <v>268</v>
      </c>
      <c r="B233" s="7">
        <v>29</v>
      </c>
      <c r="C233" s="7">
        <v>0</v>
      </c>
      <c r="D233" s="7">
        <v>36.1</v>
      </c>
      <c r="E233" s="7">
        <v>0</v>
      </c>
      <c r="F233" s="7" t="s">
        <v>106</v>
      </c>
      <c r="G233" s="7">
        <v>1</v>
      </c>
      <c r="H233" s="7">
        <v>0</v>
      </c>
      <c r="I233" s="7">
        <v>1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1</v>
      </c>
      <c r="P233" s="7">
        <v>0</v>
      </c>
      <c r="Q233" s="7">
        <v>26</v>
      </c>
      <c r="R233" s="7" t="s">
        <v>100</v>
      </c>
      <c r="S233" s="13" t="s">
        <v>102</v>
      </c>
    </row>
    <row r="234" spans="1:19" ht="15.6" x14ac:dyDescent="0.3">
      <c r="A234" s="2" t="s">
        <v>269</v>
      </c>
      <c r="B234" s="7">
        <v>31</v>
      </c>
      <c r="C234" s="7">
        <v>0</v>
      </c>
      <c r="D234" s="7">
        <v>36.1</v>
      </c>
      <c r="E234" s="7">
        <v>4</v>
      </c>
      <c r="F234" s="7" t="s">
        <v>96</v>
      </c>
      <c r="G234" s="7">
        <v>1</v>
      </c>
      <c r="H234" s="7">
        <v>1</v>
      </c>
      <c r="I234" s="7">
        <v>0</v>
      </c>
      <c r="J234" s="7">
        <v>1</v>
      </c>
      <c r="K234" s="7">
        <v>1</v>
      </c>
      <c r="L234" s="7">
        <v>1</v>
      </c>
      <c r="M234" s="7">
        <v>0</v>
      </c>
      <c r="N234" s="7">
        <v>1</v>
      </c>
      <c r="O234" s="7">
        <v>0</v>
      </c>
      <c r="P234" s="7">
        <v>1</v>
      </c>
      <c r="Q234" s="7">
        <v>26.9</v>
      </c>
      <c r="R234" s="7" t="s">
        <v>104</v>
      </c>
      <c r="S234" s="13" t="s">
        <v>110</v>
      </c>
    </row>
    <row r="235" spans="1:19" ht="15.6" hidden="1" x14ac:dyDescent="0.3">
      <c r="A235" s="2" t="s">
        <v>270</v>
      </c>
      <c r="B235" s="7">
        <v>37</v>
      </c>
      <c r="C235" s="7">
        <v>1</v>
      </c>
      <c r="D235" s="7">
        <v>37.799999999999997</v>
      </c>
      <c r="E235" s="7">
        <v>1</v>
      </c>
      <c r="F235" s="7" t="s">
        <v>113</v>
      </c>
      <c r="G235" s="7">
        <v>3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7">
        <v>29.1</v>
      </c>
      <c r="R235" s="7" t="s">
        <v>100</v>
      </c>
      <c r="S235" s="13" t="s">
        <v>99</v>
      </c>
    </row>
    <row r="236" spans="1:19" ht="15.6" x14ac:dyDescent="0.3">
      <c r="A236" s="2" t="s">
        <v>271</v>
      </c>
      <c r="B236" s="7">
        <v>30</v>
      </c>
      <c r="C236" s="7">
        <v>0</v>
      </c>
      <c r="D236" s="7">
        <v>35.1</v>
      </c>
      <c r="E236" s="7">
        <v>2</v>
      </c>
      <c r="F236" s="7" t="s">
        <v>108</v>
      </c>
      <c r="G236" s="7">
        <v>1</v>
      </c>
      <c r="H236" s="7">
        <v>0</v>
      </c>
      <c r="I236" s="7">
        <v>0</v>
      </c>
      <c r="J236" s="7">
        <v>1</v>
      </c>
      <c r="K236" s="7">
        <v>0</v>
      </c>
      <c r="L236" s="7">
        <v>1</v>
      </c>
      <c r="M236" s="7">
        <v>0</v>
      </c>
      <c r="N236" s="7">
        <v>0</v>
      </c>
      <c r="O236" s="7">
        <v>1</v>
      </c>
      <c r="P236" s="7">
        <v>1</v>
      </c>
      <c r="Q236" s="7">
        <v>30.3</v>
      </c>
      <c r="R236" s="7" t="s">
        <v>112</v>
      </c>
      <c r="S236" s="13" t="s">
        <v>110</v>
      </c>
    </row>
    <row r="237" spans="1:19" ht="16.2" hidden="1" thickBot="1" x14ac:dyDescent="0.35">
      <c r="A237" s="2" t="s">
        <v>272</v>
      </c>
      <c r="B237" s="15">
        <v>18</v>
      </c>
      <c r="C237" s="15">
        <v>0</v>
      </c>
      <c r="D237" s="15">
        <v>37.9</v>
      </c>
      <c r="E237" s="7">
        <v>0</v>
      </c>
      <c r="F237" s="7" t="s">
        <v>106</v>
      </c>
      <c r="G237" s="15">
        <v>1</v>
      </c>
      <c r="H237" s="7">
        <v>0</v>
      </c>
      <c r="I237" s="7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1</v>
      </c>
      <c r="O237" s="15">
        <v>0</v>
      </c>
      <c r="P237" s="15">
        <v>1</v>
      </c>
      <c r="Q237" s="15">
        <v>19.8</v>
      </c>
      <c r="R237" s="15" t="s">
        <v>94</v>
      </c>
      <c r="S237" s="16" t="s">
        <v>109</v>
      </c>
    </row>
    <row r="238" spans="1:19" ht="15.6" hidden="1" x14ac:dyDescent="0.3">
      <c r="A238" s="2" t="s">
        <v>273</v>
      </c>
      <c r="B238" s="7">
        <v>24</v>
      </c>
      <c r="C238" s="7">
        <v>1</v>
      </c>
      <c r="D238" s="7">
        <v>38.5</v>
      </c>
      <c r="E238" s="7">
        <v>0</v>
      </c>
      <c r="F238" s="7" t="s">
        <v>106</v>
      </c>
      <c r="G238" s="7">
        <v>2</v>
      </c>
      <c r="H238" s="8">
        <v>1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1</v>
      </c>
      <c r="Q238" s="7">
        <v>23.5</v>
      </c>
      <c r="R238" s="9" t="s">
        <v>94</v>
      </c>
      <c r="S238" s="13" t="s">
        <v>99</v>
      </c>
    </row>
    <row r="239" spans="1:19" ht="15.6" hidden="1" x14ac:dyDescent="0.3">
      <c r="A239" s="2" t="s">
        <v>274</v>
      </c>
      <c r="B239" s="7">
        <v>26</v>
      </c>
      <c r="C239" s="7">
        <v>1</v>
      </c>
      <c r="D239" s="7">
        <v>37.799999999999997</v>
      </c>
      <c r="E239" s="10">
        <v>0</v>
      </c>
      <c r="F239" s="10" t="s">
        <v>106</v>
      </c>
      <c r="G239" s="10">
        <v>1</v>
      </c>
      <c r="H239" s="11">
        <v>1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1</v>
      </c>
      <c r="P239" s="11">
        <v>1</v>
      </c>
      <c r="Q239" s="12">
        <v>21.1</v>
      </c>
      <c r="R239" s="7" t="s">
        <v>94</v>
      </c>
      <c r="S239" s="13" t="s">
        <v>99</v>
      </c>
    </row>
    <row r="240" spans="1:19" ht="15.6" hidden="1" x14ac:dyDescent="0.3">
      <c r="A240" s="2" t="s">
        <v>275</v>
      </c>
      <c r="B240" s="7">
        <v>21</v>
      </c>
      <c r="C240" s="7">
        <v>0</v>
      </c>
      <c r="D240" s="7">
        <v>36.200000000000003</v>
      </c>
      <c r="E240" s="7">
        <v>4</v>
      </c>
      <c r="F240" s="7" t="s">
        <v>96</v>
      </c>
      <c r="G240" s="10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1</v>
      </c>
      <c r="M240" s="10">
        <v>0</v>
      </c>
      <c r="N240" s="10">
        <v>1</v>
      </c>
      <c r="O240" s="10">
        <v>1</v>
      </c>
      <c r="P240" s="10">
        <v>1</v>
      </c>
      <c r="Q240" s="12">
        <v>29.8</v>
      </c>
      <c r="R240" s="7" t="s">
        <v>100</v>
      </c>
      <c r="S240" s="13" t="s">
        <v>103</v>
      </c>
    </row>
    <row r="241" spans="1:19" ht="15.6" hidden="1" x14ac:dyDescent="0.3">
      <c r="A241" s="2" t="s">
        <v>276</v>
      </c>
      <c r="B241" s="7">
        <v>29</v>
      </c>
      <c r="C241" s="10">
        <v>1</v>
      </c>
      <c r="D241" s="7">
        <v>35.9</v>
      </c>
      <c r="E241" s="10">
        <v>0</v>
      </c>
      <c r="F241" s="7" t="s">
        <v>106</v>
      </c>
      <c r="G241" s="10">
        <v>3</v>
      </c>
      <c r="H241" s="11">
        <v>1</v>
      </c>
      <c r="I241" s="7">
        <v>1</v>
      </c>
      <c r="J241" s="11">
        <v>0</v>
      </c>
      <c r="K241" s="11">
        <v>1</v>
      </c>
      <c r="L241" s="11">
        <v>0</v>
      </c>
      <c r="M241" s="11">
        <v>0</v>
      </c>
      <c r="N241" s="11">
        <v>0</v>
      </c>
      <c r="O241" s="11">
        <v>1</v>
      </c>
      <c r="P241" s="11">
        <v>0</v>
      </c>
      <c r="Q241" s="14">
        <v>31</v>
      </c>
      <c r="R241" s="7" t="s">
        <v>104</v>
      </c>
      <c r="S241" s="13" t="s">
        <v>102</v>
      </c>
    </row>
    <row r="242" spans="1:19" ht="15.6" hidden="1" x14ac:dyDescent="0.3">
      <c r="A242" s="2" t="s">
        <v>277</v>
      </c>
      <c r="B242" s="7">
        <v>30</v>
      </c>
      <c r="C242" s="10">
        <v>0</v>
      </c>
      <c r="D242" s="10">
        <v>36.1</v>
      </c>
      <c r="E242" s="10">
        <v>4</v>
      </c>
      <c r="F242" s="10" t="s">
        <v>96</v>
      </c>
      <c r="G242" s="10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1</v>
      </c>
      <c r="P242" s="11">
        <v>0</v>
      </c>
      <c r="Q242" s="14">
        <v>34.5</v>
      </c>
      <c r="R242" s="7" t="s">
        <v>100</v>
      </c>
      <c r="S242" s="13" t="s">
        <v>103</v>
      </c>
    </row>
    <row r="243" spans="1:19" ht="15.6" hidden="1" x14ac:dyDescent="0.3">
      <c r="A243" s="2" t="s">
        <v>278</v>
      </c>
      <c r="B243" s="7">
        <v>28</v>
      </c>
      <c r="C243" s="10">
        <v>1</v>
      </c>
      <c r="D243" s="10">
        <v>38.200000000000003</v>
      </c>
      <c r="E243" s="10">
        <v>3</v>
      </c>
      <c r="F243" s="10" t="s">
        <v>101</v>
      </c>
      <c r="G243" s="10">
        <v>3</v>
      </c>
      <c r="H243" s="11">
        <v>1</v>
      </c>
      <c r="I243" s="11">
        <v>0</v>
      </c>
      <c r="J243" s="11">
        <v>0</v>
      </c>
      <c r="K243" s="11">
        <v>0</v>
      </c>
      <c r="L243" s="11">
        <v>0</v>
      </c>
      <c r="M243" s="11">
        <v>1</v>
      </c>
      <c r="N243" s="11">
        <v>1</v>
      </c>
      <c r="O243" s="11">
        <v>0</v>
      </c>
      <c r="P243" s="11">
        <v>0</v>
      </c>
      <c r="Q243" s="14">
        <v>22.9</v>
      </c>
      <c r="R243" s="7" t="s">
        <v>104</v>
      </c>
      <c r="S243" s="13" t="s">
        <v>105</v>
      </c>
    </row>
    <row r="244" spans="1:19" ht="15.6" hidden="1" x14ac:dyDescent="0.3">
      <c r="A244" s="2" t="s">
        <v>279</v>
      </c>
      <c r="B244" s="7">
        <v>20</v>
      </c>
      <c r="C244" s="10">
        <v>1</v>
      </c>
      <c r="D244" s="10">
        <v>38.700000000000003</v>
      </c>
      <c r="E244" s="10">
        <v>5</v>
      </c>
      <c r="F244" s="10" t="s">
        <v>101</v>
      </c>
      <c r="G244" s="10">
        <v>2</v>
      </c>
      <c r="H244" s="11">
        <v>1</v>
      </c>
      <c r="I244" s="11">
        <v>0</v>
      </c>
      <c r="J244" s="11">
        <v>1</v>
      </c>
      <c r="K244" s="11">
        <v>0</v>
      </c>
      <c r="L244" s="11">
        <v>0</v>
      </c>
      <c r="M244" s="11">
        <v>1</v>
      </c>
      <c r="N244" s="11">
        <v>0</v>
      </c>
      <c r="O244" s="11">
        <v>0</v>
      </c>
      <c r="P244" s="11">
        <v>0</v>
      </c>
      <c r="Q244" s="14">
        <v>18.899999999999999</v>
      </c>
      <c r="R244" s="7" t="s">
        <v>94</v>
      </c>
      <c r="S244" s="13" t="s">
        <v>105</v>
      </c>
    </row>
    <row r="245" spans="1:19" ht="15.6" hidden="1" x14ac:dyDescent="0.3">
      <c r="A245" s="2" t="s">
        <v>280</v>
      </c>
      <c r="B245" s="7">
        <v>23</v>
      </c>
      <c r="C245" s="10">
        <v>1</v>
      </c>
      <c r="D245" s="10">
        <v>37.5</v>
      </c>
      <c r="E245" s="10">
        <v>3</v>
      </c>
      <c r="F245" s="10" t="s">
        <v>101</v>
      </c>
      <c r="G245" s="10">
        <v>5</v>
      </c>
      <c r="H245" s="11">
        <v>1</v>
      </c>
      <c r="I245" s="11">
        <v>0</v>
      </c>
      <c r="J245" s="11">
        <v>0</v>
      </c>
      <c r="K245" s="11">
        <v>0</v>
      </c>
      <c r="L245" s="11">
        <v>0</v>
      </c>
      <c r="M245" s="11">
        <v>1</v>
      </c>
      <c r="N245" s="11">
        <v>0</v>
      </c>
      <c r="O245" s="11">
        <v>1</v>
      </c>
      <c r="P245" s="11">
        <v>0</v>
      </c>
      <c r="Q245" s="14">
        <v>19.899999999999999</v>
      </c>
      <c r="R245" s="7" t="s">
        <v>94</v>
      </c>
      <c r="S245" s="13" t="s">
        <v>105</v>
      </c>
    </row>
    <row r="246" spans="1:19" ht="15.6" hidden="1" x14ac:dyDescent="0.3">
      <c r="A246" s="2" t="s">
        <v>281</v>
      </c>
      <c r="B246" s="7">
        <v>29</v>
      </c>
      <c r="C246" s="10">
        <v>0</v>
      </c>
      <c r="D246" s="10">
        <v>36.9</v>
      </c>
      <c r="E246" s="10">
        <v>3</v>
      </c>
      <c r="F246" s="10" t="s">
        <v>101</v>
      </c>
      <c r="G246" s="10">
        <v>3</v>
      </c>
      <c r="H246" s="11">
        <v>1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1</v>
      </c>
      <c r="O246" s="11">
        <v>0</v>
      </c>
      <c r="P246" s="11">
        <v>0</v>
      </c>
      <c r="Q246" s="14">
        <v>24.6</v>
      </c>
      <c r="R246" s="7" t="s">
        <v>112</v>
      </c>
      <c r="S246" s="13" t="s">
        <v>99</v>
      </c>
    </row>
    <row r="247" spans="1:19" ht="15.6" hidden="1" x14ac:dyDescent="0.3">
      <c r="A247" s="2" t="s">
        <v>282</v>
      </c>
      <c r="B247" s="7">
        <v>28</v>
      </c>
      <c r="C247" s="10">
        <v>1</v>
      </c>
      <c r="D247" s="7">
        <v>35.9</v>
      </c>
      <c r="E247" s="10">
        <v>3</v>
      </c>
      <c r="F247" s="7" t="s">
        <v>113</v>
      </c>
      <c r="G247" s="10">
        <v>4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1</v>
      </c>
      <c r="P247" s="11">
        <v>0</v>
      </c>
      <c r="Q247" s="14">
        <v>26.3</v>
      </c>
      <c r="R247" s="7" t="s">
        <v>104</v>
      </c>
      <c r="S247" s="13" t="s">
        <v>99</v>
      </c>
    </row>
    <row r="248" spans="1:19" ht="15.6" hidden="1" x14ac:dyDescent="0.3">
      <c r="A248" s="2" t="s">
        <v>283</v>
      </c>
      <c r="B248" s="7">
        <v>25</v>
      </c>
      <c r="C248" s="10">
        <v>0</v>
      </c>
      <c r="D248" s="10">
        <v>36.1</v>
      </c>
      <c r="E248" s="10">
        <v>3</v>
      </c>
      <c r="F248" s="10" t="s">
        <v>96</v>
      </c>
      <c r="G248" s="10">
        <v>0</v>
      </c>
      <c r="H248" s="11">
        <v>1</v>
      </c>
      <c r="I248" s="11">
        <v>0</v>
      </c>
      <c r="J248" s="11">
        <v>0</v>
      </c>
      <c r="K248" s="11">
        <v>1</v>
      </c>
      <c r="L248" s="11">
        <v>0</v>
      </c>
      <c r="M248" s="11">
        <v>0</v>
      </c>
      <c r="N248" s="11">
        <v>1</v>
      </c>
      <c r="O248" s="11">
        <v>0</v>
      </c>
      <c r="P248" s="11">
        <v>0</v>
      </c>
      <c r="Q248" s="14">
        <v>31</v>
      </c>
      <c r="R248" s="7" t="s">
        <v>94</v>
      </c>
      <c r="S248" s="13" t="s">
        <v>103</v>
      </c>
    </row>
    <row r="249" spans="1:19" ht="15.6" hidden="1" x14ac:dyDescent="0.3">
      <c r="A249" s="2" t="s">
        <v>284</v>
      </c>
      <c r="B249" s="7">
        <v>22</v>
      </c>
      <c r="C249" s="10">
        <v>0</v>
      </c>
      <c r="D249" s="10">
        <v>35.799999999999997</v>
      </c>
      <c r="E249" s="10">
        <v>2</v>
      </c>
      <c r="F249" s="10" t="s">
        <v>107</v>
      </c>
      <c r="G249" s="10">
        <v>0</v>
      </c>
      <c r="H249" s="11">
        <v>0</v>
      </c>
      <c r="I249" s="7">
        <v>0</v>
      </c>
      <c r="J249" s="7">
        <v>0</v>
      </c>
      <c r="K249" s="7">
        <v>1</v>
      </c>
      <c r="L249" s="7">
        <v>1</v>
      </c>
      <c r="M249" s="7">
        <v>0</v>
      </c>
      <c r="N249" s="7">
        <v>0</v>
      </c>
      <c r="O249" s="7">
        <v>1</v>
      </c>
      <c r="P249" s="7">
        <v>1</v>
      </c>
      <c r="Q249" s="7">
        <v>28.4</v>
      </c>
      <c r="R249" s="7" t="s">
        <v>94</v>
      </c>
      <c r="S249" s="13" t="s">
        <v>103</v>
      </c>
    </row>
    <row r="250" spans="1:19" ht="15.6" hidden="1" x14ac:dyDescent="0.3">
      <c r="A250" s="2" t="s">
        <v>285</v>
      </c>
      <c r="B250" s="7">
        <v>29</v>
      </c>
      <c r="C250" s="7">
        <v>0</v>
      </c>
      <c r="D250" s="7">
        <v>36.4</v>
      </c>
      <c r="E250" s="7">
        <v>4</v>
      </c>
      <c r="F250" s="7" t="s">
        <v>108</v>
      </c>
      <c r="G250" s="7">
        <v>0</v>
      </c>
      <c r="H250" s="8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1</v>
      </c>
      <c r="P250" s="7">
        <v>0</v>
      </c>
      <c r="Q250" s="7">
        <v>30.1</v>
      </c>
      <c r="R250" s="7" t="s">
        <v>100</v>
      </c>
      <c r="S250" s="13" t="s">
        <v>98</v>
      </c>
    </row>
    <row r="251" spans="1:19" ht="15.6" hidden="1" x14ac:dyDescent="0.3">
      <c r="A251" s="2" t="s">
        <v>286</v>
      </c>
      <c r="B251" s="7">
        <v>35</v>
      </c>
      <c r="C251" s="7">
        <v>1</v>
      </c>
      <c r="D251" s="7">
        <v>37.6</v>
      </c>
      <c r="E251" s="7">
        <v>1</v>
      </c>
      <c r="F251" s="7" t="s">
        <v>113</v>
      </c>
      <c r="G251" s="7">
        <v>1</v>
      </c>
      <c r="H251" s="8">
        <v>1</v>
      </c>
      <c r="I251" s="7">
        <v>1</v>
      </c>
      <c r="J251" s="7">
        <v>0</v>
      </c>
      <c r="K251" s="7">
        <v>1</v>
      </c>
      <c r="L251" s="7">
        <v>0</v>
      </c>
      <c r="M251" s="7">
        <v>0</v>
      </c>
      <c r="N251" s="7">
        <v>1</v>
      </c>
      <c r="O251" s="7">
        <v>0</v>
      </c>
      <c r="P251" s="7">
        <v>1</v>
      </c>
      <c r="Q251" s="7">
        <v>26.3</v>
      </c>
      <c r="R251" s="7" t="s">
        <v>100</v>
      </c>
      <c r="S251" s="13" t="s">
        <v>99</v>
      </c>
    </row>
    <row r="252" spans="1:19" ht="15.6" hidden="1" x14ac:dyDescent="0.3">
      <c r="A252" s="2" t="s">
        <v>287</v>
      </c>
      <c r="B252" s="7">
        <v>32</v>
      </c>
      <c r="C252" s="7">
        <v>0</v>
      </c>
      <c r="D252" s="7">
        <v>35.5</v>
      </c>
      <c r="E252" s="7">
        <v>4</v>
      </c>
      <c r="F252" s="7" t="s">
        <v>96</v>
      </c>
      <c r="G252" s="7">
        <v>0</v>
      </c>
      <c r="H252" s="8">
        <v>0</v>
      </c>
      <c r="I252" s="7">
        <v>1</v>
      </c>
      <c r="J252" s="7">
        <v>1</v>
      </c>
      <c r="K252" s="7">
        <v>1</v>
      </c>
      <c r="L252" s="7">
        <v>1</v>
      </c>
      <c r="M252" s="7">
        <v>0</v>
      </c>
      <c r="N252" s="7">
        <v>1</v>
      </c>
      <c r="O252" s="7">
        <v>1</v>
      </c>
      <c r="P252" s="7">
        <v>1</v>
      </c>
      <c r="Q252" s="7">
        <v>28.1</v>
      </c>
      <c r="R252" s="7" t="s">
        <v>104</v>
      </c>
      <c r="S252" s="13" t="s">
        <v>103</v>
      </c>
    </row>
    <row r="253" spans="1:19" ht="15.6" hidden="1" x14ac:dyDescent="0.3">
      <c r="A253" s="2" t="s">
        <v>288</v>
      </c>
      <c r="B253" s="7">
        <v>39</v>
      </c>
      <c r="C253" s="7">
        <v>1</v>
      </c>
      <c r="D253" s="7">
        <v>38.1</v>
      </c>
      <c r="E253" s="7">
        <v>0</v>
      </c>
      <c r="F253" s="7" t="s">
        <v>106</v>
      </c>
      <c r="G253" s="7">
        <v>4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1</v>
      </c>
      <c r="Q253" s="7">
        <v>26.4</v>
      </c>
      <c r="R253" s="7" t="s">
        <v>104</v>
      </c>
      <c r="S253" s="13" t="s">
        <v>109</v>
      </c>
    </row>
    <row r="254" spans="1:19" ht="15.6" hidden="1" x14ac:dyDescent="0.3">
      <c r="A254" s="2" t="s">
        <v>289</v>
      </c>
      <c r="B254" s="7">
        <v>38</v>
      </c>
      <c r="C254" s="7">
        <v>0</v>
      </c>
      <c r="D254" s="7">
        <v>36.9</v>
      </c>
      <c r="E254" s="7">
        <v>0</v>
      </c>
      <c r="F254" s="7" t="s">
        <v>106</v>
      </c>
      <c r="G254" s="7">
        <v>1</v>
      </c>
      <c r="H254" s="7">
        <v>0</v>
      </c>
      <c r="I254" s="7">
        <v>0</v>
      </c>
      <c r="J254" s="7">
        <v>0</v>
      </c>
      <c r="K254" s="7">
        <v>1</v>
      </c>
      <c r="L254" s="7">
        <v>1</v>
      </c>
      <c r="M254" s="7">
        <v>0</v>
      </c>
      <c r="N254" s="7">
        <v>0</v>
      </c>
      <c r="O254" s="7">
        <v>1</v>
      </c>
      <c r="P254" s="7">
        <v>0</v>
      </c>
      <c r="Q254" s="7">
        <v>24.8</v>
      </c>
      <c r="R254" s="7" t="s">
        <v>100</v>
      </c>
      <c r="S254" s="13" t="s">
        <v>109</v>
      </c>
    </row>
    <row r="255" spans="1:19" ht="15.6" hidden="1" x14ac:dyDescent="0.3">
      <c r="A255" s="2" t="s">
        <v>290</v>
      </c>
      <c r="B255" s="7">
        <v>36</v>
      </c>
      <c r="C255" s="7">
        <v>0</v>
      </c>
      <c r="D255" s="7">
        <v>36.5</v>
      </c>
      <c r="E255" s="7">
        <v>3</v>
      </c>
      <c r="F255" s="7" t="s">
        <v>101</v>
      </c>
      <c r="G255" s="7">
        <v>4</v>
      </c>
      <c r="H255" s="7">
        <v>1</v>
      </c>
      <c r="I255" s="7">
        <v>1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26.7</v>
      </c>
      <c r="R255" s="7" t="s">
        <v>104</v>
      </c>
      <c r="S255" s="13" t="s">
        <v>102</v>
      </c>
    </row>
    <row r="256" spans="1:19" ht="15.6" hidden="1" x14ac:dyDescent="0.3">
      <c r="A256" s="2" t="s">
        <v>291</v>
      </c>
      <c r="B256" s="7">
        <v>35</v>
      </c>
      <c r="C256" s="7">
        <v>0</v>
      </c>
      <c r="D256" s="7">
        <v>37.4</v>
      </c>
      <c r="E256" s="7">
        <v>0</v>
      </c>
      <c r="F256" s="7" t="s">
        <v>106</v>
      </c>
      <c r="G256" s="7">
        <v>2</v>
      </c>
      <c r="H256" s="7">
        <v>0</v>
      </c>
      <c r="I256" s="7">
        <v>0</v>
      </c>
      <c r="J256" s="7">
        <v>0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  <c r="P256" s="7">
        <v>0</v>
      </c>
      <c r="Q256" s="7">
        <v>23.9</v>
      </c>
      <c r="R256" s="7" t="s">
        <v>100</v>
      </c>
      <c r="S256" s="13" t="s">
        <v>109</v>
      </c>
    </row>
    <row r="257" spans="1:19" ht="15.6" hidden="1" x14ac:dyDescent="0.3">
      <c r="A257" s="2" t="s">
        <v>292</v>
      </c>
      <c r="B257" s="7">
        <v>30</v>
      </c>
      <c r="C257" s="7">
        <v>0</v>
      </c>
      <c r="D257" s="7">
        <v>37.1</v>
      </c>
      <c r="E257" s="7">
        <v>5</v>
      </c>
      <c r="F257" s="10" t="s">
        <v>101</v>
      </c>
      <c r="G257" s="7">
        <v>1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1</v>
      </c>
      <c r="N257" s="7">
        <v>0</v>
      </c>
      <c r="O257" s="7">
        <v>0</v>
      </c>
      <c r="P257" s="7">
        <v>1</v>
      </c>
      <c r="Q257" s="7">
        <v>25.9</v>
      </c>
      <c r="R257" s="7" t="s">
        <v>104</v>
      </c>
      <c r="S257" s="13" t="s">
        <v>105</v>
      </c>
    </row>
    <row r="258" spans="1:19" ht="15.6" x14ac:dyDescent="0.3">
      <c r="A258" s="2" t="s">
        <v>293</v>
      </c>
      <c r="B258" s="7">
        <v>37</v>
      </c>
      <c r="C258" s="7">
        <v>0</v>
      </c>
      <c r="D258" s="7">
        <v>36.1</v>
      </c>
      <c r="E258" s="7">
        <v>4</v>
      </c>
      <c r="F258" s="7" t="s">
        <v>101</v>
      </c>
      <c r="G258" s="7">
        <v>1</v>
      </c>
      <c r="H258" s="7">
        <v>0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1</v>
      </c>
      <c r="O258" s="7">
        <v>1</v>
      </c>
      <c r="P258" s="7">
        <v>1</v>
      </c>
      <c r="Q258" s="7">
        <v>23.1</v>
      </c>
      <c r="R258" s="7" t="s">
        <v>104</v>
      </c>
      <c r="S258" s="13" t="s">
        <v>110</v>
      </c>
    </row>
    <row r="259" spans="1:19" ht="15.6" hidden="1" x14ac:dyDescent="0.3">
      <c r="A259" s="2" t="s">
        <v>294</v>
      </c>
      <c r="B259" s="7">
        <v>34</v>
      </c>
      <c r="C259" s="7">
        <v>0</v>
      </c>
      <c r="D259" s="7">
        <v>38.299999999999997</v>
      </c>
      <c r="E259" s="7">
        <v>2</v>
      </c>
      <c r="F259" s="7" t="s">
        <v>108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1</v>
      </c>
      <c r="P259" s="7">
        <v>0</v>
      </c>
      <c r="Q259" s="7">
        <v>28.3</v>
      </c>
      <c r="R259" s="7" t="s">
        <v>100</v>
      </c>
      <c r="S259" s="13" t="s">
        <v>111</v>
      </c>
    </row>
    <row r="260" spans="1:19" ht="15.6" hidden="1" x14ac:dyDescent="0.3">
      <c r="A260" s="2" t="s">
        <v>295</v>
      </c>
      <c r="B260" s="7">
        <v>39</v>
      </c>
      <c r="C260" s="7">
        <v>0</v>
      </c>
      <c r="D260" s="7">
        <v>37.200000000000003</v>
      </c>
      <c r="E260" s="7">
        <v>2</v>
      </c>
      <c r="F260" s="7" t="s">
        <v>101</v>
      </c>
      <c r="G260" s="7">
        <v>5</v>
      </c>
      <c r="H260" s="7">
        <v>1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7">
        <v>0</v>
      </c>
      <c r="O260" s="7">
        <v>0</v>
      </c>
      <c r="P260" s="7">
        <v>0</v>
      </c>
      <c r="Q260" s="7">
        <v>29.3</v>
      </c>
      <c r="R260" s="7" t="s">
        <v>104</v>
      </c>
      <c r="S260" s="13" t="s">
        <v>99</v>
      </c>
    </row>
    <row r="261" spans="1:19" ht="15.6" hidden="1" x14ac:dyDescent="0.3">
      <c r="A261" s="2" t="s">
        <v>296</v>
      </c>
      <c r="B261" s="7">
        <v>38</v>
      </c>
      <c r="C261" s="7">
        <v>0</v>
      </c>
      <c r="D261" s="7">
        <v>36</v>
      </c>
      <c r="E261" s="7">
        <v>4</v>
      </c>
      <c r="F261" s="7" t="s">
        <v>96</v>
      </c>
      <c r="G261" s="7">
        <v>0</v>
      </c>
      <c r="H261" s="7">
        <v>0</v>
      </c>
      <c r="I261" s="7">
        <v>0</v>
      </c>
      <c r="J261" s="7">
        <v>0</v>
      </c>
      <c r="K261" s="7">
        <v>1</v>
      </c>
      <c r="L261" s="7">
        <v>0</v>
      </c>
      <c r="M261" s="7">
        <v>0</v>
      </c>
      <c r="N261" s="7">
        <v>1</v>
      </c>
      <c r="O261" s="7">
        <v>1</v>
      </c>
      <c r="P261" s="7">
        <v>1</v>
      </c>
      <c r="Q261" s="7">
        <v>29.6</v>
      </c>
      <c r="R261" s="7" t="s">
        <v>104</v>
      </c>
      <c r="S261" s="13" t="s">
        <v>103</v>
      </c>
    </row>
    <row r="262" spans="1:19" ht="15.6" hidden="1" x14ac:dyDescent="0.3">
      <c r="A262" s="2" t="s">
        <v>297</v>
      </c>
      <c r="B262" s="7">
        <v>33</v>
      </c>
      <c r="C262" s="7">
        <v>0</v>
      </c>
      <c r="D262" s="7">
        <v>37.200000000000003</v>
      </c>
      <c r="E262" s="7">
        <v>1</v>
      </c>
      <c r="F262" s="7" t="s">
        <v>108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1</v>
      </c>
      <c r="P262" s="7">
        <v>0</v>
      </c>
      <c r="Q262" s="7">
        <v>28.6</v>
      </c>
      <c r="R262" s="7" t="s">
        <v>94</v>
      </c>
      <c r="S262" s="13" t="s">
        <v>111</v>
      </c>
    </row>
    <row r="263" spans="1:19" ht="15.6" hidden="1" x14ac:dyDescent="0.3">
      <c r="A263" s="2" t="s">
        <v>298</v>
      </c>
      <c r="B263" s="7">
        <v>28</v>
      </c>
      <c r="C263" s="7">
        <v>1</v>
      </c>
      <c r="D263" s="7">
        <v>37.9</v>
      </c>
      <c r="E263" s="7">
        <v>1</v>
      </c>
      <c r="F263" s="7" t="s">
        <v>101</v>
      </c>
      <c r="G263" s="7">
        <v>4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1</v>
      </c>
      <c r="P263" s="7">
        <v>0</v>
      </c>
      <c r="Q263" s="7">
        <v>26.2</v>
      </c>
      <c r="R263" s="7" t="s">
        <v>104</v>
      </c>
      <c r="S263" s="13" t="s">
        <v>105</v>
      </c>
    </row>
    <row r="264" spans="1:19" ht="15.6" hidden="1" x14ac:dyDescent="0.3">
      <c r="A264" s="2" t="s">
        <v>299</v>
      </c>
      <c r="B264" s="7">
        <v>49</v>
      </c>
      <c r="C264" s="7">
        <v>1</v>
      </c>
      <c r="D264" s="7">
        <v>36.9</v>
      </c>
      <c r="E264" s="7">
        <v>3</v>
      </c>
      <c r="F264" s="7" t="s">
        <v>107</v>
      </c>
      <c r="G264" s="7">
        <v>1</v>
      </c>
      <c r="H264" s="7">
        <v>0</v>
      </c>
      <c r="I264" s="7">
        <v>0</v>
      </c>
      <c r="J264" s="7">
        <v>0</v>
      </c>
      <c r="K264" s="7">
        <v>0</v>
      </c>
      <c r="L264" s="7">
        <v>1</v>
      </c>
      <c r="M264" s="7">
        <v>0</v>
      </c>
      <c r="N264" s="7">
        <v>0</v>
      </c>
      <c r="O264" s="7">
        <v>0</v>
      </c>
      <c r="P264" s="7">
        <v>1</v>
      </c>
      <c r="Q264" s="7">
        <v>32.6</v>
      </c>
      <c r="R264" s="7" t="s">
        <v>100</v>
      </c>
      <c r="S264" s="13" t="s">
        <v>98</v>
      </c>
    </row>
    <row r="265" spans="1:19" ht="15.6" hidden="1" x14ac:dyDescent="0.3">
      <c r="A265" s="2" t="s">
        <v>300</v>
      </c>
      <c r="B265" s="7">
        <v>45</v>
      </c>
      <c r="C265" s="7">
        <v>0</v>
      </c>
      <c r="D265" s="7">
        <v>37.1</v>
      </c>
      <c r="E265" s="7">
        <v>4</v>
      </c>
      <c r="F265" s="7" t="s">
        <v>107</v>
      </c>
      <c r="G265" s="7">
        <v>0</v>
      </c>
      <c r="H265" s="7">
        <v>0</v>
      </c>
      <c r="I265" s="7">
        <v>1</v>
      </c>
      <c r="J265" s="7">
        <v>1</v>
      </c>
      <c r="K265" s="7">
        <v>1</v>
      </c>
      <c r="L265" s="7">
        <v>0</v>
      </c>
      <c r="M265" s="7">
        <v>0</v>
      </c>
      <c r="N265" s="7">
        <v>1</v>
      </c>
      <c r="O265" s="7">
        <v>0</v>
      </c>
      <c r="P265" s="7">
        <v>1</v>
      </c>
      <c r="Q265" s="7">
        <v>28.7</v>
      </c>
      <c r="R265" s="7" t="s">
        <v>104</v>
      </c>
      <c r="S265" s="13" t="s">
        <v>98</v>
      </c>
    </row>
    <row r="266" spans="1:19" ht="15.6" hidden="1" x14ac:dyDescent="0.3">
      <c r="A266" s="2" t="s">
        <v>301</v>
      </c>
      <c r="B266" s="7">
        <v>43</v>
      </c>
      <c r="C266" s="7">
        <v>1</v>
      </c>
      <c r="D266" s="7">
        <v>36.4</v>
      </c>
      <c r="E266" s="7">
        <v>0</v>
      </c>
      <c r="F266" s="7" t="s">
        <v>106</v>
      </c>
      <c r="G266" s="7">
        <v>2</v>
      </c>
      <c r="H266" s="7">
        <v>1</v>
      </c>
      <c r="I266" s="7">
        <v>0</v>
      </c>
      <c r="J266" s="7">
        <v>0</v>
      </c>
      <c r="K266" s="7">
        <v>1</v>
      </c>
      <c r="L266" s="7">
        <v>0</v>
      </c>
      <c r="M266" s="7">
        <v>0</v>
      </c>
      <c r="N266" s="7">
        <v>1</v>
      </c>
      <c r="O266" s="7">
        <v>0</v>
      </c>
      <c r="P266" s="7">
        <v>1</v>
      </c>
      <c r="Q266" s="7">
        <v>28.1</v>
      </c>
      <c r="R266" s="7" t="s">
        <v>112</v>
      </c>
      <c r="S266" s="13" t="s">
        <v>102</v>
      </c>
    </row>
    <row r="267" spans="1:19" ht="15.6" hidden="1" x14ac:dyDescent="0.3">
      <c r="A267" s="2" t="s">
        <v>302</v>
      </c>
      <c r="B267" s="7">
        <v>48</v>
      </c>
      <c r="C267" s="7">
        <v>1</v>
      </c>
      <c r="D267" s="7">
        <v>36.5</v>
      </c>
      <c r="E267" s="7">
        <v>0</v>
      </c>
      <c r="F267" s="7" t="s">
        <v>106</v>
      </c>
      <c r="G267" s="7">
        <v>2</v>
      </c>
      <c r="H267" s="7">
        <v>0</v>
      </c>
      <c r="I267" s="7">
        <v>1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1</v>
      </c>
      <c r="P267" s="7">
        <v>1</v>
      </c>
      <c r="Q267" s="7">
        <v>23.9</v>
      </c>
      <c r="R267" s="7" t="s">
        <v>112</v>
      </c>
      <c r="S267" s="13" t="s">
        <v>102</v>
      </c>
    </row>
    <row r="268" spans="1:19" ht="15.6" x14ac:dyDescent="0.3">
      <c r="A268" s="2" t="s">
        <v>303</v>
      </c>
      <c r="B268" s="7">
        <v>40</v>
      </c>
      <c r="C268" s="7">
        <v>0</v>
      </c>
      <c r="D268" s="7">
        <v>37</v>
      </c>
      <c r="E268" s="7">
        <v>3</v>
      </c>
      <c r="F268" s="7" t="s">
        <v>101</v>
      </c>
      <c r="G268" s="7">
        <v>3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7">
        <v>1</v>
      </c>
      <c r="O268" s="7">
        <v>1</v>
      </c>
      <c r="P268" s="7">
        <v>1</v>
      </c>
      <c r="Q268" s="7">
        <v>30.6</v>
      </c>
      <c r="R268" s="7" t="s">
        <v>104</v>
      </c>
      <c r="S268" s="13" t="s">
        <v>110</v>
      </c>
    </row>
    <row r="269" spans="1:19" ht="15.6" x14ac:dyDescent="0.3">
      <c r="A269" s="2" t="s">
        <v>304</v>
      </c>
      <c r="B269" s="7">
        <v>41</v>
      </c>
      <c r="C269" s="7">
        <v>1</v>
      </c>
      <c r="D269" s="7">
        <v>35.9</v>
      </c>
      <c r="E269" s="7">
        <v>5</v>
      </c>
      <c r="F269" s="7" t="s">
        <v>101</v>
      </c>
      <c r="G269" s="7">
        <v>0</v>
      </c>
      <c r="H269" s="7">
        <v>1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26.1</v>
      </c>
      <c r="R269" s="7" t="s">
        <v>100</v>
      </c>
      <c r="S269" s="13" t="s">
        <v>110</v>
      </c>
    </row>
    <row r="270" spans="1:19" ht="15.6" hidden="1" x14ac:dyDescent="0.3">
      <c r="A270" s="2" t="s">
        <v>305</v>
      </c>
      <c r="B270" s="7">
        <v>40</v>
      </c>
      <c r="C270" s="7">
        <v>1</v>
      </c>
      <c r="D270" s="7">
        <v>37.6</v>
      </c>
      <c r="E270" s="7">
        <v>1</v>
      </c>
      <c r="F270" s="7" t="s">
        <v>108</v>
      </c>
      <c r="G270" s="7">
        <v>3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7">
        <v>1</v>
      </c>
      <c r="P270" s="7">
        <v>0</v>
      </c>
      <c r="Q270" s="7">
        <v>29</v>
      </c>
      <c r="R270" s="7" t="s">
        <v>104</v>
      </c>
      <c r="S270" s="13" t="s">
        <v>99</v>
      </c>
    </row>
    <row r="271" spans="1:19" ht="15.6" x14ac:dyDescent="0.3">
      <c r="A271" s="2" t="s">
        <v>306</v>
      </c>
      <c r="B271" s="7">
        <v>46</v>
      </c>
      <c r="C271" s="7">
        <v>0</v>
      </c>
      <c r="D271" s="7">
        <v>37.799999999999997</v>
      </c>
      <c r="E271" s="7">
        <v>3</v>
      </c>
      <c r="F271" s="7" t="s">
        <v>113</v>
      </c>
      <c r="G271" s="7">
        <v>1</v>
      </c>
      <c r="H271" s="7">
        <v>0</v>
      </c>
      <c r="I271" s="7">
        <v>0</v>
      </c>
      <c r="J271" s="7">
        <v>0</v>
      </c>
      <c r="K271" s="7">
        <v>1</v>
      </c>
      <c r="L271" s="7">
        <v>1</v>
      </c>
      <c r="M271" s="7">
        <v>0</v>
      </c>
      <c r="N271" s="7">
        <v>1</v>
      </c>
      <c r="O271" s="7">
        <v>0</v>
      </c>
      <c r="P271" s="7">
        <v>1</v>
      </c>
      <c r="Q271" s="7">
        <v>28.5</v>
      </c>
      <c r="R271" s="7" t="s">
        <v>100</v>
      </c>
      <c r="S271" s="13" t="s">
        <v>110</v>
      </c>
    </row>
    <row r="272" spans="1:19" ht="15.6" hidden="1" x14ac:dyDescent="0.3">
      <c r="A272" s="2" t="s">
        <v>307</v>
      </c>
      <c r="B272" s="7">
        <v>46</v>
      </c>
      <c r="C272" s="7">
        <v>0</v>
      </c>
      <c r="D272" s="7">
        <v>36.9</v>
      </c>
      <c r="E272" s="7">
        <v>4</v>
      </c>
      <c r="F272" s="7" t="s">
        <v>107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0</v>
      </c>
      <c r="N272" s="7">
        <v>1</v>
      </c>
      <c r="O272" s="7">
        <v>1</v>
      </c>
      <c r="P272" s="7">
        <v>0</v>
      </c>
      <c r="Q272" s="7">
        <v>29.84</v>
      </c>
      <c r="R272" s="7" t="s">
        <v>104</v>
      </c>
      <c r="S272" s="13" t="s">
        <v>98</v>
      </c>
    </row>
    <row r="273" spans="1:19" ht="15.6" hidden="1" x14ac:dyDescent="0.3">
      <c r="A273" s="2" t="s">
        <v>308</v>
      </c>
      <c r="B273" s="7">
        <v>44</v>
      </c>
      <c r="C273" s="7">
        <v>0</v>
      </c>
      <c r="D273" s="7">
        <v>37.299999999999997</v>
      </c>
      <c r="E273" s="7">
        <v>3</v>
      </c>
      <c r="F273" s="7" t="s">
        <v>113</v>
      </c>
      <c r="G273" s="7">
        <v>3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1</v>
      </c>
      <c r="N273" s="7">
        <v>0</v>
      </c>
      <c r="O273" s="7">
        <v>1</v>
      </c>
      <c r="P273" s="7">
        <v>0</v>
      </c>
      <c r="Q273" s="7">
        <v>27.2</v>
      </c>
      <c r="R273" s="7" t="s">
        <v>100</v>
      </c>
      <c r="S273" s="13" t="s">
        <v>99</v>
      </c>
    </row>
    <row r="274" spans="1:19" ht="15.6" hidden="1" x14ac:dyDescent="0.3">
      <c r="A274" s="2" t="s">
        <v>309</v>
      </c>
      <c r="B274" s="7">
        <v>49</v>
      </c>
      <c r="C274" s="7">
        <v>1</v>
      </c>
      <c r="D274" s="7">
        <v>36.9</v>
      </c>
      <c r="E274" s="7">
        <v>0</v>
      </c>
      <c r="F274" s="7" t="s">
        <v>106</v>
      </c>
      <c r="G274" s="7">
        <v>1</v>
      </c>
      <c r="H274" s="7">
        <v>0</v>
      </c>
      <c r="I274" s="7">
        <v>0</v>
      </c>
      <c r="J274" s="7">
        <v>1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22.9</v>
      </c>
      <c r="R274" s="7" t="s">
        <v>100</v>
      </c>
      <c r="S274" s="13" t="s">
        <v>102</v>
      </c>
    </row>
    <row r="275" spans="1:19" ht="15.6" hidden="1" x14ac:dyDescent="0.3">
      <c r="A275" s="2" t="s">
        <v>310</v>
      </c>
      <c r="B275" s="7">
        <v>46</v>
      </c>
      <c r="C275" s="7">
        <v>0</v>
      </c>
      <c r="D275" s="7">
        <v>38</v>
      </c>
      <c r="E275" s="7">
        <v>0</v>
      </c>
      <c r="F275" s="7" t="s">
        <v>106</v>
      </c>
      <c r="G275" s="7">
        <v>3</v>
      </c>
      <c r="H275" s="7">
        <v>0</v>
      </c>
      <c r="I275" s="7">
        <v>0</v>
      </c>
      <c r="J275" s="7">
        <v>1</v>
      </c>
      <c r="K275" s="7">
        <v>1</v>
      </c>
      <c r="L275" s="7">
        <v>1</v>
      </c>
      <c r="M275" s="7">
        <v>0</v>
      </c>
      <c r="N275" s="7">
        <v>1</v>
      </c>
      <c r="O275" s="7">
        <v>0</v>
      </c>
      <c r="P275" s="7">
        <v>1</v>
      </c>
      <c r="Q275" s="7">
        <v>25.6</v>
      </c>
      <c r="R275" s="7" t="s">
        <v>114</v>
      </c>
      <c r="S275" s="13" t="s">
        <v>109</v>
      </c>
    </row>
    <row r="276" spans="1:19" ht="15.6" hidden="1" x14ac:dyDescent="0.3">
      <c r="A276" s="2" t="s">
        <v>311</v>
      </c>
      <c r="B276" s="7">
        <v>57</v>
      </c>
      <c r="C276" s="7">
        <v>0</v>
      </c>
      <c r="D276" s="7">
        <v>36.4</v>
      </c>
      <c r="E276" s="7">
        <v>4</v>
      </c>
      <c r="F276" s="7" t="s">
        <v>113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7">
        <v>1</v>
      </c>
      <c r="M276" s="7">
        <v>1</v>
      </c>
      <c r="N276" s="7">
        <v>0</v>
      </c>
      <c r="O276" s="7">
        <v>0</v>
      </c>
      <c r="P276" s="7">
        <v>0</v>
      </c>
      <c r="Q276" s="7">
        <v>26.8</v>
      </c>
      <c r="R276" s="7" t="s">
        <v>114</v>
      </c>
      <c r="S276" s="13" t="s">
        <v>111</v>
      </c>
    </row>
    <row r="277" spans="1:19" ht="15.6" hidden="1" x14ac:dyDescent="0.3">
      <c r="A277" s="2" t="s">
        <v>312</v>
      </c>
      <c r="B277" s="7">
        <v>50</v>
      </c>
      <c r="C277" s="7">
        <v>0</v>
      </c>
      <c r="D277" s="7">
        <v>36.6</v>
      </c>
      <c r="E277" s="7">
        <v>5</v>
      </c>
      <c r="F277" s="7" t="s">
        <v>108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1</v>
      </c>
      <c r="P277" s="7">
        <v>1</v>
      </c>
      <c r="Q277" s="7">
        <v>27.8</v>
      </c>
      <c r="R277" s="7" t="s">
        <v>100</v>
      </c>
      <c r="S277" s="13" t="s">
        <v>111</v>
      </c>
    </row>
    <row r="278" spans="1:19" ht="15.6" hidden="1" x14ac:dyDescent="0.3">
      <c r="A278" s="2" t="s">
        <v>313</v>
      </c>
      <c r="B278" s="7">
        <v>54</v>
      </c>
      <c r="C278" s="7">
        <v>0</v>
      </c>
      <c r="D278" s="7">
        <v>36.9</v>
      </c>
      <c r="E278" s="7">
        <v>3</v>
      </c>
      <c r="F278" s="7" t="s">
        <v>108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1</v>
      </c>
      <c r="O278" s="7">
        <v>0</v>
      </c>
      <c r="P278" s="7">
        <v>1</v>
      </c>
      <c r="Q278" s="7">
        <v>32</v>
      </c>
      <c r="R278" s="7" t="s">
        <v>114</v>
      </c>
      <c r="S278" s="13" t="s">
        <v>111</v>
      </c>
    </row>
    <row r="279" spans="1:19" ht="15.6" hidden="1" x14ac:dyDescent="0.3">
      <c r="A279" s="2" t="s">
        <v>314</v>
      </c>
      <c r="B279" s="7">
        <v>58</v>
      </c>
      <c r="C279" s="7">
        <v>1</v>
      </c>
      <c r="D279" s="7">
        <v>37.4</v>
      </c>
      <c r="E279" s="7">
        <v>1</v>
      </c>
      <c r="F279" s="7" t="s">
        <v>113</v>
      </c>
      <c r="G279" s="7">
        <v>0</v>
      </c>
      <c r="H279" s="7">
        <v>1</v>
      </c>
      <c r="I279" s="7">
        <v>0</v>
      </c>
      <c r="J279" s="7">
        <v>0</v>
      </c>
      <c r="K279" s="7">
        <v>1</v>
      </c>
      <c r="L279" s="7">
        <v>0</v>
      </c>
      <c r="M279" s="7">
        <v>1</v>
      </c>
      <c r="N279" s="7">
        <v>1</v>
      </c>
      <c r="O279" s="7">
        <v>0</v>
      </c>
      <c r="P279" s="7">
        <v>0</v>
      </c>
      <c r="Q279" s="7">
        <v>24.1</v>
      </c>
      <c r="R279" s="7" t="s">
        <v>114</v>
      </c>
      <c r="S279" s="13" t="s">
        <v>105</v>
      </c>
    </row>
    <row r="280" spans="1:19" ht="15.6" hidden="1" x14ac:dyDescent="0.3">
      <c r="A280" s="2" t="s">
        <v>315</v>
      </c>
      <c r="B280" s="7">
        <v>55</v>
      </c>
      <c r="C280" s="7">
        <v>0</v>
      </c>
      <c r="D280" s="7">
        <v>36.9</v>
      </c>
      <c r="E280" s="7">
        <v>3</v>
      </c>
      <c r="F280" s="7" t="s">
        <v>113</v>
      </c>
      <c r="G280" s="7">
        <v>3</v>
      </c>
      <c r="H280" s="7">
        <v>1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7">
        <v>0</v>
      </c>
      <c r="O280" s="7">
        <v>1</v>
      </c>
      <c r="P280" s="7">
        <v>0</v>
      </c>
      <c r="Q280" s="7">
        <v>23</v>
      </c>
      <c r="R280" s="7" t="s">
        <v>104</v>
      </c>
      <c r="S280" s="13" t="s">
        <v>99</v>
      </c>
    </row>
    <row r="281" spans="1:19" ht="15.6" x14ac:dyDescent="0.3">
      <c r="A281" s="2" t="s">
        <v>316</v>
      </c>
      <c r="B281" s="7">
        <v>54</v>
      </c>
      <c r="C281" s="7">
        <v>1</v>
      </c>
      <c r="D281" s="7">
        <v>36.4</v>
      </c>
      <c r="E281" s="7">
        <v>5</v>
      </c>
      <c r="F281" s="7" t="s">
        <v>101</v>
      </c>
      <c r="G281" s="7">
        <v>0</v>
      </c>
      <c r="H281" s="7">
        <v>0</v>
      </c>
      <c r="I281" s="7">
        <v>1</v>
      </c>
      <c r="J281" s="7">
        <v>1</v>
      </c>
      <c r="K281" s="7">
        <v>0</v>
      </c>
      <c r="L281" s="7">
        <v>1</v>
      </c>
      <c r="M281" s="7">
        <v>0</v>
      </c>
      <c r="N281" s="7">
        <v>1</v>
      </c>
      <c r="O281" s="7">
        <v>1</v>
      </c>
      <c r="P281" s="7">
        <v>1</v>
      </c>
      <c r="Q281" s="7">
        <v>28.1</v>
      </c>
      <c r="R281" s="7" t="s">
        <v>114</v>
      </c>
      <c r="S281" s="13" t="s">
        <v>110</v>
      </c>
    </row>
    <row r="282" spans="1:19" ht="15.6" hidden="1" x14ac:dyDescent="0.3">
      <c r="A282" s="2" t="s">
        <v>317</v>
      </c>
      <c r="B282" s="7">
        <v>52</v>
      </c>
      <c r="C282" s="7">
        <v>1</v>
      </c>
      <c r="D282" s="7">
        <v>37.9</v>
      </c>
      <c r="E282" s="7">
        <v>0</v>
      </c>
      <c r="F282" s="7" t="s">
        <v>106</v>
      </c>
      <c r="G282" s="7">
        <v>3</v>
      </c>
      <c r="H282" s="7">
        <v>1</v>
      </c>
      <c r="I282" s="7">
        <v>1</v>
      </c>
      <c r="J282" s="7">
        <v>0</v>
      </c>
      <c r="K282" s="7">
        <v>0</v>
      </c>
      <c r="L282" s="7">
        <v>1</v>
      </c>
      <c r="M282" s="7">
        <v>0</v>
      </c>
      <c r="N282" s="7">
        <v>0</v>
      </c>
      <c r="O282" s="7">
        <v>0</v>
      </c>
      <c r="P282" s="7">
        <v>0</v>
      </c>
      <c r="Q282" s="7">
        <v>22.6</v>
      </c>
      <c r="R282" s="7" t="s">
        <v>104</v>
      </c>
      <c r="S282" s="13" t="s">
        <v>102</v>
      </c>
    </row>
    <row r="283" spans="1:19" ht="15.6" hidden="1" x14ac:dyDescent="0.3">
      <c r="A283" s="2" t="s">
        <v>318</v>
      </c>
      <c r="B283" s="7">
        <v>61</v>
      </c>
      <c r="C283" s="7">
        <v>0</v>
      </c>
      <c r="D283" s="7">
        <v>37</v>
      </c>
      <c r="E283" s="7">
        <v>1</v>
      </c>
      <c r="F283" s="7" t="s">
        <v>113</v>
      </c>
      <c r="G283" s="7">
        <v>3</v>
      </c>
      <c r="H283" s="7">
        <v>0</v>
      </c>
      <c r="I283" s="7">
        <v>0</v>
      </c>
      <c r="J283" s="7">
        <v>1</v>
      </c>
      <c r="K283" s="7">
        <v>0</v>
      </c>
      <c r="L283" s="7">
        <v>0</v>
      </c>
      <c r="M283" s="7">
        <v>1</v>
      </c>
      <c r="N283" s="7">
        <v>0</v>
      </c>
      <c r="O283" s="7">
        <v>1</v>
      </c>
      <c r="P283" s="7">
        <v>0</v>
      </c>
      <c r="Q283" s="7">
        <v>24.1</v>
      </c>
      <c r="R283" s="7" t="s">
        <v>114</v>
      </c>
      <c r="S283" s="13" t="s">
        <v>109</v>
      </c>
    </row>
    <row r="284" spans="1:19" ht="15.6" hidden="1" x14ac:dyDescent="0.3">
      <c r="A284" s="2" t="s">
        <v>319</v>
      </c>
      <c r="B284" s="7">
        <v>63</v>
      </c>
      <c r="C284" s="7">
        <v>0</v>
      </c>
      <c r="D284" s="7">
        <v>36</v>
      </c>
      <c r="E284" s="7">
        <v>5</v>
      </c>
      <c r="F284" s="7" t="s">
        <v>113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0</v>
      </c>
      <c r="N284" s="7">
        <v>1</v>
      </c>
      <c r="O284" s="7">
        <v>1</v>
      </c>
      <c r="P284" s="7">
        <v>1</v>
      </c>
      <c r="Q284" s="7">
        <v>26.8</v>
      </c>
      <c r="R284" s="7" t="s">
        <v>112</v>
      </c>
      <c r="S284" s="13" t="s">
        <v>98</v>
      </c>
    </row>
    <row r="285" spans="1:19" ht="15.6" hidden="1" x14ac:dyDescent="0.3">
      <c r="A285" s="2" t="s">
        <v>320</v>
      </c>
      <c r="B285" s="7">
        <v>61</v>
      </c>
      <c r="C285" s="7">
        <v>1</v>
      </c>
      <c r="D285" s="7">
        <v>35.9</v>
      </c>
      <c r="E285" s="7">
        <v>2</v>
      </c>
      <c r="F285" s="7" t="s">
        <v>108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1</v>
      </c>
      <c r="O285" s="7">
        <v>0</v>
      </c>
      <c r="P285" s="7">
        <v>0</v>
      </c>
      <c r="Q285" s="7">
        <v>29</v>
      </c>
      <c r="R285" s="7" t="s">
        <v>104</v>
      </c>
      <c r="S285" s="13" t="s">
        <v>111</v>
      </c>
    </row>
    <row r="286" spans="1:19" ht="15.6" hidden="1" x14ac:dyDescent="0.3">
      <c r="A286" s="2" t="s">
        <v>321</v>
      </c>
      <c r="B286" s="7">
        <v>69</v>
      </c>
      <c r="C286" s="7">
        <v>0</v>
      </c>
      <c r="D286" s="7">
        <v>36.200000000000003</v>
      </c>
      <c r="E286" s="7">
        <v>4</v>
      </c>
      <c r="F286" s="7" t="s">
        <v>108</v>
      </c>
      <c r="G286" s="7">
        <v>0</v>
      </c>
      <c r="H286" s="7">
        <v>0</v>
      </c>
      <c r="I286" s="7">
        <v>0</v>
      </c>
      <c r="J286" s="7">
        <v>1</v>
      </c>
      <c r="K286" s="7">
        <v>1</v>
      </c>
      <c r="L286" s="7">
        <v>1</v>
      </c>
      <c r="M286" s="7">
        <v>0</v>
      </c>
      <c r="N286" s="7">
        <v>0</v>
      </c>
      <c r="O286" s="7">
        <v>1</v>
      </c>
      <c r="P286" s="7">
        <v>1</v>
      </c>
      <c r="Q286" s="7">
        <v>30.1</v>
      </c>
      <c r="R286" s="7" t="s">
        <v>112</v>
      </c>
      <c r="S286" s="13" t="s">
        <v>111</v>
      </c>
    </row>
    <row r="287" spans="1:19" ht="15.6" hidden="1" x14ac:dyDescent="0.3">
      <c r="A287" s="2" t="s">
        <v>322</v>
      </c>
      <c r="B287" s="7">
        <v>64</v>
      </c>
      <c r="C287" s="7">
        <v>0</v>
      </c>
      <c r="D287" s="7">
        <v>39.200000000000003</v>
      </c>
      <c r="E287" s="7">
        <v>2</v>
      </c>
      <c r="F287" s="7" t="s">
        <v>113</v>
      </c>
      <c r="G287" s="7">
        <v>2</v>
      </c>
      <c r="H287" s="7">
        <v>1</v>
      </c>
      <c r="I287" s="7">
        <v>0</v>
      </c>
      <c r="J287" s="7">
        <v>0</v>
      </c>
      <c r="K287" s="7">
        <v>1</v>
      </c>
      <c r="L287" s="7">
        <v>0</v>
      </c>
      <c r="M287" s="7">
        <v>0</v>
      </c>
      <c r="N287" s="7">
        <v>1</v>
      </c>
      <c r="O287" s="7">
        <v>0</v>
      </c>
      <c r="P287" s="7">
        <v>1</v>
      </c>
      <c r="Q287" s="7">
        <v>28.6</v>
      </c>
      <c r="R287" s="7" t="s">
        <v>112</v>
      </c>
      <c r="S287" s="13" t="s">
        <v>109</v>
      </c>
    </row>
    <row r="288" spans="1:19" ht="15.6" x14ac:dyDescent="0.3">
      <c r="A288" s="2" t="s">
        <v>323</v>
      </c>
      <c r="B288" s="7">
        <v>68</v>
      </c>
      <c r="C288" s="7">
        <v>0</v>
      </c>
      <c r="D288" s="7">
        <v>36.5</v>
      </c>
      <c r="E288" s="7">
        <v>5</v>
      </c>
      <c r="F288" s="7" t="s">
        <v>113</v>
      </c>
      <c r="G288" s="7">
        <v>0</v>
      </c>
      <c r="H288" s="7">
        <v>0</v>
      </c>
      <c r="I288" s="7">
        <v>0</v>
      </c>
      <c r="J288" s="7">
        <v>1</v>
      </c>
      <c r="K288" s="7">
        <v>1</v>
      </c>
      <c r="L288" s="7">
        <v>1</v>
      </c>
      <c r="M288" s="7">
        <v>0</v>
      </c>
      <c r="N288" s="7">
        <v>1</v>
      </c>
      <c r="O288" s="7">
        <v>0</v>
      </c>
      <c r="P288" s="7">
        <v>1</v>
      </c>
      <c r="Q288" s="7">
        <v>28.4</v>
      </c>
      <c r="R288" s="7" t="s">
        <v>112</v>
      </c>
      <c r="S288" s="13" t="s">
        <v>110</v>
      </c>
    </row>
    <row r="289" spans="1:19" ht="15.6" hidden="1" x14ac:dyDescent="0.3">
      <c r="A289" s="2" t="s">
        <v>324</v>
      </c>
      <c r="B289" s="7">
        <v>78</v>
      </c>
      <c r="C289" s="7">
        <v>1</v>
      </c>
      <c r="D289" s="7">
        <v>37.6</v>
      </c>
      <c r="E289" s="7">
        <v>1</v>
      </c>
      <c r="F289" s="7" t="s">
        <v>107</v>
      </c>
      <c r="G289" s="7">
        <v>3</v>
      </c>
      <c r="H289" s="7">
        <v>1</v>
      </c>
      <c r="I289" s="7">
        <v>1</v>
      </c>
      <c r="J289" s="7">
        <v>0</v>
      </c>
      <c r="K289" s="7">
        <v>0</v>
      </c>
      <c r="L289" s="7">
        <v>1</v>
      </c>
      <c r="M289" s="7">
        <v>0</v>
      </c>
      <c r="N289" s="7">
        <v>0</v>
      </c>
      <c r="O289" s="7">
        <v>1</v>
      </c>
      <c r="P289" s="7">
        <v>1</v>
      </c>
      <c r="Q289" s="7">
        <v>25.6</v>
      </c>
      <c r="R289" s="7" t="s">
        <v>114</v>
      </c>
      <c r="S289" s="13" t="s">
        <v>99</v>
      </c>
    </row>
    <row r="290" spans="1:19" ht="15.6" hidden="1" x14ac:dyDescent="0.3">
      <c r="A290" s="2" t="s">
        <v>325</v>
      </c>
      <c r="B290" s="7">
        <v>74</v>
      </c>
      <c r="C290" s="7">
        <v>0</v>
      </c>
      <c r="D290" s="7">
        <v>37.9</v>
      </c>
      <c r="E290" s="7">
        <v>3</v>
      </c>
      <c r="F290" s="7" t="s">
        <v>101</v>
      </c>
      <c r="G290" s="7">
        <v>2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0</v>
      </c>
      <c r="O290" s="7">
        <v>1</v>
      </c>
      <c r="P290" s="7">
        <v>1</v>
      </c>
      <c r="Q290" s="7">
        <v>23.2</v>
      </c>
      <c r="R290" s="7" t="s">
        <v>112</v>
      </c>
      <c r="S290" s="13" t="s">
        <v>105</v>
      </c>
    </row>
    <row r="291" spans="1:19" ht="15.6" hidden="1" x14ac:dyDescent="0.3">
      <c r="A291" s="2" t="s">
        <v>326</v>
      </c>
      <c r="B291" s="7">
        <v>76</v>
      </c>
      <c r="C291" s="7">
        <v>1</v>
      </c>
      <c r="D291" s="7">
        <v>37.6</v>
      </c>
      <c r="E291" s="7">
        <v>5</v>
      </c>
      <c r="F291" s="7" t="s">
        <v>101</v>
      </c>
      <c r="G291" s="7">
        <v>4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  <c r="M291" s="7">
        <v>1</v>
      </c>
      <c r="N291" s="7">
        <v>1</v>
      </c>
      <c r="O291" s="7">
        <v>0</v>
      </c>
      <c r="P291" s="7">
        <v>1</v>
      </c>
      <c r="Q291" s="7">
        <v>30</v>
      </c>
      <c r="R291" s="7" t="s">
        <v>114</v>
      </c>
      <c r="S291" s="13" t="s">
        <v>105</v>
      </c>
    </row>
    <row r="292" spans="1:19" ht="15.6" hidden="1" x14ac:dyDescent="0.3">
      <c r="A292" s="2" t="s">
        <v>327</v>
      </c>
      <c r="B292" s="7">
        <v>72</v>
      </c>
      <c r="C292" s="7">
        <v>0</v>
      </c>
      <c r="D292" s="7">
        <v>36.1</v>
      </c>
      <c r="E292" s="7">
        <v>4</v>
      </c>
      <c r="F292" s="7" t="s">
        <v>113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7">
        <v>1</v>
      </c>
      <c r="M292" s="7">
        <v>0</v>
      </c>
      <c r="N292" s="7">
        <v>0</v>
      </c>
      <c r="O292" s="7">
        <v>1</v>
      </c>
      <c r="P292" s="7">
        <v>1</v>
      </c>
      <c r="Q292" s="7">
        <v>29.3</v>
      </c>
      <c r="R292" s="7" t="s">
        <v>112</v>
      </c>
      <c r="S292" s="13" t="s">
        <v>103</v>
      </c>
    </row>
    <row r="293" spans="1:19" ht="15.6" hidden="1" x14ac:dyDescent="0.3">
      <c r="A293" s="2" t="s">
        <v>328</v>
      </c>
      <c r="B293" s="7">
        <v>89</v>
      </c>
      <c r="C293" s="7">
        <v>0</v>
      </c>
      <c r="D293" s="7">
        <v>36.4</v>
      </c>
      <c r="E293" s="7">
        <v>5</v>
      </c>
      <c r="F293" s="7" t="s">
        <v>96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1</v>
      </c>
      <c r="M293" s="7">
        <v>1</v>
      </c>
      <c r="N293" s="7">
        <v>0</v>
      </c>
      <c r="O293" s="7">
        <v>0</v>
      </c>
      <c r="P293" s="7">
        <v>0</v>
      </c>
      <c r="Q293" s="7">
        <v>24.9</v>
      </c>
      <c r="R293" s="7" t="s">
        <v>114</v>
      </c>
      <c r="S293" s="13" t="s">
        <v>103</v>
      </c>
    </row>
    <row r="294" spans="1:19" ht="15.6" hidden="1" x14ac:dyDescent="0.3">
      <c r="A294" s="2" t="s">
        <v>329</v>
      </c>
      <c r="B294" s="7">
        <v>85</v>
      </c>
      <c r="C294" s="7">
        <v>1</v>
      </c>
      <c r="D294" s="7">
        <v>39.1</v>
      </c>
      <c r="E294" s="7">
        <v>0</v>
      </c>
      <c r="F294" s="7" t="s">
        <v>106</v>
      </c>
      <c r="G294" s="7">
        <v>1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1</v>
      </c>
      <c r="P294" s="7">
        <v>0</v>
      </c>
      <c r="Q294" s="7">
        <v>26.1</v>
      </c>
      <c r="R294" s="7" t="s">
        <v>114</v>
      </c>
      <c r="S294" s="13" t="s">
        <v>109</v>
      </c>
    </row>
    <row r="295" spans="1:19" ht="15.6" hidden="1" x14ac:dyDescent="0.3">
      <c r="A295" s="2" t="s">
        <v>330</v>
      </c>
      <c r="B295" s="7">
        <v>85</v>
      </c>
      <c r="C295" s="7">
        <v>0</v>
      </c>
      <c r="D295" s="7">
        <v>35.6</v>
      </c>
      <c r="E295" s="7">
        <v>4</v>
      </c>
      <c r="F295" s="7" t="s">
        <v>107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7">
        <v>1</v>
      </c>
      <c r="M295" s="7">
        <v>0</v>
      </c>
      <c r="N295" s="7">
        <v>0</v>
      </c>
      <c r="O295" s="7">
        <v>1</v>
      </c>
      <c r="P295" s="7">
        <v>0</v>
      </c>
      <c r="Q295" s="7">
        <v>29.1</v>
      </c>
      <c r="R295" s="7" t="s">
        <v>114</v>
      </c>
      <c r="S295" s="13" t="s">
        <v>98</v>
      </c>
    </row>
    <row r="296" spans="1:19" ht="15.6" hidden="1" x14ac:dyDescent="0.3">
      <c r="A296" s="2" t="s">
        <v>331</v>
      </c>
      <c r="B296" s="7">
        <v>91</v>
      </c>
      <c r="C296" s="7">
        <v>0</v>
      </c>
      <c r="D296" s="7">
        <v>36.9</v>
      </c>
      <c r="E296" s="7">
        <v>2</v>
      </c>
      <c r="F296" s="7" t="s">
        <v>113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7">
        <v>1</v>
      </c>
      <c r="M296" s="7">
        <v>0</v>
      </c>
      <c r="N296" s="7">
        <v>0</v>
      </c>
      <c r="O296" s="7">
        <v>0</v>
      </c>
      <c r="P296" s="7">
        <v>0</v>
      </c>
      <c r="Q296" s="7">
        <v>29.6</v>
      </c>
      <c r="R296" s="7" t="s">
        <v>114</v>
      </c>
      <c r="S296" s="13" t="s">
        <v>103</v>
      </c>
    </row>
    <row r="297" spans="1:19" ht="15.6" hidden="1" x14ac:dyDescent="0.3">
      <c r="A297" s="2" t="s">
        <v>332</v>
      </c>
      <c r="B297" s="7">
        <v>92</v>
      </c>
      <c r="C297" s="7">
        <v>0</v>
      </c>
      <c r="D297" s="7">
        <v>39.1</v>
      </c>
      <c r="E297" s="7">
        <v>0</v>
      </c>
      <c r="F297" s="7" t="s">
        <v>106</v>
      </c>
      <c r="G297" s="7">
        <v>4</v>
      </c>
      <c r="H297" s="7">
        <v>1</v>
      </c>
      <c r="I297" s="7">
        <v>0</v>
      </c>
      <c r="J297" s="7">
        <v>1</v>
      </c>
      <c r="K297" s="7">
        <v>0</v>
      </c>
      <c r="L297" s="7">
        <v>0</v>
      </c>
      <c r="M297" s="7">
        <v>0</v>
      </c>
      <c r="N297" s="7">
        <v>1</v>
      </c>
      <c r="O297" s="7">
        <v>0</v>
      </c>
      <c r="P297" s="7">
        <v>0</v>
      </c>
      <c r="Q297" s="7">
        <v>25.1</v>
      </c>
      <c r="R297" s="7" t="s">
        <v>114</v>
      </c>
      <c r="S297" s="13" t="s">
        <v>109</v>
      </c>
    </row>
    <row r="298" spans="1:19" ht="15.6" hidden="1" x14ac:dyDescent="0.3">
      <c r="A298" s="2" t="s">
        <v>333</v>
      </c>
      <c r="B298" s="7">
        <v>96</v>
      </c>
      <c r="C298" s="7">
        <v>1</v>
      </c>
      <c r="D298" s="7">
        <v>36</v>
      </c>
      <c r="E298" s="7">
        <v>4</v>
      </c>
      <c r="F298" s="7" t="s">
        <v>107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1</v>
      </c>
      <c r="P298" s="7">
        <v>0</v>
      </c>
      <c r="Q298" s="7">
        <v>30.2</v>
      </c>
      <c r="R298" s="7" t="s">
        <v>114</v>
      </c>
      <c r="S298" s="13" t="s">
        <v>111</v>
      </c>
    </row>
    <row r="299" spans="1:19" ht="15.6" hidden="1" x14ac:dyDescent="0.3">
      <c r="A299" s="2" t="s">
        <v>334</v>
      </c>
      <c r="B299" s="7">
        <v>99</v>
      </c>
      <c r="C299" s="7">
        <v>1</v>
      </c>
      <c r="D299" s="7">
        <v>37.200000000000003</v>
      </c>
      <c r="E299" s="7">
        <v>2</v>
      </c>
      <c r="F299" s="7" t="s">
        <v>113</v>
      </c>
      <c r="G299" s="7">
        <v>1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22.1</v>
      </c>
      <c r="R299" s="7" t="s">
        <v>114</v>
      </c>
      <c r="S299" s="13" t="s">
        <v>99</v>
      </c>
    </row>
    <row r="300" spans="1:19" ht="15.6" x14ac:dyDescent="0.3">
      <c r="A300" s="2" t="s">
        <v>335</v>
      </c>
      <c r="B300" s="7">
        <v>96</v>
      </c>
      <c r="C300" s="7">
        <v>0</v>
      </c>
      <c r="D300" s="7">
        <v>37.5</v>
      </c>
      <c r="E300" s="7">
        <v>3</v>
      </c>
      <c r="F300" s="7" t="s">
        <v>113</v>
      </c>
      <c r="G300" s="7">
        <v>2</v>
      </c>
      <c r="H300" s="7">
        <v>0</v>
      </c>
      <c r="I300" s="7">
        <v>0</v>
      </c>
      <c r="J300" s="7">
        <v>1</v>
      </c>
      <c r="K300" s="7">
        <v>0</v>
      </c>
      <c r="L300" s="7">
        <v>1</v>
      </c>
      <c r="M300" s="7">
        <v>1</v>
      </c>
      <c r="N300" s="7">
        <v>1</v>
      </c>
      <c r="O300" s="7">
        <v>1</v>
      </c>
      <c r="P300" s="7">
        <v>1</v>
      </c>
      <c r="Q300" s="7">
        <v>26.8</v>
      </c>
      <c r="R300" s="7" t="s">
        <v>114</v>
      </c>
      <c r="S300" s="13" t="s">
        <v>110</v>
      </c>
    </row>
    <row r="301" spans="1:19" ht="15.6" hidden="1" x14ac:dyDescent="0.3">
      <c r="A301" s="2" t="s">
        <v>336</v>
      </c>
      <c r="B301" s="7">
        <v>102</v>
      </c>
      <c r="C301" s="7">
        <v>0</v>
      </c>
      <c r="D301" s="7">
        <v>36.9</v>
      </c>
      <c r="E301" s="7">
        <v>4</v>
      </c>
      <c r="F301" s="7" t="s">
        <v>113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25</v>
      </c>
      <c r="R301" s="7" t="s">
        <v>114</v>
      </c>
      <c r="S301" s="13" t="s">
        <v>103</v>
      </c>
    </row>
    <row r="302" spans="1:19" ht="15.6" hidden="1" x14ac:dyDescent="0.3">
      <c r="A302" s="2" t="s">
        <v>337</v>
      </c>
      <c r="B302" s="7">
        <v>100</v>
      </c>
      <c r="C302" s="7">
        <v>0</v>
      </c>
      <c r="D302" s="7">
        <v>36.200000000000003</v>
      </c>
      <c r="E302" s="7">
        <v>5</v>
      </c>
      <c r="F302" s="7" t="s">
        <v>108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1</v>
      </c>
      <c r="O302" s="7">
        <v>0</v>
      </c>
      <c r="P302" s="7">
        <v>0</v>
      </c>
      <c r="Q302" s="7">
        <v>21.2</v>
      </c>
      <c r="R302" s="7" t="s">
        <v>112</v>
      </c>
      <c r="S302" s="13" t="s">
        <v>98</v>
      </c>
    </row>
    <row r="303" spans="1:19" ht="15.6" hidden="1" x14ac:dyDescent="0.3">
      <c r="A303" s="2" t="s">
        <v>338</v>
      </c>
      <c r="B303" s="7">
        <v>91</v>
      </c>
      <c r="C303" s="7">
        <v>0</v>
      </c>
      <c r="D303" s="7">
        <v>37.799999999999997</v>
      </c>
      <c r="E303" s="7">
        <v>1</v>
      </c>
      <c r="F303" s="7" t="s">
        <v>113</v>
      </c>
      <c r="G303" s="7">
        <v>1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  <c r="P303" s="7">
        <v>1</v>
      </c>
      <c r="Q303" s="7">
        <v>23.4</v>
      </c>
      <c r="R303" s="7" t="s">
        <v>114</v>
      </c>
      <c r="S303" s="13" t="s">
        <v>99</v>
      </c>
    </row>
    <row r="304" spans="1:19" ht="15.6" hidden="1" x14ac:dyDescent="0.3">
      <c r="A304" s="2" t="s">
        <v>339</v>
      </c>
      <c r="B304" s="7">
        <v>76</v>
      </c>
      <c r="C304" s="7">
        <v>0</v>
      </c>
      <c r="D304" s="7">
        <v>39</v>
      </c>
      <c r="E304" s="7">
        <v>2</v>
      </c>
      <c r="F304" s="7" t="s">
        <v>101</v>
      </c>
      <c r="G304" s="7">
        <v>2</v>
      </c>
      <c r="H304" s="7">
        <v>1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1</v>
      </c>
      <c r="O304" s="7">
        <v>0</v>
      </c>
      <c r="P304" s="7">
        <v>0</v>
      </c>
      <c r="Q304" s="7">
        <v>29.7</v>
      </c>
      <c r="R304" s="7" t="s">
        <v>104</v>
      </c>
      <c r="S304" s="13" t="s">
        <v>105</v>
      </c>
    </row>
    <row r="305" spans="1:19" ht="15.6" hidden="1" x14ac:dyDescent="0.3">
      <c r="A305" s="2" t="s">
        <v>340</v>
      </c>
      <c r="B305" s="7">
        <v>24</v>
      </c>
      <c r="C305" s="7">
        <v>1</v>
      </c>
      <c r="D305" s="7">
        <v>36</v>
      </c>
      <c r="E305" s="7">
        <v>0</v>
      </c>
      <c r="F305" s="7" t="s">
        <v>106</v>
      </c>
      <c r="G305" s="7">
        <v>1</v>
      </c>
      <c r="H305" s="7">
        <v>0</v>
      </c>
      <c r="I305" s="7">
        <v>1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20.3</v>
      </c>
      <c r="R305" s="7" t="s">
        <v>94</v>
      </c>
      <c r="S305" s="13" t="s">
        <v>102</v>
      </c>
    </row>
    <row r="306" spans="1:19" ht="15.6" hidden="1" x14ac:dyDescent="0.3">
      <c r="A306" s="2" t="s">
        <v>341</v>
      </c>
      <c r="B306" s="7">
        <v>29</v>
      </c>
      <c r="C306" s="7">
        <v>0</v>
      </c>
      <c r="D306" s="7">
        <v>36.4</v>
      </c>
      <c r="E306" s="7">
        <v>4</v>
      </c>
      <c r="F306" s="7" t="s">
        <v>107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1</v>
      </c>
      <c r="M306" s="7">
        <v>0</v>
      </c>
      <c r="N306" s="7">
        <v>0</v>
      </c>
      <c r="O306" s="7">
        <v>1</v>
      </c>
      <c r="P306" s="7">
        <v>1</v>
      </c>
      <c r="Q306" s="7">
        <v>28.7</v>
      </c>
      <c r="R306" s="7" t="s">
        <v>104</v>
      </c>
      <c r="S306" s="13" t="s">
        <v>98</v>
      </c>
    </row>
    <row r="307" spans="1:19" ht="15.6" hidden="1" x14ac:dyDescent="0.3">
      <c r="A307" s="2" t="s">
        <v>342</v>
      </c>
      <c r="B307" s="7">
        <v>18</v>
      </c>
      <c r="C307" s="7">
        <v>1</v>
      </c>
      <c r="D307" s="7">
        <v>37.200000000000003</v>
      </c>
      <c r="E307" s="7">
        <v>3</v>
      </c>
      <c r="F307" s="7" t="s">
        <v>113</v>
      </c>
      <c r="G307" s="7">
        <v>1</v>
      </c>
      <c r="H307" s="7">
        <v>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1</v>
      </c>
      <c r="P307" s="7">
        <v>0</v>
      </c>
      <c r="Q307" s="7">
        <v>22</v>
      </c>
      <c r="R307" s="7" t="s">
        <v>94</v>
      </c>
      <c r="S307" s="13" t="s">
        <v>99</v>
      </c>
    </row>
    <row r="308" spans="1:19" ht="15.6" hidden="1" x14ac:dyDescent="0.3">
      <c r="A308" s="2" t="s">
        <v>343</v>
      </c>
      <c r="B308" s="7">
        <v>34</v>
      </c>
      <c r="C308" s="7">
        <v>0</v>
      </c>
      <c r="D308" s="7">
        <v>36.299999999999997</v>
      </c>
      <c r="E308" s="7">
        <v>3</v>
      </c>
      <c r="F308" s="7" t="s">
        <v>108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0</v>
      </c>
      <c r="O308" s="7">
        <v>1</v>
      </c>
      <c r="P308" s="7">
        <v>1</v>
      </c>
      <c r="Q308" s="7">
        <v>28</v>
      </c>
      <c r="R308" s="7" t="s">
        <v>100</v>
      </c>
      <c r="S308" s="13" t="s">
        <v>111</v>
      </c>
    </row>
    <row r="309" spans="1:19" ht="15.6" hidden="1" x14ac:dyDescent="0.3">
      <c r="A309" s="2" t="s">
        <v>344</v>
      </c>
      <c r="B309" s="7">
        <v>47</v>
      </c>
      <c r="C309" s="7">
        <v>0</v>
      </c>
      <c r="D309" s="7">
        <v>38</v>
      </c>
      <c r="E309" s="7">
        <v>1</v>
      </c>
      <c r="F309" s="7" t="s">
        <v>96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7">
        <v>1</v>
      </c>
      <c r="M309" s="7">
        <v>0</v>
      </c>
      <c r="N309" s="7">
        <v>0</v>
      </c>
      <c r="O309" s="7">
        <v>0</v>
      </c>
      <c r="P309" s="7">
        <v>1</v>
      </c>
      <c r="Q309" s="7">
        <v>29.3</v>
      </c>
      <c r="R309" s="7" t="s">
        <v>100</v>
      </c>
      <c r="S309" s="13" t="s">
        <v>103</v>
      </c>
    </row>
    <row r="310" spans="1:19" ht="15.6" hidden="1" x14ac:dyDescent="0.3">
      <c r="A310" s="2" t="s">
        <v>345</v>
      </c>
      <c r="B310" s="7">
        <v>36</v>
      </c>
      <c r="C310" s="7">
        <v>0</v>
      </c>
      <c r="D310" s="7">
        <v>39.4</v>
      </c>
      <c r="E310" s="7">
        <v>0</v>
      </c>
      <c r="F310" s="7" t="s">
        <v>106</v>
      </c>
      <c r="G310" s="7">
        <v>0</v>
      </c>
      <c r="H310" s="7">
        <v>1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1</v>
      </c>
      <c r="O310" s="7">
        <v>0</v>
      </c>
      <c r="P310" s="7">
        <v>0</v>
      </c>
      <c r="Q310" s="7">
        <v>29.1</v>
      </c>
      <c r="R310" s="7" t="s">
        <v>104</v>
      </c>
      <c r="S310" s="13" t="s">
        <v>109</v>
      </c>
    </row>
    <row r="311" spans="1:19" ht="15.6" hidden="1" x14ac:dyDescent="0.3">
      <c r="A311" s="2" t="s">
        <v>346</v>
      </c>
      <c r="B311" s="7">
        <v>29</v>
      </c>
      <c r="C311" s="7">
        <v>0</v>
      </c>
      <c r="D311" s="7">
        <v>36.1</v>
      </c>
      <c r="E311" s="7">
        <v>0</v>
      </c>
      <c r="F311" s="7" t="s">
        <v>106</v>
      </c>
      <c r="G311" s="7">
        <v>1</v>
      </c>
      <c r="H311" s="7">
        <v>0</v>
      </c>
      <c r="I311" s="7">
        <v>1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  <c r="O311" s="7">
        <v>1</v>
      </c>
      <c r="P311" s="7">
        <v>0</v>
      </c>
      <c r="Q311" s="7">
        <v>26</v>
      </c>
      <c r="R311" s="7" t="s">
        <v>100</v>
      </c>
      <c r="S311" s="13" t="s">
        <v>102</v>
      </c>
    </row>
    <row r="312" spans="1:19" ht="15.6" x14ac:dyDescent="0.3">
      <c r="A312" s="2" t="s">
        <v>347</v>
      </c>
      <c r="B312" s="7">
        <v>31</v>
      </c>
      <c r="C312" s="7">
        <v>0</v>
      </c>
      <c r="D312" s="7">
        <v>38.1</v>
      </c>
      <c r="E312" s="7">
        <v>4</v>
      </c>
      <c r="F312" s="7" t="s">
        <v>96</v>
      </c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7">
        <v>0</v>
      </c>
      <c r="N312" s="7">
        <v>1</v>
      </c>
      <c r="O312" s="7">
        <v>0</v>
      </c>
      <c r="P312" s="7">
        <v>1</v>
      </c>
      <c r="Q312" s="7">
        <v>26.9</v>
      </c>
      <c r="R312" s="7" t="s">
        <v>104</v>
      </c>
      <c r="S312" s="13" t="s">
        <v>110</v>
      </c>
    </row>
    <row r="313" spans="1:19" ht="15.6" hidden="1" x14ac:dyDescent="0.3">
      <c r="A313" s="2" t="s">
        <v>348</v>
      </c>
      <c r="B313" s="7">
        <v>37</v>
      </c>
      <c r="C313" s="7">
        <v>1</v>
      </c>
      <c r="D313" s="7">
        <v>37.799999999999997</v>
      </c>
      <c r="E313" s="7">
        <v>1</v>
      </c>
      <c r="F313" s="7" t="s">
        <v>113</v>
      </c>
      <c r="G313" s="7">
        <v>3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29.1</v>
      </c>
      <c r="R313" s="7" t="s">
        <v>100</v>
      </c>
      <c r="S313" s="13" t="s">
        <v>99</v>
      </c>
    </row>
    <row r="314" spans="1:19" ht="15.6" x14ac:dyDescent="0.3">
      <c r="A314" s="2" t="s">
        <v>349</v>
      </c>
      <c r="B314" s="7">
        <v>30</v>
      </c>
      <c r="C314" s="7">
        <v>0</v>
      </c>
      <c r="D314" s="7">
        <v>35.1</v>
      </c>
      <c r="E314" s="7">
        <v>2</v>
      </c>
      <c r="F314" s="7" t="s">
        <v>108</v>
      </c>
      <c r="G314" s="7">
        <v>0</v>
      </c>
      <c r="H314" s="7">
        <v>0</v>
      </c>
      <c r="I314" s="7">
        <v>0</v>
      </c>
      <c r="J314" s="7">
        <v>1</v>
      </c>
      <c r="K314" s="7">
        <v>1</v>
      </c>
      <c r="L314" s="7">
        <v>1</v>
      </c>
      <c r="M314" s="7">
        <v>0</v>
      </c>
      <c r="N314" s="7">
        <v>1</v>
      </c>
      <c r="O314" s="7">
        <v>1</v>
      </c>
      <c r="P314" s="7">
        <v>1</v>
      </c>
      <c r="Q314" s="7">
        <v>30.3</v>
      </c>
      <c r="R314" s="7" t="s">
        <v>112</v>
      </c>
      <c r="S314" s="13" t="s">
        <v>110</v>
      </c>
    </row>
    <row r="315" spans="1:19" ht="16.2" hidden="1" thickBot="1" x14ac:dyDescent="0.35">
      <c r="A315" s="2" t="s">
        <v>350</v>
      </c>
      <c r="B315" s="15">
        <v>18</v>
      </c>
      <c r="C315" s="15">
        <v>0</v>
      </c>
      <c r="D315" s="15">
        <v>37.9</v>
      </c>
      <c r="E315" s="15">
        <v>3</v>
      </c>
      <c r="F315" s="15" t="s">
        <v>113</v>
      </c>
      <c r="G315" s="15">
        <v>1</v>
      </c>
      <c r="H315" s="15">
        <v>0</v>
      </c>
      <c r="I315" s="15">
        <v>1</v>
      </c>
      <c r="J315" s="15">
        <v>0</v>
      </c>
      <c r="K315" s="15">
        <v>0</v>
      </c>
      <c r="L315" s="15">
        <v>0</v>
      </c>
      <c r="M315" s="15">
        <v>0</v>
      </c>
      <c r="N315" s="15">
        <v>1</v>
      </c>
      <c r="O315" s="15">
        <v>0</v>
      </c>
      <c r="P315" s="15">
        <v>1</v>
      </c>
      <c r="Q315" s="15">
        <v>19.8</v>
      </c>
      <c r="R315" s="15" t="s">
        <v>94</v>
      </c>
      <c r="S315" s="16" t="s">
        <v>109</v>
      </c>
    </row>
    <row r="316" spans="1:19" ht="16.2" thickBot="1" x14ac:dyDescent="0.35">
      <c r="A316" s="42"/>
      <c r="B316" s="17">
        <f>SUBTOTAL(101,Tablo1[Yaş])</f>
        <v>49.222222222222221</v>
      </c>
      <c r="C316" s="17">
        <f>SUBTOTAL(101,Tablo1[Burun Akıntısı])</f>
        <v>0.16666666666666666</v>
      </c>
      <c r="D316" s="17">
        <f>SUBTOTAL(101,Tablo1[Ateş])</f>
        <v>36.572222222222223</v>
      </c>
      <c r="E316" s="17">
        <f>SUBTOTAL(101,Tablo1[Ağrı Şiddeti (0-5)])</f>
        <v>3.7777777777777777</v>
      </c>
      <c r="F316" s="17">
        <f>SUBTOTAL(103,Tablo1[Ağrı Bölgesi])</f>
        <v>36</v>
      </c>
      <c r="G316" s="17">
        <f>SUBTOTAL(101,Tablo1[Öksürük(0-5)])</f>
        <v>0.86111111111111116</v>
      </c>
      <c r="H316" s="17">
        <f>SUBTOTAL(101,Tablo1[Geniz Akıntısı])</f>
        <v>0.22222222222222221</v>
      </c>
      <c r="I316" s="17">
        <f>SUBTOTAL(101,Tablo1[Göz Kızarıklılığı])</f>
        <v>0.16666666666666666</v>
      </c>
      <c r="J316" s="17">
        <f>SUBTOTAL(101,Tablo1[Bilinç Kaybı])</f>
        <v>0.80555555555555558</v>
      </c>
      <c r="K316" s="17">
        <f>SUBTOTAL(101,Tablo1[Kolestrol Sorunu])</f>
        <v>0.61111111111111116</v>
      </c>
      <c r="L316" s="17">
        <f>SUBTOTAL(101,Tablo1[[ Şeker Hastalığı]])</f>
        <v>0.77777777777777779</v>
      </c>
      <c r="M316" s="17">
        <f>SUBTOTAL(101,Tablo1[Tat veya Koku Kaybı])</f>
        <v>0.16666666666666666</v>
      </c>
      <c r="N316" s="17">
        <f>SUBTOTAL(101,Tablo1[Sigara Kullanıı])</f>
        <v>0.72222222222222221</v>
      </c>
      <c r="O316" s="17">
        <f>SUBTOTAL(101,Tablo1[Cinsiyet (kadın = 0, erkek = 1)])</f>
        <v>0.55555555555555558</v>
      </c>
      <c r="P316" s="17">
        <f>SUBTOTAL(101,Tablo1[Alkol Kullanımı])</f>
        <v>0.86111111111111116</v>
      </c>
      <c r="Q316" s="17">
        <f>SUBTOTAL(101,Tablo1[Kitle Endeksi])</f>
        <v>27.644444444444442</v>
      </c>
      <c r="R316" s="17"/>
      <c r="S316" s="18">
        <f>SUBTOTAL(103,Tablo1[Atanacak Hastalık])</f>
        <v>36</v>
      </c>
    </row>
    <row r="317" spans="1:19" ht="15" thickTop="1" x14ac:dyDescent="0.3"/>
    <row r="322" spans="11:11" x14ac:dyDescent="0.3">
      <c r="K322" t="s">
        <v>351</v>
      </c>
    </row>
  </sheetData>
  <conditionalFormatting sqref="S4:S8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2:S15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60:S2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38:S3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0"/>
  <sheetViews>
    <sheetView workbookViewId="0">
      <selection activeCell="S8" sqref="S8"/>
    </sheetView>
  </sheetViews>
  <sheetFormatPr defaultRowHeight="14.4" x14ac:dyDescent="0.3"/>
  <sheetData>
    <row r="2" spans="2:3" ht="15.6" x14ac:dyDescent="0.3">
      <c r="B2" s="29" t="s">
        <v>14</v>
      </c>
      <c r="C2" s="23">
        <v>23.5</v>
      </c>
    </row>
    <row r="3" spans="2:3" ht="15.6" x14ac:dyDescent="0.3">
      <c r="B3" s="29" t="s">
        <v>15</v>
      </c>
      <c r="C3" s="27">
        <v>21.1</v>
      </c>
    </row>
    <row r="4" spans="2:3" ht="15.6" x14ac:dyDescent="0.3">
      <c r="B4" s="29" t="s">
        <v>16</v>
      </c>
      <c r="C4" s="28">
        <v>29.8</v>
      </c>
    </row>
    <row r="5" spans="2:3" ht="15.6" x14ac:dyDescent="0.3">
      <c r="B5" s="29" t="s">
        <v>17</v>
      </c>
      <c r="C5" s="25">
        <v>31</v>
      </c>
    </row>
    <row r="6" spans="2:3" ht="15.6" x14ac:dyDescent="0.3">
      <c r="B6" s="29" t="s">
        <v>18</v>
      </c>
      <c r="C6" s="26">
        <v>34.5</v>
      </c>
    </row>
    <row r="7" spans="2:3" ht="15.6" x14ac:dyDescent="0.3">
      <c r="B7" s="29" t="s">
        <v>19</v>
      </c>
      <c r="C7" s="25">
        <v>22.9</v>
      </c>
    </row>
    <row r="8" spans="2:3" ht="15.6" x14ac:dyDescent="0.3">
      <c r="B8" s="29" t="s">
        <v>20</v>
      </c>
      <c r="C8" s="26">
        <v>18.899999999999999</v>
      </c>
    </row>
    <row r="9" spans="2:3" ht="15.6" x14ac:dyDescent="0.3">
      <c r="B9" s="29" t="s">
        <v>21</v>
      </c>
      <c r="C9" s="25">
        <v>19.899999999999999</v>
      </c>
    </row>
    <row r="10" spans="2:3" ht="15.6" x14ac:dyDescent="0.3">
      <c r="B10" s="29" t="s">
        <v>22</v>
      </c>
      <c r="C10" s="26">
        <v>24.6</v>
      </c>
    </row>
    <row r="11" spans="2:3" ht="15.6" x14ac:dyDescent="0.3">
      <c r="B11" s="29" t="s">
        <v>23</v>
      </c>
      <c r="C11" s="25">
        <v>26.3</v>
      </c>
    </row>
    <row r="12" spans="2:3" ht="15.6" x14ac:dyDescent="0.3">
      <c r="B12" s="29" t="s">
        <v>24</v>
      </c>
      <c r="C12" s="26">
        <v>31</v>
      </c>
    </row>
    <row r="13" spans="2:3" ht="15.6" x14ac:dyDescent="0.3">
      <c r="B13" s="29" t="s">
        <v>25</v>
      </c>
      <c r="C13" s="24">
        <v>28.4</v>
      </c>
    </row>
    <row r="14" spans="2:3" ht="16.2" thickBot="1" x14ac:dyDescent="0.35">
      <c r="B14" s="30" t="s">
        <v>26</v>
      </c>
      <c r="C14" s="23">
        <v>30.1</v>
      </c>
    </row>
    <row r="15" spans="2:3" ht="15.6" x14ac:dyDescent="0.3">
      <c r="B15" s="31" t="s">
        <v>27</v>
      </c>
      <c r="C15" s="24">
        <v>26.3</v>
      </c>
    </row>
    <row r="16" spans="2:3" ht="15.6" x14ac:dyDescent="0.3">
      <c r="B16" s="29" t="s">
        <v>28</v>
      </c>
      <c r="C16" s="23">
        <v>28.1</v>
      </c>
    </row>
    <row r="17" spans="2:3" ht="15.6" x14ac:dyDescent="0.3">
      <c r="B17" s="29" t="s">
        <v>29</v>
      </c>
      <c r="C17" s="24">
        <v>26.4</v>
      </c>
    </row>
    <row r="18" spans="2:3" ht="15.6" x14ac:dyDescent="0.3">
      <c r="B18" s="29" t="s">
        <v>30</v>
      </c>
      <c r="C18" s="23">
        <v>24.8</v>
      </c>
    </row>
    <row r="19" spans="2:3" ht="15.6" x14ac:dyDescent="0.3">
      <c r="B19" s="29" t="s">
        <v>31</v>
      </c>
      <c r="C19" s="24">
        <v>26.7</v>
      </c>
    </row>
    <row r="20" spans="2:3" ht="15.6" x14ac:dyDescent="0.3">
      <c r="B20" s="29" t="s">
        <v>32</v>
      </c>
      <c r="C20" s="23">
        <v>23.9</v>
      </c>
    </row>
    <row r="21" spans="2:3" ht="15.6" x14ac:dyDescent="0.3">
      <c r="B21" s="29" t="s">
        <v>33</v>
      </c>
      <c r="C21" s="24">
        <v>25.9</v>
      </c>
    </row>
    <row r="22" spans="2:3" ht="15.6" x14ac:dyDescent="0.3">
      <c r="B22" s="29" t="s">
        <v>34</v>
      </c>
      <c r="C22" s="23">
        <v>23.1</v>
      </c>
    </row>
    <row r="23" spans="2:3" ht="15.6" x14ac:dyDescent="0.3">
      <c r="B23" s="29" t="s">
        <v>35</v>
      </c>
      <c r="C23" s="24">
        <v>28.3</v>
      </c>
    </row>
    <row r="24" spans="2:3" ht="15.6" x14ac:dyDescent="0.3">
      <c r="B24" s="29" t="s">
        <v>36</v>
      </c>
      <c r="C24" s="23">
        <v>29.3</v>
      </c>
    </row>
    <row r="25" spans="2:3" ht="15.6" x14ac:dyDescent="0.3">
      <c r="B25" s="29" t="s">
        <v>37</v>
      </c>
      <c r="C25" s="24">
        <v>29.6</v>
      </c>
    </row>
    <row r="26" spans="2:3" ht="15.6" x14ac:dyDescent="0.3">
      <c r="B26" s="29" t="s">
        <v>38</v>
      </c>
      <c r="C26" s="23">
        <v>28.6</v>
      </c>
    </row>
    <row r="27" spans="2:3" ht="16.2" thickBot="1" x14ac:dyDescent="0.35">
      <c r="B27" s="30" t="s">
        <v>39</v>
      </c>
      <c r="C27" s="24">
        <v>26.2</v>
      </c>
    </row>
    <row r="28" spans="2:3" ht="15.6" x14ac:dyDescent="0.3">
      <c r="B28" s="31" t="s">
        <v>40</v>
      </c>
      <c r="C28" s="23">
        <v>32.6</v>
      </c>
    </row>
    <row r="29" spans="2:3" ht="15.6" x14ac:dyDescent="0.3">
      <c r="B29" s="29" t="s">
        <v>41</v>
      </c>
      <c r="C29" s="24">
        <v>28.7</v>
      </c>
    </row>
    <row r="30" spans="2:3" ht="15.6" x14ac:dyDescent="0.3">
      <c r="B30" s="29" t="s">
        <v>42</v>
      </c>
      <c r="C30" s="23">
        <v>28.1</v>
      </c>
    </row>
    <row r="31" spans="2:3" ht="15.6" x14ac:dyDescent="0.3">
      <c r="B31" s="29" t="s">
        <v>43</v>
      </c>
      <c r="C31" s="24">
        <v>23.9</v>
      </c>
    </row>
    <row r="32" spans="2:3" ht="15.6" x14ac:dyDescent="0.3">
      <c r="B32" s="29" t="s">
        <v>44</v>
      </c>
      <c r="C32" s="23">
        <v>30.6</v>
      </c>
    </row>
    <row r="33" spans="2:3" ht="15.6" x14ac:dyDescent="0.3">
      <c r="B33" s="29" t="s">
        <v>45</v>
      </c>
      <c r="C33" s="24">
        <v>26.1</v>
      </c>
    </row>
    <row r="34" spans="2:3" ht="15.6" x14ac:dyDescent="0.3">
      <c r="B34" s="29" t="s">
        <v>46</v>
      </c>
      <c r="C34" s="23">
        <v>29</v>
      </c>
    </row>
    <row r="35" spans="2:3" ht="15.6" x14ac:dyDescent="0.3">
      <c r="B35" s="29" t="s">
        <v>47</v>
      </c>
      <c r="C35" s="24">
        <v>28.5</v>
      </c>
    </row>
    <row r="36" spans="2:3" ht="15.6" x14ac:dyDescent="0.3">
      <c r="B36" s="31" t="s">
        <v>48</v>
      </c>
      <c r="C36" s="23">
        <v>29.84</v>
      </c>
    </row>
    <row r="37" spans="2:3" ht="15.6" x14ac:dyDescent="0.3">
      <c r="B37" s="29" t="s">
        <v>49</v>
      </c>
      <c r="C37" s="24">
        <v>27.2</v>
      </c>
    </row>
    <row r="38" spans="2:3" ht="16.2" thickBot="1" x14ac:dyDescent="0.35">
      <c r="B38" s="32" t="s">
        <v>50</v>
      </c>
      <c r="C38" s="23">
        <v>22.9</v>
      </c>
    </row>
    <row r="39" spans="2:3" ht="16.2" thickTop="1" x14ac:dyDescent="0.3">
      <c r="B39" s="31" t="s">
        <v>51</v>
      </c>
      <c r="C39" s="24">
        <v>25.6</v>
      </c>
    </row>
    <row r="40" spans="2:3" ht="15.6" x14ac:dyDescent="0.3">
      <c r="B40" s="29" t="s">
        <v>52</v>
      </c>
      <c r="C40" s="23">
        <v>26.8</v>
      </c>
    </row>
    <row r="41" spans="2:3" ht="15.6" x14ac:dyDescent="0.3">
      <c r="B41" s="29" t="s">
        <v>53</v>
      </c>
      <c r="C41" s="24">
        <v>27.8</v>
      </c>
    </row>
    <row r="42" spans="2:3" ht="15.6" x14ac:dyDescent="0.3">
      <c r="B42" s="29" t="s">
        <v>54</v>
      </c>
      <c r="C42" s="23">
        <v>32</v>
      </c>
    </row>
    <row r="43" spans="2:3" ht="15.6" x14ac:dyDescent="0.3">
      <c r="B43" s="29" t="s">
        <v>55</v>
      </c>
      <c r="C43" s="24">
        <v>24.1</v>
      </c>
    </row>
    <row r="44" spans="2:3" ht="15.6" x14ac:dyDescent="0.3">
      <c r="B44" s="29" t="s">
        <v>56</v>
      </c>
      <c r="C44" s="23">
        <v>23</v>
      </c>
    </row>
    <row r="45" spans="2:3" ht="15.6" x14ac:dyDescent="0.3">
      <c r="B45" s="29" t="s">
        <v>57</v>
      </c>
      <c r="C45" s="24">
        <v>28.1</v>
      </c>
    </row>
    <row r="46" spans="2:3" ht="16.2" thickBot="1" x14ac:dyDescent="0.35">
      <c r="B46" s="32" t="s">
        <v>58</v>
      </c>
      <c r="C46" s="23">
        <v>22.6</v>
      </c>
    </row>
    <row r="47" spans="2:3" ht="16.2" thickTop="1" x14ac:dyDescent="0.3">
      <c r="B47" s="31" t="s">
        <v>59</v>
      </c>
      <c r="C47" s="24">
        <v>24.1</v>
      </c>
    </row>
    <row r="48" spans="2:3" ht="15.6" x14ac:dyDescent="0.3">
      <c r="B48" s="29" t="s">
        <v>62</v>
      </c>
      <c r="C48" s="23">
        <v>26.8</v>
      </c>
    </row>
    <row r="49" spans="2:3" ht="15.6" x14ac:dyDescent="0.3">
      <c r="B49" s="29" t="s">
        <v>63</v>
      </c>
      <c r="C49" s="24">
        <v>29</v>
      </c>
    </row>
    <row r="50" spans="2:3" ht="15.6" x14ac:dyDescent="0.3">
      <c r="B50" s="29" t="s">
        <v>64</v>
      </c>
      <c r="C50" s="23">
        <v>30.1</v>
      </c>
    </row>
    <row r="51" spans="2:3" ht="15.6" x14ac:dyDescent="0.3">
      <c r="B51" s="29" t="s">
        <v>65</v>
      </c>
      <c r="C51" s="24">
        <v>28.6</v>
      </c>
    </row>
    <row r="52" spans="2:3" ht="16.2" thickBot="1" x14ac:dyDescent="0.35">
      <c r="B52" s="32" t="s">
        <v>66</v>
      </c>
      <c r="C52" s="23">
        <v>28.4</v>
      </c>
    </row>
    <row r="53" spans="2:3" ht="16.2" thickTop="1" x14ac:dyDescent="0.3">
      <c r="B53" s="33" t="s">
        <v>67</v>
      </c>
      <c r="C53" s="24">
        <v>25.6</v>
      </c>
    </row>
    <row r="54" spans="2:3" ht="15.6" x14ac:dyDescent="0.3">
      <c r="B54" s="29" t="s">
        <v>68</v>
      </c>
      <c r="C54" s="23">
        <v>23.2</v>
      </c>
    </row>
    <row r="55" spans="2:3" ht="15.6" x14ac:dyDescent="0.3">
      <c r="B55" s="29" t="s">
        <v>69</v>
      </c>
      <c r="C55" s="24">
        <v>30</v>
      </c>
    </row>
    <row r="56" spans="2:3" ht="16.2" thickBot="1" x14ac:dyDescent="0.35">
      <c r="B56" s="32" t="s">
        <v>70</v>
      </c>
      <c r="C56" s="23">
        <v>29.3</v>
      </c>
    </row>
    <row r="57" spans="2:3" ht="16.2" thickTop="1" x14ac:dyDescent="0.3">
      <c r="B57" s="33" t="s">
        <v>71</v>
      </c>
      <c r="C57" s="24">
        <v>24.9</v>
      </c>
    </row>
    <row r="58" spans="2:3" ht="15.6" x14ac:dyDescent="0.3">
      <c r="B58" s="29" t="s">
        <v>72</v>
      </c>
      <c r="C58" s="23">
        <v>26.1</v>
      </c>
    </row>
    <row r="59" spans="2:3" ht="16.2" thickBot="1" x14ac:dyDescent="0.35">
      <c r="B59" s="32" t="s">
        <v>73</v>
      </c>
      <c r="C59" s="24">
        <v>29.1</v>
      </c>
    </row>
    <row r="60" spans="2:3" ht="16.2" thickTop="1" x14ac:dyDescent="0.3">
      <c r="B60" s="33" t="s">
        <v>74</v>
      </c>
      <c r="C60" s="23">
        <v>29.6</v>
      </c>
    </row>
    <row r="61" spans="2:3" ht="15.6" x14ac:dyDescent="0.3">
      <c r="B61" s="29" t="s">
        <v>75</v>
      </c>
      <c r="C61" s="24">
        <v>25.1</v>
      </c>
    </row>
    <row r="62" spans="2:3" ht="16.2" thickBot="1" x14ac:dyDescent="0.35">
      <c r="B62" s="32" t="s">
        <v>76</v>
      </c>
      <c r="C62" s="23">
        <v>30.2</v>
      </c>
    </row>
    <row r="63" spans="2:3" ht="16.2" thickTop="1" x14ac:dyDescent="0.3">
      <c r="B63" s="33" t="s">
        <v>77</v>
      </c>
      <c r="C63" s="24">
        <v>22.1</v>
      </c>
    </row>
    <row r="64" spans="2:3" ht="15.6" x14ac:dyDescent="0.3">
      <c r="B64" s="29" t="s">
        <v>78</v>
      </c>
      <c r="C64" s="23">
        <v>26.8</v>
      </c>
    </row>
    <row r="65" spans="2:3" ht="16.2" thickBot="1" x14ac:dyDescent="0.35">
      <c r="B65" s="32" t="s">
        <v>79</v>
      </c>
      <c r="C65" s="24">
        <v>25</v>
      </c>
    </row>
    <row r="66" spans="2:3" ht="16.2" thickTop="1" x14ac:dyDescent="0.3">
      <c r="B66" s="31" t="s">
        <v>80</v>
      </c>
      <c r="C66" s="23">
        <v>21.2</v>
      </c>
    </row>
    <row r="67" spans="2:3" ht="15.6" x14ac:dyDescent="0.3">
      <c r="B67" s="29" t="s">
        <v>81</v>
      </c>
      <c r="C67" s="24">
        <v>23.4</v>
      </c>
    </row>
    <row r="68" spans="2:3" ht="16.2" thickBot="1" x14ac:dyDescent="0.35">
      <c r="B68" s="32" t="s">
        <v>82</v>
      </c>
      <c r="C68" s="23">
        <v>29.7</v>
      </c>
    </row>
    <row r="69" spans="2:3" ht="16.2" thickTop="1" x14ac:dyDescent="0.3">
      <c r="B69" s="31" t="s">
        <v>83</v>
      </c>
      <c r="C69" s="24">
        <v>20.3</v>
      </c>
    </row>
    <row r="70" spans="2:3" ht="15.6" x14ac:dyDescent="0.3">
      <c r="B70" s="29" t="s">
        <v>84</v>
      </c>
      <c r="C70" s="23">
        <v>28.7</v>
      </c>
    </row>
    <row r="71" spans="2:3" ht="15.6" x14ac:dyDescent="0.3">
      <c r="B71" s="29" t="s">
        <v>85</v>
      </c>
      <c r="C71" s="24">
        <v>22</v>
      </c>
    </row>
    <row r="72" spans="2:3" ht="15.6" x14ac:dyDescent="0.3">
      <c r="B72" s="29" t="s">
        <v>86</v>
      </c>
      <c r="C72" s="23">
        <v>28</v>
      </c>
    </row>
    <row r="73" spans="2:3" ht="15.6" x14ac:dyDescent="0.3">
      <c r="B73" s="29" t="s">
        <v>87</v>
      </c>
      <c r="C73" s="24">
        <v>29.3</v>
      </c>
    </row>
    <row r="74" spans="2:3" ht="15.6" x14ac:dyDescent="0.3">
      <c r="B74" s="29" t="s">
        <v>88</v>
      </c>
      <c r="C74" s="23">
        <v>29.1</v>
      </c>
    </row>
    <row r="75" spans="2:3" ht="15.6" x14ac:dyDescent="0.3">
      <c r="B75" s="29" t="s">
        <v>89</v>
      </c>
      <c r="C75" s="24">
        <v>26</v>
      </c>
    </row>
    <row r="76" spans="2:3" ht="15.6" x14ac:dyDescent="0.3">
      <c r="B76" s="29" t="s">
        <v>90</v>
      </c>
      <c r="C76" s="23">
        <v>26.9</v>
      </c>
    </row>
    <row r="77" spans="2:3" ht="15.6" x14ac:dyDescent="0.3">
      <c r="B77" s="29" t="s">
        <v>91</v>
      </c>
      <c r="C77" s="24">
        <v>29.1</v>
      </c>
    </row>
    <row r="78" spans="2:3" ht="15.6" x14ac:dyDescent="0.3">
      <c r="B78" s="29" t="s">
        <v>92</v>
      </c>
      <c r="C78" s="23">
        <v>30.3</v>
      </c>
    </row>
    <row r="79" spans="2:3" ht="16.2" thickBot="1" x14ac:dyDescent="0.35">
      <c r="B79" s="32" t="s">
        <v>93</v>
      </c>
      <c r="C79" s="36">
        <v>19.8</v>
      </c>
    </row>
    <row r="80" spans="2:3" ht="15" thickTop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opLeftCell="E1" workbookViewId="0">
      <selection activeCell="Q12" sqref="Q12"/>
    </sheetView>
  </sheetViews>
  <sheetFormatPr defaultRowHeight="14.4" x14ac:dyDescent="0.3"/>
  <cols>
    <col min="1" max="1" width="25.6640625" bestFit="1" customWidth="1"/>
    <col min="2" max="2" width="8.5546875" customWidth="1"/>
  </cols>
  <sheetData>
    <row r="3" spans="1:2" x14ac:dyDescent="0.3">
      <c r="A3" s="34" t="s">
        <v>99</v>
      </c>
      <c r="B3" t="s">
        <v>116</v>
      </c>
    </row>
    <row r="4" spans="1:2" x14ac:dyDescent="0.3">
      <c r="A4" t="s">
        <v>102</v>
      </c>
      <c r="B4" s="35">
        <v>8</v>
      </c>
    </row>
    <row r="5" spans="1:2" x14ac:dyDescent="0.3">
      <c r="A5" t="s">
        <v>98</v>
      </c>
      <c r="B5" s="35">
        <v>8</v>
      </c>
    </row>
    <row r="6" spans="1:2" x14ac:dyDescent="0.3">
      <c r="A6" t="s">
        <v>111</v>
      </c>
      <c r="B6" s="35">
        <v>9</v>
      </c>
    </row>
    <row r="7" spans="1:2" x14ac:dyDescent="0.3">
      <c r="A7" t="s">
        <v>109</v>
      </c>
      <c r="B7" s="35">
        <v>10</v>
      </c>
    </row>
    <row r="8" spans="1:2" x14ac:dyDescent="0.3">
      <c r="A8" t="s">
        <v>99</v>
      </c>
      <c r="B8" s="35">
        <v>13</v>
      </c>
    </row>
    <row r="9" spans="1:2" x14ac:dyDescent="0.3">
      <c r="A9" t="s">
        <v>110</v>
      </c>
      <c r="B9" s="35">
        <v>9</v>
      </c>
    </row>
    <row r="10" spans="1:2" x14ac:dyDescent="0.3">
      <c r="A10" t="s">
        <v>105</v>
      </c>
      <c r="B10" s="35">
        <v>9</v>
      </c>
    </row>
    <row r="11" spans="1:2" x14ac:dyDescent="0.3">
      <c r="A11" t="s">
        <v>103</v>
      </c>
      <c r="B11" s="35">
        <v>11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27" sqref="B27"/>
    </sheetView>
  </sheetViews>
  <sheetFormatPr defaultRowHeight="14.4" x14ac:dyDescent="0.3"/>
  <cols>
    <col min="1" max="1" width="9.6640625" bestFit="1" customWidth="1"/>
    <col min="2" max="2" width="8.5546875" customWidth="1"/>
  </cols>
  <sheetData>
    <row r="3" spans="1:2" x14ac:dyDescent="0.3">
      <c r="A3" s="34" t="s">
        <v>94</v>
      </c>
      <c r="B3" t="s">
        <v>116</v>
      </c>
    </row>
    <row r="4" spans="1:2" x14ac:dyDescent="0.3">
      <c r="A4" t="s">
        <v>114</v>
      </c>
      <c r="B4" s="35">
        <v>18</v>
      </c>
    </row>
    <row r="5" spans="1:2" x14ac:dyDescent="0.3">
      <c r="A5" t="s">
        <v>104</v>
      </c>
      <c r="B5" s="35">
        <v>22</v>
      </c>
    </row>
    <row r="6" spans="1:2" x14ac:dyDescent="0.3">
      <c r="A6" t="s">
        <v>100</v>
      </c>
      <c r="B6" s="35">
        <v>17</v>
      </c>
    </row>
    <row r="7" spans="1:2" x14ac:dyDescent="0.3">
      <c r="A7" t="s">
        <v>94</v>
      </c>
      <c r="B7" s="35">
        <v>9</v>
      </c>
    </row>
    <row r="8" spans="1:2" x14ac:dyDescent="0.3">
      <c r="A8" t="s">
        <v>112</v>
      </c>
      <c r="B8" s="35">
        <v>11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1"/>
  <sheetViews>
    <sheetView zoomScale="70" zoomScaleNormal="70" workbookViewId="0">
      <selection activeCell="F8" sqref="F8"/>
    </sheetView>
  </sheetViews>
  <sheetFormatPr defaultRowHeight="14.4" x14ac:dyDescent="0.3"/>
  <sheetData>
    <row r="3" spans="3:5" ht="15.6" x14ac:dyDescent="0.3">
      <c r="C3" s="29" t="s">
        <v>14</v>
      </c>
      <c r="D3" s="23">
        <v>1</v>
      </c>
      <c r="E3" s="23">
        <v>2</v>
      </c>
    </row>
    <row r="4" spans="3:5" ht="15.6" x14ac:dyDescent="0.3">
      <c r="C4" s="29" t="s">
        <v>15</v>
      </c>
      <c r="D4" s="24">
        <v>1</v>
      </c>
      <c r="E4" s="24">
        <v>1</v>
      </c>
    </row>
    <row r="5" spans="3:5" ht="15.6" x14ac:dyDescent="0.3">
      <c r="C5" s="29" t="s">
        <v>16</v>
      </c>
      <c r="D5" s="23">
        <v>0</v>
      </c>
      <c r="E5" s="23">
        <v>0</v>
      </c>
    </row>
    <row r="6" spans="3:5" ht="15.6" x14ac:dyDescent="0.3">
      <c r="C6" s="29" t="s">
        <v>17</v>
      </c>
      <c r="D6" s="24">
        <v>1</v>
      </c>
      <c r="E6" s="24">
        <v>3</v>
      </c>
    </row>
    <row r="7" spans="3:5" ht="15.6" x14ac:dyDescent="0.3">
      <c r="C7" s="29" t="s">
        <v>18</v>
      </c>
      <c r="D7" s="23">
        <v>0</v>
      </c>
      <c r="E7" s="23">
        <v>0</v>
      </c>
    </row>
    <row r="8" spans="3:5" ht="15.6" x14ac:dyDescent="0.3">
      <c r="C8" s="29" t="s">
        <v>19</v>
      </c>
      <c r="D8" s="24">
        <v>1</v>
      </c>
      <c r="E8" s="24">
        <v>3</v>
      </c>
    </row>
    <row r="9" spans="3:5" ht="15.6" x14ac:dyDescent="0.3">
      <c r="C9" s="29" t="s">
        <v>20</v>
      </c>
      <c r="D9" s="23">
        <v>1</v>
      </c>
      <c r="E9" s="23">
        <v>2</v>
      </c>
    </row>
    <row r="10" spans="3:5" ht="15.6" x14ac:dyDescent="0.3">
      <c r="C10" s="29" t="s">
        <v>21</v>
      </c>
      <c r="D10" s="24">
        <v>1</v>
      </c>
      <c r="E10" s="24">
        <v>5</v>
      </c>
    </row>
    <row r="11" spans="3:5" ht="15.6" x14ac:dyDescent="0.3">
      <c r="C11" s="29" t="s">
        <v>22</v>
      </c>
      <c r="D11" s="23">
        <v>0</v>
      </c>
      <c r="E11" s="23">
        <v>3</v>
      </c>
    </row>
    <row r="12" spans="3:5" ht="15.6" x14ac:dyDescent="0.3">
      <c r="C12" s="29" t="s">
        <v>23</v>
      </c>
      <c r="D12" s="24">
        <v>1</v>
      </c>
      <c r="E12" s="24">
        <v>4</v>
      </c>
    </row>
    <row r="13" spans="3:5" ht="15.6" x14ac:dyDescent="0.3">
      <c r="C13" s="29" t="s">
        <v>24</v>
      </c>
      <c r="D13" s="23">
        <v>1</v>
      </c>
      <c r="E13" s="23">
        <v>0</v>
      </c>
    </row>
    <row r="14" spans="3:5" ht="15.6" x14ac:dyDescent="0.3">
      <c r="C14" s="29" t="s">
        <v>25</v>
      </c>
      <c r="D14" s="24">
        <v>0</v>
      </c>
      <c r="E14" s="24">
        <v>1</v>
      </c>
    </row>
    <row r="15" spans="3:5" ht="16.2" thickBot="1" x14ac:dyDescent="0.35">
      <c r="C15" s="30" t="s">
        <v>26</v>
      </c>
      <c r="D15" s="23">
        <v>0</v>
      </c>
      <c r="E15" s="23">
        <v>0</v>
      </c>
    </row>
    <row r="16" spans="3:5" ht="15.6" x14ac:dyDescent="0.3">
      <c r="C16" s="31" t="s">
        <v>27</v>
      </c>
      <c r="D16" s="24">
        <v>1</v>
      </c>
      <c r="E16" s="24">
        <v>1</v>
      </c>
    </row>
    <row r="17" spans="3:5" ht="15.6" x14ac:dyDescent="0.3">
      <c r="C17" s="29" t="s">
        <v>28</v>
      </c>
      <c r="D17" s="23">
        <v>1</v>
      </c>
      <c r="E17" s="23">
        <v>1</v>
      </c>
    </row>
    <row r="18" spans="3:5" ht="15.6" x14ac:dyDescent="0.3">
      <c r="C18" s="29" t="s">
        <v>29</v>
      </c>
      <c r="D18" s="24">
        <v>1</v>
      </c>
      <c r="E18" s="24">
        <v>4</v>
      </c>
    </row>
    <row r="19" spans="3:5" ht="15.6" x14ac:dyDescent="0.3">
      <c r="C19" s="29" t="s">
        <v>30</v>
      </c>
      <c r="D19" s="23">
        <v>0</v>
      </c>
      <c r="E19" s="23">
        <v>1</v>
      </c>
    </row>
    <row r="20" spans="3:5" ht="15.6" x14ac:dyDescent="0.3">
      <c r="C20" s="29" t="s">
        <v>31</v>
      </c>
      <c r="D20" s="24">
        <v>0</v>
      </c>
      <c r="E20" s="24">
        <v>4</v>
      </c>
    </row>
    <row r="21" spans="3:5" ht="15.6" x14ac:dyDescent="0.3">
      <c r="C21" s="29" t="s">
        <v>32</v>
      </c>
      <c r="D21" s="23">
        <v>1</v>
      </c>
      <c r="E21" s="23">
        <v>2</v>
      </c>
    </row>
    <row r="22" spans="3:5" ht="15.6" x14ac:dyDescent="0.3">
      <c r="C22" s="29" t="s">
        <v>33</v>
      </c>
      <c r="D22" s="24">
        <v>0</v>
      </c>
      <c r="E22" s="24">
        <v>1</v>
      </c>
    </row>
    <row r="23" spans="3:5" ht="15.6" x14ac:dyDescent="0.3">
      <c r="C23" s="29" t="s">
        <v>34</v>
      </c>
      <c r="D23" s="23">
        <v>0</v>
      </c>
      <c r="E23" s="23">
        <v>1</v>
      </c>
    </row>
    <row r="24" spans="3:5" ht="15.6" x14ac:dyDescent="0.3">
      <c r="C24" s="29" t="s">
        <v>35</v>
      </c>
      <c r="D24" s="24">
        <v>1</v>
      </c>
      <c r="E24" s="24">
        <v>1</v>
      </c>
    </row>
    <row r="25" spans="3:5" ht="15.6" x14ac:dyDescent="0.3">
      <c r="C25" s="29" t="s">
        <v>36</v>
      </c>
      <c r="D25" s="23">
        <v>0</v>
      </c>
      <c r="E25" s="23">
        <v>5</v>
      </c>
    </row>
    <row r="26" spans="3:5" ht="15.6" x14ac:dyDescent="0.3">
      <c r="C26" s="29" t="s">
        <v>37</v>
      </c>
      <c r="D26" s="24">
        <v>1</v>
      </c>
      <c r="E26" s="24">
        <v>1</v>
      </c>
    </row>
    <row r="27" spans="3:5" ht="15.6" x14ac:dyDescent="0.3">
      <c r="C27" s="29" t="s">
        <v>38</v>
      </c>
      <c r="D27" s="23">
        <v>0</v>
      </c>
      <c r="E27" s="23">
        <v>2</v>
      </c>
    </row>
    <row r="28" spans="3:5" ht="16.2" thickBot="1" x14ac:dyDescent="0.35">
      <c r="C28" s="30" t="s">
        <v>39</v>
      </c>
      <c r="D28" s="24">
        <v>1</v>
      </c>
      <c r="E28" s="24">
        <v>4</v>
      </c>
    </row>
    <row r="29" spans="3:5" ht="15.6" x14ac:dyDescent="0.3">
      <c r="C29" s="31" t="s">
        <v>40</v>
      </c>
      <c r="D29" s="23">
        <v>1</v>
      </c>
      <c r="E29" s="23">
        <v>1</v>
      </c>
    </row>
    <row r="30" spans="3:5" ht="15.6" x14ac:dyDescent="0.3">
      <c r="C30" s="29" t="s">
        <v>41</v>
      </c>
      <c r="D30" s="24">
        <v>0</v>
      </c>
      <c r="E30" s="24">
        <v>0</v>
      </c>
    </row>
    <row r="31" spans="3:5" ht="15.6" x14ac:dyDescent="0.3">
      <c r="C31" s="29" t="s">
        <v>42</v>
      </c>
      <c r="D31" s="23">
        <v>1</v>
      </c>
      <c r="E31" s="23">
        <v>2</v>
      </c>
    </row>
    <row r="32" spans="3:5" ht="15.6" x14ac:dyDescent="0.3">
      <c r="C32" s="29" t="s">
        <v>43</v>
      </c>
      <c r="D32" s="24">
        <v>1</v>
      </c>
      <c r="E32" s="24">
        <v>2</v>
      </c>
    </row>
    <row r="33" spans="3:5" ht="15.6" x14ac:dyDescent="0.3">
      <c r="C33" s="29" t="s">
        <v>44</v>
      </c>
      <c r="D33" s="23">
        <v>0</v>
      </c>
      <c r="E33" s="23">
        <v>3</v>
      </c>
    </row>
    <row r="34" spans="3:5" ht="15.6" x14ac:dyDescent="0.3">
      <c r="C34" s="29" t="s">
        <v>45</v>
      </c>
      <c r="D34" s="24">
        <v>1</v>
      </c>
      <c r="E34" s="24">
        <v>0</v>
      </c>
    </row>
    <row r="35" spans="3:5" ht="15.6" x14ac:dyDescent="0.3">
      <c r="C35" s="29" t="s">
        <v>46</v>
      </c>
      <c r="D35" s="23">
        <v>1</v>
      </c>
      <c r="E35" s="23">
        <v>3</v>
      </c>
    </row>
    <row r="36" spans="3:5" ht="15.6" x14ac:dyDescent="0.3">
      <c r="C36" s="29" t="s">
        <v>47</v>
      </c>
      <c r="D36" s="24">
        <v>0</v>
      </c>
      <c r="E36" s="24">
        <v>1</v>
      </c>
    </row>
    <row r="37" spans="3:5" ht="15.6" x14ac:dyDescent="0.3">
      <c r="C37" s="31" t="s">
        <v>48</v>
      </c>
      <c r="D37" s="23">
        <v>0</v>
      </c>
      <c r="E37" s="23">
        <v>0</v>
      </c>
    </row>
    <row r="38" spans="3:5" ht="15.6" x14ac:dyDescent="0.3">
      <c r="C38" s="29" t="s">
        <v>49</v>
      </c>
      <c r="D38" s="24">
        <v>0</v>
      </c>
      <c r="E38" s="24">
        <v>3</v>
      </c>
    </row>
    <row r="39" spans="3:5" ht="16.2" thickBot="1" x14ac:dyDescent="0.35">
      <c r="C39" s="32" t="s">
        <v>50</v>
      </c>
      <c r="D39" s="23">
        <v>1</v>
      </c>
      <c r="E39" s="23">
        <v>1</v>
      </c>
    </row>
    <row r="40" spans="3:5" ht="16.2" thickTop="1" x14ac:dyDescent="0.3">
      <c r="C40" s="31" t="s">
        <v>51</v>
      </c>
      <c r="D40" s="24">
        <v>1</v>
      </c>
      <c r="E40" s="24">
        <v>3</v>
      </c>
    </row>
    <row r="41" spans="3:5" ht="15.6" x14ac:dyDescent="0.3">
      <c r="C41" s="29" t="s">
        <v>52</v>
      </c>
      <c r="D41" s="23">
        <v>0</v>
      </c>
      <c r="E41" s="23">
        <v>0</v>
      </c>
    </row>
    <row r="42" spans="3:5" ht="15.6" x14ac:dyDescent="0.3">
      <c r="C42" s="29" t="s">
        <v>53</v>
      </c>
      <c r="D42" s="24">
        <v>0</v>
      </c>
      <c r="E42" s="24">
        <v>1</v>
      </c>
    </row>
    <row r="43" spans="3:5" ht="15.6" x14ac:dyDescent="0.3">
      <c r="C43" s="29" t="s">
        <v>54</v>
      </c>
      <c r="D43" s="23">
        <v>0</v>
      </c>
      <c r="E43" s="23">
        <v>0</v>
      </c>
    </row>
    <row r="44" spans="3:5" ht="15.6" x14ac:dyDescent="0.3">
      <c r="C44" s="29" t="s">
        <v>55</v>
      </c>
      <c r="D44" s="24">
        <v>1</v>
      </c>
      <c r="E44" s="24">
        <v>0</v>
      </c>
    </row>
    <row r="45" spans="3:5" ht="15.6" x14ac:dyDescent="0.3">
      <c r="C45" s="29" t="s">
        <v>56</v>
      </c>
      <c r="D45" s="23">
        <v>0</v>
      </c>
      <c r="E45" s="23">
        <v>3</v>
      </c>
    </row>
    <row r="46" spans="3:5" ht="15.6" x14ac:dyDescent="0.3">
      <c r="C46" s="29" t="s">
        <v>57</v>
      </c>
      <c r="D46" s="24">
        <v>1</v>
      </c>
      <c r="E46" s="24">
        <v>0</v>
      </c>
    </row>
    <row r="47" spans="3:5" ht="16.2" thickBot="1" x14ac:dyDescent="0.35">
      <c r="C47" s="32" t="s">
        <v>58</v>
      </c>
      <c r="D47" s="23">
        <v>0</v>
      </c>
      <c r="E47" s="23">
        <v>3</v>
      </c>
    </row>
    <row r="48" spans="3:5" ht="16.2" thickTop="1" x14ac:dyDescent="0.3">
      <c r="C48" s="31" t="s">
        <v>59</v>
      </c>
      <c r="D48" s="24">
        <v>1</v>
      </c>
      <c r="E48" s="24">
        <v>3</v>
      </c>
    </row>
    <row r="49" spans="3:5" ht="15.6" x14ac:dyDescent="0.3">
      <c r="C49" s="29" t="s">
        <v>62</v>
      </c>
      <c r="D49" s="23">
        <v>0</v>
      </c>
      <c r="E49" s="23">
        <v>0</v>
      </c>
    </row>
    <row r="50" spans="3:5" ht="15.6" x14ac:dyDescent="0.3">
      <c r="C50" s="29" t="s">
        <v>63</v>
      </c>
      <c r="D50" s="24">
        <v>1</v>
      </c>
      <c r="E50" s="24">
        <v>1</v>
      </c>
    </row>
    <row r="51" spans="3:5" ht="15.6" x14ac:dyDescent="0.3">
      <c r="C51" s="29" t="s">
        <v>64</v>
      </c>
      <c r="D51" s="23">
        <v>0</v>
      </c>
      <c r="E51" s="23">
        <v>0</v>
      </c>
    </row>
    <row r="52" spans="3:5" ht="15.6" x14ac:dyDescent="0.3">
      <c r="C52" s="29" t="s">
        <v>65</v>
      </c>
      <c r="D52" s="24">
        <v>1</v>
      </c>
      <c r="E52" s="24">
        <v>2</v>
      </c>
    </row>
    <row r="53" spans="3:5" ht="16.2" thickBot="1" x14ac:dyDescent="0.35">
      <c r="C53" s="32" t="s">
        <v>66</v>
      </c>
      <c r="D53" s="23">
        <v>0</v>
      </c>
      <c r="E53" s="23">
        <v>0</v>
      </c>
    </row>
    <row r="54" spans="3:5" ht="16.2" thickTop="1" x14ac:dyDescent="0.3">
      <c r="C54" s="33" t="s">
        <v>67</v>
      </c>
      <c r="D54" s="24">
        <v>1</v>
      </c>
      <c r="E54" s="24">
        <v>3</v>
      </c>
    </row>
    <row r="55" spans="3:5" ht="15.6" x14ac:dyDescent="0.3">
      <c r="C55" s="29" t="s">
        <v>68</v>
      </c>
      <c r="D55" s="23">
        <v>0</v>
      </c>
      <c r="E55" s="23">
        <v>2</v>
      </c>
    </row>
    <row r="56" spans="3:5" ht="15.6" x14ac:dyDescent="0.3">
      <c r="C56" s="29" t="s">
        <v>69</v>
      </c>
      <c r="D56" s="24">
        <v>1</v>
      </c>
      <c r="E56" s="24">
        <v>4</v>
      </c>
    </row>
    <row r="57" spans="3:5" ht="16.2" thickBot="1" x14ac:dyDescent="0.35">
      <c r="C57" s="32" t="s">
        <v>70</v>
      </c>
      <c r="D57" s="23">
        <v>0</v>
      </c>
      <c r="E57" s="23">
        <v>1</v>
      </c>
    </row>
    <row r="58" spans="3:5" ht="16.2" thickTop="1" x14ac:dyDescent="0.3">
      <c r="C58" s="33" t="s">
        <v>71</v>
      </c>
      <c r="D58" s="24">
        <v>0</v>
      </c>
      <c r="E58" s="24">
        <v>0</v>
      </c>
    </row>
    <row r="59" spans="3:5" ht="15.6" x14ac:dyDescent="0.3">
      <c r="C59" s="29" t="s">
        <v>72</v>
      </c>
      <c r="D59" s="23">
        <v>1</v>
      </c>
      <c r="E59" s="23">
        <v>1</v>
      </c>
    </row>
    <row r="60" spans="3:5" ht="16.2" thickBot="1" x14ac:dyDescent="0.35">
      <c r="C60" s="32" t="s">
        <v>73</v>
      </c>
      <c r="D60" s="24">
        <v>0</v>
      </c>
      <c r="E60" s="24">
        <v>0</v>
      </c>
    </row>
    <row r="61" spans="3:5" ht="16.2" thickTop="1" x14ac:dyDescent="0.3">
      <c r="C61" s="33" t="s">
        <v>74</v>
      </c>
      <c r="D61" s="23">
        <v>0</v>
      </c>
      <c r="E61" s="23">
        <v>0</v>
      </c>
    </row>
    <row r="62" spans="3:5" ht="15.6" x14ac:dyDescent="0.3">
      <c r="C62" s="29" t="s">
        <v>75</v>
      </c>
      <c r="D62" s="24">
        <v>0</v>
      </c>
      <c r="E62" s="24">
        <v>4</v>
      </c>
    </row>
    <row r="63" spans="3:5" ht="16.2" thickBot="1" x14ac:dyDescent="0.35">
      <c r="C63" s="32" t="s">
        <v>76</v>
      </c>
      <c r="D63" s="23">
        <v>1</v>
      </c>
      <c r="E63" s="23">
        <v>0</v>
      </c>
    </row>
    <row r="64" spans="3:5" ht="16.2" thickTop="1" x14ac:dyDescent="0.3">
      <c r="C64" s="33" t="s">
        <v>77</v>
      </c>
      <c r="D64" s="24">
        <v>1</v>
      </c>
      <c r="E64" s="24">
        <v>1</v>
      </c>
    </row>
    <row r="65" spans="3:5" ht="15.6" x14ac:dyDescent="0.3">
      <c r="C65" s="29" t="s">
        <v>78</v>
      </c>
      <c r="D65" s="23">
        <v>0</v>
      </c>
      <c r="E65" s="23">
        <v>2</v>
      </c>
    </row>
    <row r="66" spans="3:5" ht="16.2" thickBot="1" x14ac:dyDescent="0.35">
      <c r="C66" s="32" t="s">
        <v>79</v>
      </c>
      <c r="D66" s="24">
        <v>0</v>
      </c>
      <c r="E66" s="24">
        <v>0</v>
      </c>
    </row>
    <row r="67" spans="3:5" ht="16.2" thickTop="1" x14ac:dyDescent="0.3">
      <c r="C67" s="31" t="s">
        <v>80</v>
      </c>
      <c r="D67" s="23">
        <v>1</v>
      </c>
      <c r="E67" s="23">
        <v>1</v>
      </c>
    </row>
    <row r="68" spans="3:5" ht="15.6" x14ac:dyDescent="0.3">
      <c r="C68" s="29" t="s">
        <v>81</v>
      </c>
      <c r="D68" s="24">
        <v>0</v>
      </c>
      <c r="E68" s="24">
        <v>1</v>
      </c>
    </row>
    <row r="69" spans="3:5" ht="16.2" thickBot="1" x14ac:dyDescent="0.35">
      <c r="C69" s="32" t="s">
        <v>82</v>
      </c>
      <c r="D69" s="23">
        <v>0</v>
      </c>
      <c r="E69" s="23">
        <v>2</v>
      </c>
    </row>
    <row r="70" spans="3:5" ht="16.2" thickTop="1" x14ac:dyDescent="0.3">
      <c r="C70" s="31" t="s">
        <v>83</v>
      </c>
      <c r="D70" s="24">
        <v>0</v>
      </c>
      <c r="E70" s="24">
        <v>1</v>
      </c>
    </row>
    <row r="71" spans="3:5" ht="15.6" x14ac:dyDescent="0.3">
      <c r="C71" s="29" t="s">
        <v>84</v>
      </c>
      <c r="D71" s="23">
        <v>0</v>
      </c>
      <c r="E71" s="23">
        <v>0</v>
      </c>
    </row>
    <row r="72" spans="3:5" ht="15.6" x14ac:dyDescent="0.3">
      <c r="C72" s="29" t="s">
        <v>85</v>
      </c>
      <c r="D72" s="24">
        <v>1</v>
      </c>
      <c r="E72" s="24">
        <v>1</v>
      </c>
    </row>
    <row r="73" spans="3:5" ht="15.6" x14ac:dyDescent="0.3">
      <c r="C73" s="29" t="s">
        <v>86</v>
      </c>
      <c r="D73" s="23">
        <v>0</v>
      </c>
      <c r="E73" s="23">
        <v>0</v>
      </c>
    </row>
    <row r="74" spans="3:5" ht="15.6" x14ac:dyDescent="0.3">
      <c r="C74" s="29" t="s">
        <v>87</v>
      </c>
      <c r="D74" s="24">
        <v>0</v>
      </c>
      <c r="E74" s="24">
        <v>0</v>
      </c>
    </row>
    <row r="75" spans="3:5" ht="15.6" x14ac:dyDescent="0.3">
      <c r="C75" s="29" t="s">
        <v>88</v>
      </c>
      <c r="D75" s="23">
        <v>1</v>
      </c>
      <c r="E75" s="23">
        <v>0</v>
      </c>
    </row>
    <row r="76" spans="3:5" ht="15.6" x14ac:dyDescent="0.3">
      <c r="C76" s="29" t="s">
        <v>89</v>
      </c>
      <c r="D76" s="24">
        <v>0</v>
      </c>
      <c r="E76" s="24">
        <v>1</v>
      </c>
    </row>
    <row r="77" spans="3:5" ht="15.6" x14ac:dyDescent="0.3">
      <c r="C77" s="29" t="s">
        <v>90</v>
      </c>
      <c r="D77" s="23">
        <v>0</v>
      </c>
      <c r="E77" s="23">
        <v>0</v>
      </c>
    </row>
    <row r="78" spans="3:5" ht="15.6" x14ac:dyDescent="0.3">
      <c r="C78" s="29" t="s">
        <v>91</v>
      </c>
      <c r="D78" s="24">
        <v>1</v>
      </c>
      <c r="E78" s="24">
        <v>3</v>
      </c>
    </row>
    <row r="79" spans="3:5" ht="15.6" x14ac:dyDescent="0.3">
      <c r="C79" s="29" t="s">
        <v>92</v>
      </c>
      <c r="D79" s="23">
        <v>0</v>
      </c>
      <c r="E79" s="23">
        <v>0</v>
      </c>
    </row>
    <row r="80" spans="3:5" ht="16.2" thickBot="1" x14ac:dyDescent="0.35">
      <c r="C80" s="32" t="s">
        <v>93</v>
      </c>
      <c r="D80" s="36">
        <v>1</v>
      </c>
      <c r="E80" s="36">
        <v>1</v>
      </c>
    </row>
    <row r="81" ht="15" thickTop="1" x14ac:dyDescent="0.3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1"/>
  <sheetViews>
    <sheetView workbookViewId="0">
      <selection activeCell="H7" sqref="H7"/>
    </sheetView>
  </sheetViews>
  <sheetFormatPr defaultRowHeight="14.4" x14ac:dyDescent="0.3"/>
  <sheetData>
    <row r="3" spans="4:7" ht="43.2" x14ac:dyDescent="0.3">
      <c r="D3" s="23">
        <v>1</v>
      </c>
      <c r="E3" s="23">
        <v>1</v>
      </c>
      <c r="F3" s="23">
        <v>1</v>
      </c>
      <c r="G3" s="37" t="s">
        <v>110</v>
      </c>
    </row>
    <row r="4" spans="4:7" ht="43.2" x14ac:dyDescent="0.3">
      <c r="D4" s="24">
        <v>0</v>
      </c>
      <c r="E4" s="24">
        <v>0</v>
      </c>
      <c r="F4" s="24">
        <v>1</v>
      </c>
      <c r="G4" s="38" t="s">
        <v>110</v>
      </c>
    </row>
    <row r="5" spans="4:7" ht="43.2" x14ac:dyDescent="0.3">
      <c r="D5" s="23">
        <v>1</v>
      </c>
      <c r="E5" s="23">
        <v>1</v>
      </c>
      <c r="F5" s="23">
        <v>0</v>
      </c>
      <c r="G5" s="37" t="s">
        <v>110</v>
      </c>
    </row>
    <row r="6" spans="4:7" ht="43.2" x14ac:dyDescent="0.3">
      <c r="D6" s="24">
        <v>0</v>
      </c>
      <c r="E6" s="24">
        <v>1</v>
      </c>
      <c r="F6" s="24">
        <v>1</v>
      </c>
      <c r="G6" s="38" t="s">
        <v>110</v>
      </c>
    </row>
    <row r="7" spans="4:7" ht="43.2" x14ac:dyDescent="0.3">
      <c r="D7" s="23">
        <v>1</v>
      </c>
      <c r="E7" s="23">
        <v>0</v>
      </c>
      <c r="F7" s="23">
        <v>0</v>
      </c>
      <c r="G7" s="37" t="s">
        <v>110</v>
      </c>
    </row>
    <row r="8" spans="4:7" ht="43.2" x14ac:dyDescent="0.3">
      <c r="D8" s="24">
        <v>1</v>
      </c>
      <c r="E8" s="24">
        <v>1</v>
      </c>
      <c r="F8" s="24">
        <v>1</v>
      </c>
      <c r="G8" s="38" t="s">
        <v>110</v>
      </c>
    </row>
    <row r="9" spans="4:7" ht="43.2" x14ac:dyDescent="0.3">
      <c r="D9" s="23">
        <v>1</v>
      </c>
      <c r="E9" s="23">
        <v>0</v>
      </c>
      <c r="F9" s="23">
        <v>0</v>
      </c>
      <c r="G9" s="37" t="s">
        <v>110</v>
      </c>
    </row>
    <row r="10" spans="4:7" ht="43.2" x14ac:dyDescent="0.3">
      <c r="D10" s="24">
        <v>1</v>
      </c>
      <c r="E10" s="24">
        <v>1</v>
      </c>
      <c r="F10" s="24">
        <v>1</v>
      </c>
      <c r="G10" s="38" t="s">
        <v>110</v>
      </c>
    </row>
    <row r="11" spans="4:7" ht="43.2" x14ac:dyDescent="0.3">
      <c r="D11" s="23">
        <v>1</v>
      </c>
      <c r="E11" s="23">
        <v>0</v>
      </c>
      <c r="F11" s="23">
        <v>0</v>
      </c>
      <c r="G11" s="37" t="s">
        <v>110</v>
      </c>
    </row>
  </sheetData>
  <conditionalFormatting sqref="G3: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9"/>
  <sheetViews>
    <sheetView topLeftCell="A7" zoomScale="70" zoomScaleNormal="70" workbookViewId="0">
      <selection activeCell="F24" sqref="F24"/>
    </sheetView>
  </sheetViews>
  <sheetFormatPr defaultRowHeight="14.4" x14ac:dyDescent="0.3"/>
  <cols>
    <col min="1" max="16384" width="8.88671875" style="41"/>
  </cols>
  <sheetData>
    <row r="2" spans="2:5" x14ac:dyDescent="0.3">
      <c r="B2" s="23">
        <v>1</v>
      </c>
      <c r="C2" s="23">
        <v>38.5</v>
      </c>
      <c r="D2" s="23">
        <v>2</v>
      </c>
      <c r="E2" s="37"/>
    </row>
    <row r="3" spans="2:5" x14ac:dyDescent="0.3">
      <c r="B3" s="24">
        <v>1</v>
      </c>
      <c r="C3" s="24">
        <v>37.799999999999997</v>
      </c>
      <c r="D3" s="24">
        <v>1</v>
      </c>
      <c r="E3" s="38"/>
    </row>
    <row r="4" spans="2:5" x14ac:dyDescent="0.3">
      <c r="B4" s="23">
        <v>0</v>
      </c>
      <c r="C4" s="23">
        <v>36.9</v>
      </c>
      <c r="D4" s="23">
        <v>3</v>
      </c>
      <c r="E4" s="37"/>
    </row>
    <row r="5" spans="2:5" x14ac:dyDescent="0.3">
      <c r="B5" s="24">
        <v>1</v>
      </c>
      <c r="C5" s="24">
        <v>35.9</v>
      </c>
      <c r="D5" s="24">
        <v>4</v>
      </c>
      <c r="E5" s="38"/>
    </row>
    <row r="6" spans="2:5" x14ac:dyDescent="0.3">
      <c r="B6" s="23">
        <v>1</v>
      </c>
      <c r="C6" s="23">
        <v>37.6</v>
      </c>
      <c r="D6" s="23">
        <v>1</v>
      </c>
      <c r="E6" s="37"/>
    </row>
    <row r="7" spans="2:5" x14ac:dyDescent="0.3">
      <c r="B7" s="24">
        <v>0</v>
      </c>
      <c r="C7" s="24">
        <v>37.200000000000003</v>
      </c>
      <c r="D7" s="24">
        <v>5</v>
      </c>
      <c r="E7" s="38"/>
    </row>
    <row r="8" spans="2:5" x14ac:dyDescent="0.3">
      <c r="B8" s="23">
        <v>1</v>
      </c>
      <c r="C8" s="23">
        <v>37.6</v>
      </c>
      <c r="D8" s="23">
        <v>3</v>
      </c>
      <c r="E8" s="37"/>
    </row>
    <row r="9" spans="2:5" x14ac:dyDescent="0.3">
      <c r="B9" s="24">
        <v>0</v>
      </c>
      <c r="C9" s="24">
        <v>37.299999999999997</v>
      </c>
      <c r="D9" s="24">
        <v>3</v>
      </c>
      <c r="E9" s="38"/>
    </row>
    <row r="10" spans="2:5" x14ac:dyDescent="0.3">
      <c r="B10" s="23">
        <v>0</v>
      </c>
      <c r="C10" s="23">
        <v>36.9</v>
      </c>
      <c r="D10" s="23">
        <v>3</v>
      </c>
      <c r="E10" s="37"/>
    </row>
    <row r="11" spans="2:5" x14ac:dyDescent="0.3">
      <c r="B11" s="24">
        <v>1</v>
      </c>
      <c r="C11" s="24">
        <v>37.6</v>
      </c>
      <c r="D11" s="24">
        <v>3</v>
      </c>
      <c r="E11" s="38"/>
    </row>
    <row r="12" spans="2:5" x14ac:dyDescent="0.3">
      <c r="B12" s="23">
        <v>1</v>
      </c>
      <c r="C12" s="23">
        <v>37.200000000000003</v>
      </c>
      <c r="D12" s="23">
        <v>1</v>
      </c>
      <c r="E12" s="37"/>
    </row>
    <row r="13" spans="2:5" x14ac:dyDescent="0.3">
      <c r="B13" s="24">
        <v>0</v>
      </c>
      <c r="C13" s="24">
        <v>37.799999999999997</v>
      </c>
      <c r="D13" s="24">
        <v>1</v>
      </c>
      <c r="E13" s="38"/>
    </row>
    <row r="14" spans="2:5" x14ac:dyDescent="0.3">
      <c r="B14" s="23">
        <v>1</v>
      </c>
      <c r="C14" s="23">
        <v>37.200000000000003</v>
      </c>
      <c r="D14" s="23">
        <v>1</v>
      </c>
      <c r="E14" s="37"/>
    </row>
    <row r="15" spans="2:5" x14ac:dyDescent="0.3">
      <c r="B15" s="24">
        <v>1</v>
      </c>
      <c r="C15" s="24">
        <v>37.799999999999997</v>
      </c>
      <c r="D15" s="24">
        <v>3</v>
      </c>
      <c r="E15" s="38"/>
    </row>
    <row r="16" spans="2:5" x14ac:dyDescent="0.3">
      <c r="B16" s="39"/>
      <c r="C16" s="39"/>
      <c r="D16" s="39"/>
      <c r="E16" s="40"/>
    </row>
    <row r="17" spans="2:5" x14ac:dyDescent="0.3">
      <c r="B17" s="39"/>
      <c r="C17" s="39"/>
      <c r="D17" s="39"/>
      <c r="E17" s="40"/>
    </row>
    <row r="18" spans="2:5" x14ac:dyDescent="0.3">
      <c r="B18" s="39"/>
      <c r="C18" s="39"/>
      <c r="D18" s="39"/>
      <c r="E18" s="40"/>
    </row>
    <row r="19" spans="2:5" x14ac:dyDescent="0.3">
      <c r="B19" s="39"/>
      <c r="C19" s="39"/>
      <c r="D19" s="39"/>
      <c r="E19" s="40"/>
    </row>
    <row r="20" spans="2:5" x14ac:dyDescent="0.3">
      <c r="B20" s="39"/>
      <c r="C20" s="39"/>
      <c r="D20" s="39"/>
      <c r="E20" s="40"/>
    </row>
    <row r="21" spans="2:5" x14ac:dyDescent="0.3">
      <c r="B21" s="39"/>
      <c r="C21" s="39"/>
      <c r="D21" s="39"/>
      <c r="E21" s="40"/>
    </row>
    <row r="22" spans="2:5" x14ac:dyDescent="0.3">
      <c r="B22" s="39"/>
      <c r="C22" s="39"/>
      <c r="D22" s="39"/>
      <c r="E22" s="40"/>
    </row>
    <row r="23" spans="2:5" x14ac:dyDescent="0.3">
      <c r="B23" s="39"/>
      <c r="C23" s="39"/>
      <c r="D23" s="39"/>
      <c r="E23" s="40"/>
    </row>
    <row r="24" spans="2:5" x14ac:dyDescent="0.3">
      <c r="B24" s="39"/>
      <c r="C24" s="39"/>
      <c r="D24" s="39"/>
      <c r="E24" s="40"/>
    </row>
    <row r="25" spans="2:5" x14ac:dyDescent="0.3">
      <c r="B25" s="39"/>
      <c r="C25" s="39"/>
      <c r="D25" s="39"/>
      <c r="E25" s="40"/>
    </row>
    <row r="26" spans="2:5" x14ac:dyDescent="0.3">
      <c r="B26" s="39"/>
      <c r="C26" s="39"/>
      <c r="D26" s="39"/>
      <c r="E26" s="40"/>
    </row>
    <row r="27" spans="2:5" x14ac:dyDescent="0.3">
      <c r="B27" s="39"/>
      <c r="C27" s="39"/>
      <c r="D27" s="39"/>
      <c r="E27" s="40"/>
    </row>
    <row r="28" spans="2:5" x14ac:dyDescent="0.3">
      <c r="B28" s="39"/>
      <c r="C28" s="39"/>
      <c r="D28" s="39"/>
      <c r="E28" s="40"/>
    </row>
    <row r="29" spans="2:5" x14ac:dyDescent="0.3">
      <c r="B29" s="39"/>
      <c r="C29" s="39"/>
      <c r="D29" s="39"/>
      <c r="E29" s="40"/>
    </row>
    <row r="30" spans="2:5" x14ac:dyDescent="0.3">
      <c r="B30" s="39"/>
      <c r="C30" s="39"/>
      <c r="D30" s="39"/>
      <c r="E30" s="40"/>
    </row>
    <row r="31" spans="2:5" x14ac:dyDescent="0.3">
      <c r="B31" s="39"/>
      <c r="C31" s="39"/>
      <c r="D31" s="39"/>
      <c r="E31" s="40"/>
    </row>
    <row r="32" spans="2:5" x14ac:dyDescent="0.3">
      <c r="B32" s="39"/>
      <c r="C32" s="39"/>
      <c r="D32" s="39"/>
      <c r="E32" s="40"/>
    </row>
    <row r="33" spans="2:5" x14ac:dyDescent="0.3">
      <c r="B33" s="39"/>
      <c r="C33" s="39"/>
      <c r="D33" s="39"/>
      <c r="E33" s="40"/>
    </row>
    <row r="34" spans="2:5" x14ac:dyDescent="0.3">
      <c r="B34" s="39"/>
      <c r="C34" s="39"/>
      <c r="D34" s="39"/>
      <c r="E34" s="40"/>
    </row>
    <row r="35" spans="2:5" ht="43.2" x14ac:dyDescent="0.3">
      <c r="B35" s="23">
        <v>0</v>
      </c>
      <c r="C35" s="23">
        <v>36.4</v>
      </c>
      <c r="D35" s="23">
        <v>0</v>
      </c>
      <c r="E35" s="37" t="s">
        <v>98</v>
      </c>
    </row>
    <row r="36" spans="2:5" ht="43.2" x14ac:dyDescent="0.3">
      <c r="B36" s="24">
        <v>1</v>
      </c>
      <c r="C36" s="24">
        <v>36.9</v>
      </c>
      <c r="D36" s="24">
        <v>1</v>
      </c>
      <c r="E36" s="38" t="s">
        <v>98</v>
      </c>
    </row>
    <row r="37" spans="2:5" ht="43.2" x14ac:dyDescent="0.3">
      <c r="B37" s="23">
        <v>0</v>
      </c>
      <c r="C37" s="23">
        <v>37.1</v>
      </c>
      <c r="D37" s="23">
        <v>0</v>
      </c>
      <c r="E37" s="37" t="s">
        <v>98</v>
      </c>
    </row>
    <row r="38" spans="2:5" ht="43.2" x14ac:dyDescent="0.3">
      <c r="B38" s="24">
        <v>0</v>
      </c>
      <c r="C38" s="24">
        <v>36.9</v>
      </c>
      <c r="D38" s="24">
        <v>0</v>
      </c>
      <c r="E38" s="38" t="s">
        <v>98</v>
      </c>
    </row>
    <row r="39" spans="2:5" ht="43.2" x14ac:dyDescent="0.3">
      <c r="B39" s="23">
        <v>1</v>
      </c>
      <c r="C39" s="23">
        <v>36</v>
      </c>
      <c r="D39" s="23">
        <v>0</v>
      </c>
      <c r="E39" s="37" t="s">
        <v>98</v>
      </c>
    </row>
    <row r="40" spans="2:5" ht="43.2" x14ac:dyDescent="0.3">
      <c r="B40" s="24">
        <v>0</v>
      </c>
      <c r="C40" s="24">
        <v>35.6</v>
      </c>
      <c r="D40" s="24">
        <v>0</v>
      </c>
      <c r="E40" s="38" t="s">
        <v>98</v>
      </c>
    </row>
    <row r="41" spans="2:5" ht="43.2" x14ac:dyDescent="0.3">
      <c r="B41" s="23">
        <v>1</v>
      </c>
      <c r="C41" s="23">
        <v>36.200000000000003</v>
      </c>
      <c r="D41" s="23">
        <v>0</v>
      </c>
      <c r="E41" s="37" t="s">
        <v>98</v>
      </c>
    </row>
    <row r="42" spans="2:5" ht="43.2" x14ac:dyDescent="0.3">
      <c r="B42" s="24">
        <v>0</v>
      </c>
      <c r="C42" s="24">
        <v>36.4</v>
      </c>
      <c r="D42" s="24">
        <v>0</v>
      </c>
      <c r="E42" s="38" t="s">
        <v>98</v>
      </c>
    </row>
    <row r="43" spans="2:5" x14ac:dyDescent="0.3">
      <c r="B43" s="39"/>
      <c r="C43" s="39"/>
      <c r="D43" s="39"/>
      <c r="E43" s="40"/>
    </row>
    <row r="44" spans="2:5" x14ac:dyDescent="0.3">
      <c r="B44" s="39"/>
      <c r="C44" s="39"/>
      <c r="D44" s="39"/>
      <c r="E44" s="40"/>
    </row>
    <row r="45" spans="2:5" x14ac:dyDescent="0.3">
      <c r="B45" s="39"/>
      <c r="C45" s="39"/>
      <c r="D45" s="39"/>
      <c r="E45" s="40"/>
    </row>
    <row r="46" spans="2:5" x14ac:dyDescent="0.3">
      <c r="B46" s="39"/>
      <c r="C46" s="39"/>
      <c r="D46" s="39"/>
      <c r="E46" s="40"/>
    </row>
    <row r="47" spans="2:5" x14ac:dyDescent="0.3">
      <c r="B47" s="39"/>
      <c r="C47" s="39"/>
      <c r="D47" s="39"/>
      <c r="E47" s="40"/>
    </row>
    <row r="48" spans="2:5" x14ac:dyDescent="0.3">
      <c r="B48" s="39"/>
      <c r="C48" s="39"/>
      <c r="D48" s="39"/>
      <c r="E48" s="40"/>
    </row>
    <row r="49" spans="2:5" x14ac:dyDescent="0.3">
      <c r="B49" s="39"/>
      <c r="C49" s="39"/>
      <c r="D49" s="39"/>
      <c r="E49" s="40"/>
    </row>
    <row r="50" spans="2:5" x14ac:dyDescent="0.3">
      <c r="B50" s="39"/>
      <c r="C50" s="39"/>
      <c r="D50" s="39"/>
      <c r="E50" s="40"/>
    </row>
    <row r="51" spans="2:5" ht="72" x14ac:dyDescent="0.3">
      <c r="B51" s="23">
        <v>0</v>
      </c>
      <c r="C51" s="23">
        <v>36.200000000000003</v>
      </c>
      <c r="D51" s="23">
        <v>0</v>
      </c>
      <c r="E51" s="37" t="s">
        <v>103</v>
      </c>
    </row>
    <row r="52" spans="2:5" ht="72" x14ac:dyDescent="0.3">
      <c r="B52" s="24">
        <v>0</v>
      </c>
      <c r="C52" s="24">
        <v>36.1</v>
      </c>
      <c r="D52" s="24">
        <v>0</v>
      </c>
      <c r="E52" s="38" t="s">
        <v>103</v>
      </c>
    </row>
    <row r="53" spans="2:5" ht="72" x14ac:dyDescent="0.3">
      <c r="B53" s="23">
        <v>1</v>
      </c>
      <c r="C53" s="23">
        <v>36.1</v>
      </c>
      <c r="D53" s="23">
        <v>0</v>
      </c>
      <c r="E53" s="37" t="s">
        <v>103</v>
      </c>
    </row>
    <row r="54" spans="2:5" ht="72" x14ac:dyDescent="0.3">
      <c r="B54" s="24">
        <v>0</v>
      </c>
      <c r="C54" s="24">
        <v>35.799999999999997</v>
      </c>
      <c r="D54" s="24">
        <v>1</v>
      </c>
      <c r="E54" s="38" t="s">
        <v>103</v>
      </c>
    </row>
    <row r="55" spans="2:5" ht="72" x14ac:dyDescent="0.3">
      <c r="B55" s="23">
        <v>1</v>
      </c>
      <c r="C55" s="23">
        <v>35.5</v>
      </c>
      <c r="D55" s="23">
        <v>1</v>
      </c>
      <c r="E55" s="37" t="s">
        <v>103</v>
      </c>
    </row>
    <row r="56" spans="2:5" ht="72" x14ac:dyDescent="0.3">
      <c r="B56" s="24">
        <v>1</v>
      </c>
      <c r="C56" s="24">
        <v>36</v>
      </c>
      <c r="D56" s="24">
        <v>1</v>
      </c>
      <c r="E56" s="38" t="s">
        <v>103</v>
      </c>
    </row>
    <row r="57" spans="2:5" ht="72" x14ac:dyDescent="0.3">
      <c r="B57" s="23">
        <v>0</v>
      </c>
      <c r="C57" s="23">
        <v>36.1</v>
      </c>
      <c r="D57" s="23">
        <v>1</v>
      </c>
      <c r="E57" s="37" t="s">
        <v>103</v>
      </c>
    </row>
    <row r="58" spans="2:5" ht="72" x14ac:dyDescent="0.3">
      <c r="B58" s="24">
        <v>0</v>
      </c>
      <c r="C58" s="24">
        <v>36.4</v>
      </c>
      <c r="D58" s="24">
        <v>0</v>
      </c>
      <c r="E58" s="38" t="s">
        <v>103</v>
      </c>
    </row>
    <row r="59" spans="2:5" ht="72" x14ac:dyDescent="0.3">
      <c r="B59" s="23">
        <v>0</v>
      </c>
      <c r="C59" s="23">
        <v>36.9</v>
      </c>
      <c r="D59" s="23">
        <v>0</v>
      </c>
      <c r="E59" s="37" t="s">
        <v>103</v>
      </c>
    </row>
    <row r="60" spans="2:5" ht="72" x14ac:dyDescent="0.3">
      <c r="B60" s="24">
        <v>0</v>
      </c>
      <c r="C60" s="24">
        <v>36.9</v>
      </c>
      <c r="D60" s="24">
        <v>0</v>
      </c>
      <c r="E60" s="38" t="s">
        <v>103</v>
      </c>
    </row>
    <row r="61" spans="2:5" ht="72" x14ac:dyDescent="0.3">
      <c r="B61" s="23">
        <v>0</v>
      </c>
      <c r="C61" s="23">
        <v>38</v>
      </c>
      <c r="D61" s="23">
        <v>0</v>
      </c>
      <c r="E61" s="37" t="s">
        <v>103</v>
      </c>
    </row>
    <row r="62" spans="2:5" x14ac:dyDescent="0.3">
      <c r="B62" s="39"/>
      <c r="C62" s="39"/>
      <c r="D62" s="39"/>
      <c r="E62" s="40"/>
    </row>
    <row r="63" spans="2:5" x14ac:dyDescent="0.3">
      <c r="B63" s="39"/>
      <c r="C63" s="39"/>
      <c r="D63" s="39"/>
      <c r="E63" s="40"/>
    </row>
    <row r="64" spans="2:5" x14ac:dyDescent="0.3">
      <c r="B64" s="39"/>
      <c r="C64" s="39"/>
      <c r="D64" s="39"/>
      <c r="E64" s="40"/>
    </row>
    <row r="65" spans="2:5" x14ac:dyDescent="0.3">
      <c r="B65" s="39"/>
      <c r="C65" s="39"/>
      <c r="D65" s="39"/>
      <c r="E65" s="40"/>
    </row>
    <row r="66" spans="2:5" x14ac:dyDescent="0.3">
      <c r="B66" s="39"/>
      <c r="C66" s="39"/>
      <c r="D66" s="39"/>
      <c r="E66" s="40"/>
    </row>
    <row r="67" spans="2:5" x14ac:dyDescent="0.3">
      <c r="B67" s="39"/>
      <c r="C67" s="39"/>
      <c r="D67" s="39"/>
      <c r="E67" s="40"/>
    </row>
    <row r="68" spans="2:5" x14ac:dyDescent="0.3">
      <c r="B68" s="39"/>
      <c r="C68" s="39"/>
      <c r="D68" s="39"/>
      <c r="E68" s="40"/>
    </row>
    <row r="69" spans="2:5" x14ac:dyDescent="0.3">
      <c r="B69" s="39"/>
      <c r="C69" s="39"/>
      <c r="D69" s="39"/>
      <c r="E69" s="40"/>
    </row>
    <row r="70" spans="2:5" x14ac:dyDescent="0.3">
      <c r="B70" s="39"/>
      <c r="C70" s="39"/>
      <c r="D70" s="39"/>
      <c r="E70" s="40"/>
    </row>
    <row r="71" spans="2:5" x14ac:dyDescent="0.3">
      <c r="B71" s="39"/>
      <c r="C71" s="39"/>
      <c r="D71" s="39"/>
      <c r="E71" s="40"/>
    </row>
    <row r="72" spans="2:5" x14ac:dyDescent="0.3">
      <c r="B72" s="39"/>
      <c r="C72" s="39"/>
      <c r="D72" s="39"/>
      <c r="E72" s="40"/>
    </row>
    <row r="73" spans="2:5" x14ac:dyDescent="0.3">
      <c r="B73" s="39"/>
      <c r="C73" s="39"/>
      <c r="D73" s="39"/>
      <c r="E73" s="40"/>
    </row>
    <row r="74" spans="2:5" x14ac:dyDescent="0.3">
      <c r="B74" s="39"/>
      <c r="C74" s="39"/>
      <c r="D74" s="39"/>
      <c r="E74" s="40"/>
    </row>
    <row r="75" spans="2:5" x14ac:dyDescent="0.3">
      <c r="B75" s="39"/>
      <c r="C75" s="39"/>
      <c r="D75" s="39"/>
      <c r="E75" s="40"/>
    </row>
    <row r="76" spans="2:5" x14ac:dyDescent="0.3">
      <c r="B76" s="39"/>
      <c r="C76" s="39"/>
      <c r="D76" s="39"/>
      <c r="E76" s="40"/>
    </row>
    <row r="77" spans="2:5" x14ac:dyDescent="0.3">
      <c r="B77" s="39"/>
      <c r="C77" s="39"/>
      <c r="D77" s="39"/>
      <c r="E77" s="40"/>
    </row>
    <row r="78" spans="2:5" x14ac:dyDescent="0.3">
      <c r="B78" s="39"/>
      <c r="C78" s="39"/>
      <c r="D78" s="39"/>
      <c r="E78" s="40"/>
    </row>
    <row r="79" spans="2:5" x14ac:dyDescent="0.3">
      <c r="B79" s="39"/>
      <c r="C79" s="39"/>
      <c r="D79" s="39"/>
      <c r="E79" s="40"/>
    </row>
  </sheetData>
  <conditionalFormatting sqref="E16:E34 E43:E50 E62:E7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:E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E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ANA</vt:lpstr>
      <vt:lpstr>kitle-test</vt:lpstr>
      <vt:lpstr>TEST-HAS</vt:lpstr>
      <vt:lpstr>test-meslek</vt:lpstr>
      <vt:lpstr>test-burua-ök</vt:lpstr>
      <vt:lpstr>kan-kol-şek</vt:lpstr>
      <vt:lpstr>Grip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2021-08-29T10:27:22Z</dcterms:modified>
</cp:coreProperties>
</file>