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Emmanuel\Downloads\"/>
    </mc:Choice>
  </mc:AlternateContent>
  <xr:revisionPtr revIDLastSave="0" documentId="8_{A25347EC-2C06-449F-A786-02C3189D08FB}" xr6:coauthVersionLast="45" xr6:coauthVersionMax="45" xr10:uidLastSave="{00000000-0000-0000-0000-000000000000}"/>
  <bookViews>
    <workbookView xWindow="2340" yWindow="1485" windowWidth="24255" windowHeight="14715" activeTab="1" xr2:uid="{00000000-000D-0000-FFFF-FFFF00000000}"/>
  </bookViews>
  <sheets>
    <sheet name="Task List" sheetId="1" r:id="rId1"/>
    <sheet name="Eisenhower" sheetId="7" r:id="rId2"/>
    <sheet name="Agenda" sheetId="5" r:id="rId3"/>
    <sheet name="Listes" sheetId="2" r:id="rId4"/>
    <sheet name="xl_DCF_History" sheetId="3" state="veryHidden" r:id="rId5"/>
  </sheets>
  <definedNames>
    <definedName name="_xlnm._FilterDatabase" localSheetId="0" hidden="1">'Task List'!$A$1:$I$1</definedName>
    <definedName name="completion">Listes!$K$2:$K$10</definedName>
    <definedName name="domain">Listes!$I$2:$I$10</definedName>
    <definedName name="Effort">Listes!$F$2:$G$6</definedName>
    <definedName name="Importance">Listes!$B$2:$B$3</definedName>
    <definedName name="Urgence">Listes!$D$2:$D$3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74" i="1" l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  <c r="J35" i="7" l="1" a="1"/>
  <c r="J35" i="7" s="1"/>
  <c r="M35" i="7" s="1"/>
  <c r="J34" i="7" a="1"/>
  <c r="J34" i="7" s="1"/>
  <c r="L34" i="7" s="1"/>
  <c r="J33" i="7" a="1"/>
  <c r="J33" i="7" s="1"/>
  <c r="K33" i="7" s="1"/>
  <c r="J32" i="7" a="1"/>
  <c r="J32" i="7" s="1"/>
  <c r="L32" i="7" s="1"/>
  <c r="D35" i="7" a="1"/>
  <c r="D35" i="7" s="1"/>
  <c r="G35" i="7" s="1"/>
  <c r="D34" i="7" a="1"/>
  <c r="D34" i="7" s="1"/>
  <c r="D33" i="7" a="1"/>
  <c r="D33" i="7" s="1"/>
  <c r="D32" i="7" a="1"/>
  <c r="D32" i="7" s="1"/>
  <c r="D31" i="7" a="1"/>
  <c r="D31" i="7" s="1"/>
  <c r="G31" i="7" s="1"/>
  <c r="D30" i="7" a="1"/>
  <c r="D30" i="7" s="1"/>
  <c r="D29" i="7" a="1"/>
  <c r="D29" i="7" s="1"/>
  <c r="D28" i="7" a="1"/>
  <c r="D28" i="7" s="1"/>
  <c r="D27" i="7" a="1"/>
  <c r="D27" i="7" s="1"/>
  <c r="G27" i="7" s="1"/>
  <c r="J18" i="7" a="1"/>
  <c r="J18" i="7" s="1"/>
  <c r="M18" i="7" s="1"/>
  <c r="J17" i="7" a="1"/>
  <c r="J17" i="7" s="1"/>
  <c r="L17" i="7" s="1"/>
  <c r="J16" i="7" a="1"/>
  <c r="J16" i="7" s="1"/>
  <c r="K16" i="7" s="1"/>
  <c r="D18" i="7" a="1"/>
  <c r="D18" i="7" s="1"/>
  <c r="D17" i="7" a="1"/>
  <c r="D17" i="7" s="1"/>
  <c r="D16" i="7" a="1"/>
  <c r="D16" i="7" s="1"/>
  <c r="E16" i="7" s="1"/>
  <c r="K32" i="7" l="1"/>
  <c r="M32" i="7"/>
  <c r="L16" i="7"/>
  <c r="K34" i="7"/>
  <c r="L35" i="7"/>
  <c r="L33" i="7"/>
  <c r="M34" i="7"/>
  <c r="M33" i="7"/>
  <c r="K35" i="7"/>
  <c r="M16" i="7"/>
  <c r="F28" i="7"/>
  <c r="E28" i="7"/>
  <c r="G28" i="7"/>
  <c r="E29" i="7"/>
  <c r="G29" i="7"/>
  <c r="F29" i="7"/>
  <c r="F32" i="7"/>
  <c r="E32" i="7"/>
  <c r="G32" i="7"/>
  <c r="G30" i="7"/>
  <c r="F30" i="7"/>
  <c r="E30" i="7"/>
  <c r="E33" i="7"/>
  <c r="G33" i="7"/>
  <c r="F33" i="7"/>
  <c r="G34" i="7"/>
  <c r="F34" i="7"/>
  <c r="E34" i="7"/>
  <c r="E27" i="7"/>
  <c r="E31" i="7"/>
  <c r="E35" i="7"/>
  <c r="F27" i="7"/>
  <c r="F31" i="7"/>
  <c r="F35" i="7"/>
  <c r="G18" i="7"/>
  <c r="F18" i="7"/>
  <c r="M17" i="7"/>
  <c r="K17" i="7"/>
  <c r="L18" i="7"/>
  <c r="K18" i="7"/>
  <c r="F17" i="7"/>
  <c r="E17" i="7"/>
  <c r="G17" i="7"/>
  <c r="F16" i="7"/>
  <c r="G16" i="7"/>
  <c r="E18" i="7"/>
  <c r="H1" i="5" l="1"/>
  <c r="N1" i="5" l="1"/>
  <c r="K1" i="5"/>
  <c r="H37" i="5"/>
  <c r="H41" i="5"/>
  <c r="H38" i="5"/>
  <c r="H42" i="5"/>
  <c r="H39" i="5"/>
  <c r="H43" i="5"/>
  <c r="H36" i="5"/>
  <c r="H40" i="5"/>
  <c r="H44" i="5"/>
  <c r="H32" i="5" a="1"/>
  <c r="H32" i="5" s="1"/>
  <c r="H30" i="5" a="1"/>
  <c r="H30" i="5" s="1"/>
  <c r="H28" i="5" a="1"/>
  <c r="H28" i="5" s="1"/>
  <c r="H29" i="5" a="1"/>
  <c r="H29" i="5" s="1"/>
  <c r="H31" i="5" a="1"/>
  <c r="H31" i="5" s="1"/>
  <c r="H27" i="5" a="1"/>
  <c r="H27" i="5" s="1"/>
  <c r="H33" i="5" a="1"/>
  <c r="H33" i="5" s="1"/>
  <c r="H14" i="5" a="1"/>
  <c r="H14" i="5" s="1"/>
  <c r="H15" i="5" a="1"/>
  <c r="H15" i="5" s="1"/>
  <c r="H17" i="5" a="1"/>
  <c r="H17" i="5" s="1"/>
  <c r="H19" i="5" a="1"/>
  <c r="H19" i="5" s="1"/>
  <c r="H21" i="5" a="1"/>
  <c r="H21" i="5" s="1"/>
  <c r="H13" i="5" a="1"/>
  <c r="H13" i="5" s="1"/>
  <c r="H16" i="5" a="1"/>
  <c r="H16" i="5" s="1"/>
  <c r="H18" i="5" a="1"/>
  <c r="H18" i="5" s="1"/>
  <c r="H20" i="5" a="1"/>
  <c r="H20" i="5" s="1"/>
  <c r="H22" i="5" a="1"/>
  <c r="H22" i="5" s="1"/>
  <c r="H6" i="5" a="1"/>
  <c r="H6" i="5" s="1"/>
  <c r="H8" i="5" a="1"/>
  <c r="H8" i="5" s="1"/>
  <c r="H10" i="5" a="1"/>
  <c r="H10" i="5" s="1"/>
  <c r="H5" i="5" a="1"/>
  <c r="H5" i="5" s="1"/>
  <c r="H9" i="5" a="1"/>
  <c r="H9" i="5" s="1"/>
  <c r="H7" i="5" a="1"/>
  <c r="H7" i="5" s="1"/>
  <c r="H11" i="5" a="1"/>
  <c r="H11" i="5" s="1"/>
  <c r="E30" i="5" a="1"/>
  <c r="E30" i="5" s="1"/>
  <c r="E32" i="5" a="1"/>
  <c r="E32" i="5" s="1"/>
  <c r="E28" i="5" a="1"/>
  <c r="E28" i="5" s="1"/>
  <c r="E27" i="5" a="1"/>
  <c r="E27" i="5" s="1"/>
  <c r="E29" i="5" a="1"/>
  <c r="E29" i="5" s="1"/>
  <c r="E31" i="5" a="1"/>
  <c r="E31" i="5" s="1"/>
  <c r="E33" i="5" a="1"/>
  <c r="E33" i="5" s="1"/>
  <c r="E21" i="5" a="1"/>
  <c r="E21" i="5" s="1"/>
  <c r="E20" i="5" a="1"/>
  <c r="E20" i="5" s="1"/>
  <c r="E22" i="5" a="1"/>
  <c r="E22" i="5" s="1"/>
  <c r="J34" i="5"/>
  <c r="H23" i="5" a="1"/>
  <c r="H23" i="5" s="1"/>
  <c r="J23" i="5" s="1"/>
  <c r="H12" i="5" a="1"/>
  <c r="H12" i="5" s="1"/>
  <c r="J12" i="5" s="1"/>
  <c r="E23" i="5"/>
  <c r="G23" i="5" s="1"/>
  <c r="E12" i="5"/>
  <c r="G12" i="5" s="1"/>
  <c r="E34" i="5"/>
  <c r="G34" i="5" s="1"/>
  <c r="J44" i="5" l="1"/>
  <c r="I44" i="5"/>
  <c r="J43" i="5"/>
  <c r="I43" i="5"/>
  <c r="J38" i="5"/>
  <c r="I38" i="5"/>
  <c r="J40" i="5"/>
  <c r="I40" i="5"/>
  <c r="J39" i="5"/>
  <c r="I39" i="5"/>
  <c r="J36" i="5"/>
  <c r="I36" i="5"/>
  <c r="J41" i="5"/>
  <c r="I41" i="5"/>
  <c r="J42" i="5"/>
  <c r="I42" i="5"/>
  <c r="J37" i="5"/>
  <c r="I37" i="5"/>
  <c r="J32" i="5"/>
  <c r="I32" i="5"/>
  <c r="J29" i="5"/>
  <c r="I29" i="5"/>
  <c r="J33" i="5"/>
  <c r="I33" i="5"/>
  <c r="J27" i="5"/>
  <c r="I27" i="5"/>
  <c r="J28" i="5"/>
  <c r="I28" i="5"/>
  <c r="J31" i="5"/>
  <c r="I31" i="5"/>
  <c r="J30" i="5"/>
  <c r="I30" i="5"/>
  <c r="J16" i="5"/>
  <c r="I16" i="5"/>
  <c r="I21" i="5"/>
  <c r="J21" i="5"/>
  <c r="J14" i="5"/>
  <c r="I14" i="5"/>
  <c r="J22" i="5"/>
  <c r="I22" i="5"/>
  <c r="J13" i="5"/>
  <c r="I13" i="5"/>
  <c r="J19" i="5"/>
  <c r="I19" i="5"/>
  <c r="J20" i="5"/>
  <c r="I20" i="5"/>
  <c r="J17" i="5"/>
  <c r="I17" i="5"/>
  <c r="J18" i="5"/>
  <c r="I18" i="5"/>
  <c r="I15" i="5"/>
  <c r="J15" i="5"/>
  <c r="J11" i="5"/>
  <c r="I11" i="5"/>
  <c r="J5" i="5"/>
  <c r="I5" i="5"/>
  <c r="J6" i="5"/>
  <c r="I6" i="5"/>
  <c r="J7" i="5"/>
  <c r="I7" i="5"/>
  <c r="J10" i="5"/>
  <c r="I10" i="5"/>
  <c r="J8" i="5"/>
  <c r="I8" i="5"/>
  <c r="J9" i="5"/>
  <c r="I9" i="5"/>
  <c r="G31" i="5"/>
  <c r="F31" i="5"/>
  <c r="G29" i="5"/>
  <c r="F29" i="5"/>
  <c r="G28" i="5"/>
  <c r="F28" i="5"/>
  <c r="G27" i="5"/>
  <c r="F27" i="5"/>
  <c r="G33" i="5"/>
  <c r="F33" i="5"/>
  <c r="G32" i="5"/>
  <c r="F32" i="5"/>
  <c r="G30" i="5"/>
  <c r="F30" i="5"/>
  <c r="G20" i="5"/>
  <c r="F20" i="5"/>
  <c r="G22" i="5"/>
  <c r="F22" i="5"/>
  <c r="G21" i="5"/>
  <c r="F21" i="5"/>
  <c r="Q44" i="5" a="1"/>
  <c r="Q44" i="5" s="1"/>
  <c r="Q42" i="5" a="1"/>
  <c r="Q42" i="5" s="1"/>
  <c r="Q40" i="5" a="1"/>
  <c r="Q40" i="5" s="1"/>
  <c r="Q38" i="5" a="1"/>
  <c r="Q38" i="5" s="1"/>
  <c r="Q43" i="5" a="1"/>
  <c r="Q43" i="5" s="1"/>
  <c r="Q41" i="5" a="1"/>
  <c r="Q41" i="5" s="1"/>
  <c r="Q39" i="5" a="1"/>
  <c r="Q39" i="5" s="1"/>
  <c r="Q33" i="5" a="1"/>
  <c r="Q33" i="5" s="1"/>
  <c r="Q31" i="5" a="1"/>
  <c r="Q31" i="5" s="1"/>
  <c r="Q27" i="5" a="1"/>
  <c r="Q27" i="5" s="1"/>
  <c r="Q25" i="5" a="1"/>
  <c r="Q25" i="5" s="1"/>
  <c r="Q30" i="5" a="1"/>
  <c r="Q30" i="5" s="1"/>
  <c r="Q26" i="5" a="1"/>
  <c r="Q26" i="5" s="1"/>
  <c r="Q29" i="5" a="1"/>
  <c r="Q29" i="5" s="1"/>
  <c r="Q32" i="5" a="1"/>
  <c r="Q32" i="5" s="1"/>
  <c r="Q28" i="5" a="1"/>
  <c r="Q28" i="5" s="1"/>
  <c r="Q13" i="5" a="1"/>
  <c r="Q13" i="5" s="1"/>
  <c r="Q20" i="5" a="1"/>
  <c r="Q20" i="5" s="1"/>
  <c r="Q16" i="5" a="1"/>
  <c r="Q16" i="5" s="1"/>
  <c r="Q21" i="5" a="1"/>
  <c r="Q21" i="5" s="1"/>
  <c r="Q17" i="5" a="1"/>
  <c r="Q17" i="5" s="1"/>
  <c r="Q22" i="5" a="1"/>
  <c r="Q22" i="5" s="1"/>
  <c r="Q18" i="5" a="1"/>
  <c r="Q18" i="5" s="1"/>
  <c r="Q14" i="5" a="1"/>
  <c r="Q14" i="5" s="1"/>
  <c r="Q19" i="5" a="1"/>
  <c r="Q19" i="5" s="1"/>
  <c r="Q15" i="5" a="1"/>
  <c r="Q15" i="5" s="1"/>
  <c r="Q11" i="5" a="1"/>
  <c r="Q11" i="5" s="1"/>
  <c r="Q9" i="5" a="1"/>
  <c r="Q9" i="5" s="1"/>
  <c r="Q7" i="5" a="1"/>
  <c r="Q7" i="5" s="1"/>
  <c r="Q5" i="5" a="1"/>
  <c r="Q5" i="5" s="1"/>
  <c r="Q10" i="5" a="1"/>
  <c r="Q10" i="5" s="1"/>
  <c r="Q8" i="5" a="1"/>
  <c r="Q8" i="5" s="1"/>
  <c r="Q4" i="5" a="1"/>
  <c r="Q4" i="5" s="1"/>
  <c r="Q6" i="5" a="1"/>
  <c r="Q6" i="5" s="1"/>
  <c r="N42" i="5" a="1"/>
  <c r="N42" i="5" s="1"/>
  <c r="N38" i="5" a="1"/>
  <c r="N38" i="5" s="1"/>
  <c r="N43" i="5" a="1"/>
  <c r="N43" i="5" s="1"/>
  <c r="N41" i="5" a="1"/>
  <c r="N41" i="5" s="1"/>
  <c r="N39" i="5" a="1"/>
  <c r="N39" i="5" s="1"/>
  <c r="N44" i="5" a="1"/>
  <c r="N44" i="5" s="1"/>
  <c r="N40" i="5" a="1"/>
  <c r="N40" i="5" s="1"/>
  <c r="N33" i="5" a="1"/>
  <c r="N33" i="5" s="1"/>
  <c r="N31" i="5" a="1"/>
  <c r="N31" i="5" s="1"/>
  <c r="N29" i="5" a="1"/>
  <c r="N29" i="5" s="1"/>
  <c r="N27" i="5" a="1"/>
  <c r="N27" i="5" s="1"/>
  <c r="N25" i="5" a="1"/>
  <c r="N25" i="5" s="1"/>
  <c r="N32" i="5" a="1"/>
  <c r="N32" i="5" s="1"/>
  <c r="N30" i="5" a="1"/>
  <c r="N30" i="5" s="1"/>
  <c r="N28" i="5" a="1"/>
  <c r="N28" i="5" s="1"/>
  <c r="N26" i="5" a="1"/>
  <c r="N26" i="5" s="1"/>
  <c r="N21" i="5"/>
  <c r="N17" i="5"/>
  <c r="N20" i="5"/>
  <c r="N16" i="5"/>
  <c r="N19" i="5"/>
  <c r="N15" i="5"/>
  <c r="N22" i="5"/>
  <c r="N18" i="5"/>
  <c r="N14" i="5"/>
  <c r="N9" i="5" a="1"/>
  <c r="N9" i="5" s="1"/>
  <c r="N5" i="5" a="1"/>
  <c r="N5" i="5" s="1"/>
  <c r="N8" i="5" a="1"/>
  <c r="N8" i="5" s="1"/>
  <c r="N11" i="5" a="1"/>
  <c r="N11" i="5" s="1"/>
  <c r="N7" i="5" a="1"/>
  <c r="N7" i="5" s="1"/>
  <c r="N4" i="5" a="1"/>
  <c r="N4" i="5" s="1"/>
  <c r="N10" i="5" a="1"/>
  <c r="N10" i="5" s="1"/>
  <c r="N6" i="5" a="1"/>
  <c r="N6" i="5" s="1"/>
  <c r="K44" i="5" a="1"/>
  <c r="K44" i="5" s="1"/>
  <c r="K42" i="5" a="1"/>
  <c r="K42" i="5" s="1"/>
  <c r="K40" i="5" a="1"/>
  <c r="K40" i="5" s="1"/>
  <c r="K38" i="5" a="1"/>
  <c r="K38" i="5" s="1"/>
  <c r="K36" i="5" a="1"/>
  <c r="K36" i="5" s="1"/>
  <c r="K43" i="5" a="1"/>
  <c r="K43" i="5" s="1"/>
  <c r="K41" i="5" a="1"/>
  <c r="K41" i="5" s="1"/>
  <c r="K39" i="5" a="1"/>
  <c r="K39" i="5" s="1"/>
  <c r="K37" i="5" a="1"/>
  <c r="K37" i="5" s="1"/>
  <c r="K33" i="5" a="1"/>
  <c r="K33" i="5" s="1"/>
  <c r="K27" i="5" a="1"/>
  <c r="K27" i="5" s="1"/>
  <c r="K25" i="5" a="1"/>
  <c r="K25" i="5" s="1"/>
  <c r="K32" i="5" a="1"/>
  <c r="K32" i="5" s="1"/>
  <c r="K30" i="5" a="1"/>
  <c r="K30" i="5" s="1"/>
  <c r="K28" i="5" a="1"/>
  <c r="K28" i="5" s="1"/>
  <c r="K26" i="5" a="1"/>
  <c r="K26" i="5" s="1"/>
  <c r="K31" i="5" a="1"/>
  <c r="K31" i="5" s="1"/>
  <c r="K29" i="5" a="1"/>
  <c r="K29" i="5" s="1"/>
  <c r="K22" i="5" a="1"/>
  <c r="K22" i="5" s="1"/>
  <c r="K20" i="5" a="1"/>
  <c r="K20" i="5" s="1"/>
  <c r="K18" i="5" a="1"/>
  <c r="K18" i="5" s="1"/>
  <c r="K16" i="5" a="1"/>
  <c r="K16" i="5" s="1"/>
  <c r="K14" i="5" a="1"/>
  <c r="K14" i="5" s="1"/>
  <c r="K21" i="5" a="1"/>
  <c r="K21" i="5" s="1"/>
  <c r="K19" i="5" a="1"/>
  <c r="K19" i="5" s="1"/>
  <c r="K17" i="5" a="1"/>
  <c r="K17" i="5" s="1"/>
  <c r="K15" i="5" a="1"/>
  <c r="K15" i="5" s="1"/>
  <c r="K2" i="5" a="1"/>
  <c r="K2" i="5" s="1"/>
  <c r="K11" i="5" a="1"/>
  <c r="K11" i="5" s="1"/>
  <c r="K9" i="5" a="1"/>
  <c r="K9" i="5" s="1"/>
  <c r="K7" i="5" a="1"/>
  <c r="K7" i="5" s="1"/>
  <c r="K5" i="5" a="1"/>
  <c r="K5" i="5" s="1"/>
  <c r="K3" i="5" a="1"/>
  <c r="K3" i="5" s="1"/>
  <c r="K10" i="5" a="1"/>
  <c r="K10" i="5" s="1"/>
  <c r="K8" i="5" a="1"/>
  <c r="K8" i="5" s="1"/>
  <c r="K4" i="5" a="1"/>
  <c r="K4" i="5" s="1"/>
  <c r="K6" i="5" a="1"/>
  <c r="K6" i="5" s="1"/>
  <c r="S34" i="5"/>
  <c r="Q12" i="5" a="1"/>
  <c r="Q12" i="5" s="1"/>
  <c r="S12" i="5" s="1"/>
  <c r="Q23" i="5" a="1"/>
  <c r="Q23" i="5" s="1"/>
  <c r="S23" i="5" s="1"/>
  <c r="A76" i="1"/>
  <c r="A78" i="1"/>
  <c r="A101" i="1"/>
  <c r="A96" i="1"/>
  <c r="A93" i="1"/>
  <c r="A103" i="1"/>
  <c r="A97" i="1"/>
  <c r="A98" i="1"/>
  <c r="A108" i="1"/>
  <c r="A109" i="1"/>
  <c r="A110" i="1"/>
  <c r="J8" i="7" l="1" a="1"/>
  <c r="J8" i="7" s="1"/>
  <c r="E17" i="5" a="1"/>
  <c r="E17" i="5" s="1"/>
  <c r="S40" i="5"/>
  <c r="R40" i="5"/>
  <c r="S39" i="5"/>
  <c r="R39" i="5"/>
  <c r="S42" i="5"/>
  <c r="R42" i="5"/>
  <c r="S41" i="5"/>
  <c r="R41" i="5"/>
  <c r="S44" i="5"/>
  <c r="R44" i="5"/>
  <c r="S43" i="5"/>
  <c r="R43" i="5"/>
  <c r="S38" i="5"/>
  <c r="R38" i="5"/>
  <c r="S30" i="5"/>
  <c r="R30" i="5"/>
  <c r="S31" i="5"/>
  <c r="R31" i="5"/>
  <c r="S29" i="5"/>
  <c r="R29" i="5"/>
  <c r="S33" i="5"/>
  <c r="R33" i="5"/>
  <c r="S28" i="5"/>
  <c r="R28" i="5"/>
  <c r="S25" i="5"/>
  <c r="R25" i="5"/>
  <c r="S32" i="5"/>
  <c r="R32" i="5"/>
  <c r="S26" i="5"/>
  <c r="R26" i="5"/>
  <c r="S27" i="5"/>
  <c r="R27" i="5"/>
  <c r="S15" i="5"/>
  <c r="R15" i="5"/>
  <c r="S18" i="5"/>
  <c r="R18" i="5"/>
  <c r="S19" i="5"/>
  <c r="R19" i="5"/>
  <c r="S13" i="5"/>
  <c r="R13" i="5"/>
  <c r="S17" i="5"/>
  <c r="R17" i="5"/>
  <c r="S20" i="5"/>
  <c r="R20" i="5"/>
  <c r="S22" i="5"/>
  <c r="R22" i="5"/>
  <c r="S16" i="5"/>
  <c r="R16" i="5"/>
  <c r="S14" i="5"/>
  <c r="R14" i="5"/>
  <c r="S21" i="5"/>
  <c r="R21" i="5"/>
  <c r="S7" i="5"/>
  <c r="R7" i="5"/>
  <c r="S8" i="5"/>
  <c r="R8" i="5"/>
  <c r="S11" i="5"/>
  <c r="R11" i="5"/>
  <c r="S10" i="5"/>
  <c r="R10" i="5"/>
  <c r="S5" i="5"/>
  <c r="R5" i="5"/>
  <c r="S6" i="5"/>
  <c r="R6" i="5"/>
  <c r="S4" i="5"/>
  <c r="R4" i="5"/>
  <c r="S9" i="5"/>
  <c r="R9" i="5"/>
  <c r="P44" i="5"/>
  <c r="O44" i="5"/>
  <c r="P43" i="5"/>
  <c r="O43" i="5"/>
  <c r="P42" i="5"/>
  <c r="O42" i="5"/>
  <c r="P39" i="5"/>
  <c r="O39" i="5"/>
  <c r="P40" i="5"/>
  <c r="O40" i="5"/>
  <c r="P41" i="5"/>
  <c r="O41" i="5"/>
  <c r="P38" i="5"/>
  <c r="O38" i="5"/>
  <c r="P29" i="5"/>
  <c r="O29" i="5"/>
  <c r="P30" i="5"/>
  <c r="O30" i="5"/>
  <c r="P25" i="5"/>
  <c r="O25" i="5"/>
  <c r="P33" i="5"/>
  <c r="O33" i="5"/>
  <c r="P31" i="5"/>
  <c r="O31" i="5"/>
  <c r="P32" i="5"/>
  <c r="O32" i="5"/>
  <c r="P27" i="5"/>
  <c r="O27" i="5"/>
  <c r="P26" i="5"/>
  <c r="O26" i="5"/>
  <c r="P28" i="5"/>
  <c r="O28" i="5"/>
  <c r="P18" i="5"/>
  <c r="O18" i="5"/>
  <c r="P19" i="5"/>
  <c r="O19" i="5"/>
  <c r="P16" i="5"/>
  <c r="O16" i="5"/>
  <c r="P21" i="5"/>
  <c r="O21" i="5"/>
  <c r="P14" i="5"/>
  <c r="O14" i="5"/>
  <c r="P15" i="5"/>
  <c r="O15" i="5"/>
  <c r="P20" i="5"/>
  <c r="O20" i="5"/>
  <c r="P22" i="5"/>
  <c r="O22" i="5"/>
  <c r="P17" i="5"/>
  <c r="O17" i="5"/>
  <c r="P4" i="5"/>
  <c r="O4" i="5"/>
  <c r="P10" i="5"/>
  <c r="O10" i="5"/>
  <c r="P8" i="5"/>
  <c r="O8" i="5"/>
  <c r="P7" i="5"/>
  <c r="O7" i="5"/>
  <c r="P5" i="5"/>
  <c r="O5" i="5"/>
  <c r="P6" i="5"/>
  <c r="O6" i="5"/>
  <c r="P11" i="5"/>
  <c r="O11" i="5"/>
  <c r="P9" i="5"/>
  <c r="O9" i="5"/>
  <c r="M41" i="5"/>
  <c r="L41" i="5"/>
  <c r="M36" i="5"/>
  <c r="L36" i="5"/>
  <c r="M44" i="5"/>
  <c r="L44" i="5"/>
  <c r="M43" i="5"/>
  <c r="L43" i="5"/>
  <c r="M37" i="5"/>
  <c r="L37" i="5"/>
  <c r="M40" i="5"/>
  <c r="L40" i="5"/>
  <c r="M38" i="5"/>
  <c r="L38" i="5"/>
  <c r="M39" i="5"/>
  <c r="L39" i="5"/>
  <c r="M42" i="5"/>
  <c r="L42" i="5"/>
  <c r="M27" i="5"/>
  <c r="L27" i="5"/>
  <c r="M29" i="5"/>
  <c r="L29" i="5"/>
  <c r="M28" i="5"/>
  <c r="L28" i="5"/>
  <c r="M31" i="5"/>
  <c r="L31" i="5"/>
  <c r="M30" i="5"/>
  <c r="L30" i="5"/>
  <c r="M25" i="5"/>
  <c r="L25" i="5"/>
  <c r="M32" i="5"/>
  <c r="L32" i="5"/>
  <c r="M26" i="5"/>
  <c r="L26" i="5"/>
  <c r="M33" i="5"/>
  <c r="L33" i="5"/>
  <c r="M15" i="5"/>
  <c r="L15" i="5"/>
  <c r="M19" i="5"/>
  <c r="L19" i="5"/>
  <c r="M20" i="5"/>
  <c r="L20" i="5"/>
  <c r="M14" i="5"/>
  <c r="L14" i="5"/>
  <c r="M22" i="5"/>
  <c r="L22" i="5"/>
  <c r="M21" i="5"/>
  <c r="L21" i="5"/>
  <c r="M16" i="5"/>
  <c r="L16" i="5"/>
  <c r="M18" i="5"/>
  <c r="L18" i="5"/>
  <c r="M17" i="5"/>
  <c r="L17" i="5"/>
  <c r="M8" i="5"/>
  <c r="L8" i="5"/>
  <c r="L5" i="5"/>
  <c r="M5" i="5"/>
  <c r="M7" i="5"/>
  <c r="L7" i="5"/>
  <c r="M3" i="5"/>
  <c r="L3" i="5"/>
  <c r="M6" i="5"/>
  <c r="L6" i="5"/>
  <c r="M4" i="5"/>
  <c r="L4" i="5"/>
  <c r="L9" i="5"/>
  <c r="M9" i="5"/>
  <c r="M11" i="5"/>
  <c r="L11" i="5"/>
  <c r="M10" i="5"/>
  <c r="L10" i="5"/>
  <c r="L2" i="5"/>
  <c r="M2" i="5"/>
  <c r="P34" i="5"/>
  <c r="M12" i="5"/>
  <c r="M34" i="5"/>
  <c r="M23" i="5"/>
  <c r="N23" i="5" a="1"/>
  <c r="N23" i="5" s="1"/>
  <c r="P23" i="5" s="1"/>
  <c r="N12" i="5" a="1"/>
  <c r="N12" i="5" s="1"/>
  <c r="P12" i="5" s="1"/>
  <c r="A85" i="1" l="1"/>
  <c r="A90" i="1"/>
  <c r="A100" i="1"/>
  <c r="A92" i="1"/>
  <c r="A86" i="1"/>
  <c r="A87" i="1"/>
  <c r="A95" i="1"/>
  <c r="A75" i="1"/>
  <c r="E16" i="5" l="1" a="1"/>
  <c r="E16" i="5" s="1"/>
  <c r="A77" i="1"/>
  <c r="A104" i="1"/>
  <c r="A80" i="1"/>
  <c r="A81" i="1"/>
  <c r="A82" i="1"/>
  <c r="A83" i="1"/>
  <c r="D24" i="7" a="1"/>
  <c r="D24" i="7" s="1"/>
  <c r="A99" i="1"/>
  <c r="A88" i="1"/>
  <c r="E26" i="5" a="1"/>
  <c r="E26" i="5" s="1"/>
  <c r="J9" i="7" l="1" a="1"/>
  <c r="J9" i="7" s="1"/>
  <c r="E18" i="5" a="1"/>
  <c r="E18" i="5" s="1"/>
  <c r="J7" i="7" a="1"/>
  <c r="J7" i="7" s="1"/>
  <c r="D23" i="7" a="1"/>
  <c r="D23" i="7" s="1"/>
  <c r="K24" i="5" a="1"/>
  <c r="K24" i="5" s="1"/>
  <c r="J5" i="7" a="1"/>
  <c r="J5" i="7" s="1"/>
  <c r="E14" i="5" a="1"/>
  <c r="E14" i="5" s="1"/>
  <c r="A89" i="1"/>
  <c r="A91" i="1"/>
  <c r="J12" i="7" a="1"/>
  <c r="J12" i="7" s="1"/>
  <c r="E7" i="5" a="1"/>
  <c r="E7" i="5" s="1"/>
  <c r="E43" i="5" a="1"/>
  <c r="E43" i="5" s="1"/>
  <c r="E44" i="5" a="1"/>
  <c r="E44" i="5" s="1"/>
  <c r="J31" i="7" a="1"/>
  <c r="J31" i="7" s="1"/>
  <c r="A107" i="1"/>
  <c r="A102" i="1"/>
  <c r="D14" i="7" a="1"/>
  <c r="D14" i="7" s="1"/>
  <c r="D15" i="7" a="1"/>
  <c r="D15" i="7" s="1"/>
  <c r="A84" i="1"/>
  <c r="D25" i="7" a="1"/>
  <c r="D25" i="7" s="1"/>
  <c r="A94" i="1"/>
  <c r="A79" i="1"/>
  <c r="A105" i="1"/>
  <c r="J10" i="7" l="1" a="1"/>
  <c r="J10" i="7" s="1"/>
  <c r="E19" i="5" a="1"/>
  <c r="E19" i="5" s="1"/>
  <c r="D22" i="7" a="1"/>
  <c r="D22" i="7" s="1"/>
  <c r="E25" i="5" a="1"/>
  <c r="E25" i="5" s="1"/>
  <c r="D13" i="7" a="1"/>
  <c r="D13" i="7" s="1"/>
  <c r="E11" i="5" a="1"/>
  <c r="E11" i="5" s="1"/>
  <c r="Q3" i="5" a="1"/>
  <c r="Q3" i="5" s="1"/>
  <c r="R3" i="5" s="1"/>
  <c r="E6" i="5" a="1"/>
  <c r="E6" i="5" s="1"/>
  <c r="J27" i="7" a="1"/>
  <c r="J27" i="7" s="1"/>
  <c r="E41" i="5" a="1"/>
  <c r="E41" i="5" s="1"/>
  <c r="D26" i="7" a="1"/>
  <c r="D26" i="7" s="1"/>
  <c r="H26" i="5" a="1"/>
  <c r="H26" i="5" s="1"/>
  <c r="D12" i="7" a="1"/>
  <c r="D12" i="7" s="1"/>
  <c r="E10" i="5" a="1"/>
  <c r="E10" i="5" s="1"/>
  <c r="D10" i="7" a="1"/>
  <c r="D10" i="7" s="1"/>
  <c r="G10" i="7" s="1"/>
  <c r="E8" i="5" a="1"/>
  <c r="E8" i="5" s="1"/>
  <c r="D11" i="7" a="1"/>
  <c r="D11" i="7" s="1"/>
  <c r="E9" i="5" a="1"/>
  <c r="E9" i="5" s="1"/>
  <c r="J14" i="7" a="1"/>
  <c r="J14" i="7" s="1"/>
  <c r="K14" i="7" s="1"/>
  <c r="J29" i="7" a="1"/>
  <c r="J29" i="7" s="1"/>
  <c r="J13" i="7" a="1"/>
  <c r="J13" i="7" s="1"/>
  <c r="K13" i="7" s="1"/>
  <c r="J15" i="7" a="1"/>
  <c r="J15" i="7" s="1"/>
  <c r="K15" i="7" s="1"/>
  <c r="J30" i="7" a="1"/>
  <c r="J30" i="7" s="1"/>
  <c r="S3" i="5"/>
  <c r="J11" i="7" a="1"/>
  <c r="J11" i="7" s="1"/>
  <c r="L11" i="7" s="1"/>
  <c r="J28" i="7" a="1"/>
  <c r="J28" i="7" s="1"/>
  <c r="M12" i="7"/>
  <c r="L12" i="7"/>
  <c r="K12" i="7"/>
  <c r="H24" i="5" a="1"/>
  <c r="H24" i="5" s="1"/>
  <c r="H35" i="5"/>
  <c r="N36" i="5" a="1"/>
  <c r="N36" i="5" s="1"/>
  <c r="N37" i="5" a="1"/>
  <c r="N37" i="5" s="1"/>
  <c r="E38" i="5" a="1"/>
  <c r="E38" i="5" s="1"/>
  <c r="A106" i="1"/>
  <c r="E4" i="5" a="1"/>
  <c r="E4" i="5" s="1"/>
  <c r="E39" i="5" a="1"/>
  <c r="E39" i="5" s="1"/>
  <c r="J22" i="7" a="1"/>
  <c r="J22" i="7" s="1"/>
  <c r="E14" i="7"/>
  <c r="K35" i="5" a="1"/>
  <c r="K35" i="5" s="1"/>
  <c r="H3" i="5" a="1"/>
  <c r="H3" i="5" s="1"/>
  <c r="J26" i="7" l="1" a="1"/>
  <c r="J26" i="7" s="1"/>
  <c r="E40" i="5" a="1"/>
  <c r="E40" i="5" s="1"/>
  <c r="D21" i="7" a="1"/>
  <c r="D21" i="7" s="1"/>
  <c r="G21" i="7" s="1"/>
  <c r="E24" i="5" a="1"/>
  <c r="E24" i="5" s="1"/>
  <c r="F24" i="5" s="1"/>
  <c r="G38" i="5"/>
  <c r="F38" i="5"/>
  <c r="E5" i="5" a="1"/>
  <c r="E5" i="5" s="1"/>
  <c r="K8" i="7"/>
  <c r="F7" i="5"/>
  <c r="E15" i="7"/>
  <c r="G43" i="5"/>
  <c r="E12" i="7"/>
  <c r="F12" i="7"/>
  <c r="G12" i="7"/>
  <c r="G44" i="5"/>
  <c r="F25" i="7"/>
  <c r="K9" i="7"/>
  <c r="M10" i="7"/>
  <c r="L10" i="7"/>
  <c r="K10" i="7"/>
  <c r="F10" i="7"/>
  <c r="M8" i="7"/>
  <c r="G7" i="5"/>
  <c r="F15" i="7"/>
  <c r="G8" i="5"/>
  <c r="F8" i="5"/>
  <c r="J26" i="5"/>
  <c r="I26" i="5"/>
  <c r="G11" i="5"/>
  <c r="F11" i="5"/>
  <c r="G25" i="7"/>
  <c r="G25" i="5"/>
  <c r="F25" i="5"/>
  <c r="F14" i="7"/>
  <c r="G39" i="5"/>
  <c r="F39" i="5"/>
  <c r="E10" i="7"/>
  <c r="F18" i="5"/>
  <c r="G9" i="5"/>
  <c r="F9" i="5"/>
  <c r="G15" i="7"/>
  <c r="G26" i="7"/>
  <c r="F26" i="7"/>
  <c r="E26" i="7"/>
  <c r="E13" i="7"/>
  <c r="F13" i="7"/>
  <c r="G13" i="7"/>
  <c r="L9" i="7"/>
  <c r="G17" i="5"/>
  <c r="F17" i="5"/>
  <c r="F24" i="7"/>
  <c r="F16" i="5"/>
  <c r="E24" i="7"/>
  <c r="G26" i="5"/>
  <c r="G24" i="7"/>
  <c r="F26" i="5"/>
  <c r="G16" i="5"/>
  <c r="L8" i="7"/>
  <c r="G18" i="5"/>
  <c r="F11" i="7"/>
  <c r="G11" i="7"/>
  <c r="E11" i="7"/>
  <c r="F43" i="5"/>
  <c r="G10" i="5"/>
  <c r="F10" i="5"/>
  <c r="G41" i="5"/>
  <c r="F41" i="5"/>
  <c r="F44" i="5"/>
  <c r="E25" i="7"/>
  <c r="M9" i="7"/>
  <c r="G19" i="5"/>
  <c r="F19" i="5"/>
  <c r="G14" i="7"/>
  <c r="L15" i="7"/>
  <c r="L14" i="7"/>
  <c r="M13" i="7"/>
  <c r="L13" i="7"/>
  <c r="M15" i="7"/>
  <c r="N24" i="5" a="1"/>
  <c r="N24" i="5" s="1"/>
  <c r="O24" i="5" s="1"/>
  <c r="M14" i="7"/>
  <c r="H2" i="5" a="1"/>
  <c r="H2" i="5" s="1"/>
  <c r="J2" i="5" s="1"/>
  <c r="L27" i="7"/>
  <c r="L5" i="7"/>
  <c r="G14" i="5"/>
  <c r="F22" i="7"/>
  <c r="K31" i="7"/>
  <c r="K5" i="7"/>
  <c r="E23" i="7"/>
  <c r="G22" i="7"/>
  <c r="L30" i="7"/>
  <c r="K30" i="7"/>
  <c r="M30" i="7"/>
  <c r="K29" i="7"/>
  <c r="L29" i="7"/>
  <c r="M29" i="7"/>
  <c r="K7" i="7"/>
  <c r="N35" i="5" a="1"/>
  <c r="N35" i="5" s="1"/>
  <c r="P35" i="5" s="1"/>
  <c r="Q36" i="5" a="1"/>
  <c r="Q36" i="5" s="1"/>
  <c r="S36" i="5" s="1"/>
  <c r="J6" i="7" a="1"/>
  <c r="J6" i="7" s="1"/>
  <c r="E15" i="5" a="1"/>
  <c r="E15" i="5" s="1"/>
  <c r="F14" i="5"/>
  <c r="G23" i="7"/>
  <c r="L31" i="7"/>
  <c r="M27" i="7"/>
  <c r="L7" i="7"/>
  <c r="K27" i="7"/>
  <c r="E36" i="5" a="1"/>
  <c r="E36" i="5" s="1"/>
  <c r="F36" i="5" s="1"/>
  <c r="E37" i="5" a="1"/>
  <c r="E37" i="5" s="1"/>
  <c r="M5" i="7"/>
  <c r="F23" i="7"/>
  <c r="E22" i="7"/>
  <c r="M31" i="7"/>
  <c r="M7" i="7"/>
  <c r="K11" i="7"/>
  <c r="D7" i="7" a="1"/>
  <c r="D7" i="7" s="1"/>
  <c r="G7" i="7" s="1"/>
  <c r="E3" i="5" a="1"/>
  <c r="E3" i="5" s="1"/>
  <c r="F3" i="5" s="1"/>
  <c r="K26" i="7"/>
  <c r="M26" i="7"/>
  <c r="L26" i="7"/>
  <c r="Q35" i="5" a="1"/>
  <c r="Q35" i="5" s="1"/>
  <c r="S35" i="5" s="1"/>
  <c r="J21" i="7" a="1"/>
  <c r="J21" i="7" s="1"/>
  <c r="F21" i="7"/>
  <c r="J25" i="7" a="1"/>
  <c r="J25" i="7" s="1"/>
  <c r="D6" i="7" a="1"/>
  <c r="D6" i="7" s="1"/>
  <c r="F6" i="7" s="1"/>
  <c r="E2" i="5" a="1"/>
  <c r="E2" i="5" s="1"/>
  <c r="G2" i="5" s="1"/>
  <c r="J23" i="7" a="1"/>
  <c r="J23" i="7" s="1"/>
  <c r="E35" i="5" a="1"/>
  <c r="E35" i="5" s="1"/>
  <c r="K22" i="7"/>
  <c r="L22" i="7"/>
  <c r="M22" i="7"/>
  <c r="J4" i="7" a="1"/>
  <c r="J4" i="7" s="1"/>
  <c r="E13" i="5" a="1"/>
  <c r="E13" i="5" s="1"/>
  <c r="J24" i="7" a="1"/>
  <c r="J24" i="7" s="1"/>
  <c r="M11" i="7"/>
  <c r="K28" i="7"/>
  <c r="L28" i="7"/>
  <c r="M28" i="7"/>
  <c r="N3" i="5" a="1"/>
  <c r="N3" i="5" s="1"/>
  <c r="O3" i="5" s="1"/>
  <c r="D9" i="7" a="1"/>
  <c r="D9" i="7" s="1"/>
  <c r="Q2" i="5" a="1"/>
  <c r="Q2" i="5" s="1"/>
  <c r="R2" i="5" s="1"/>
  <c r="D4" i="7" a="1"/>
  <c r="D4" i="7" s="1"/>
  <c r="N2" i="5" a="1"/>
  <c r="N2" i="5" s="1"/>
  <c r="P2" i="5" s="1"/>
  <c r="D5" i="7" a="1"/>
  <c r="D5" i="7" s="1"/>
  <c r="H4" i="5" a="1"/>
  <c r="H4" i="5" s="1"/>
  <c r="J4" i="5" s="1"/>
  <c r="D8" i="7" a="1"/>
  <c r="D8" i="7" s="1"/>
  <c r="H25" i="5" a="1"/>
  <c r="H25" i="5" s="1"/>
  <c r="J25" i="5" s="1"/>
  <c r="Q24" i="5" a="1"/>
  <c r="Q24" i="5" s="1"/>
  <c r="N13" i="5"/>
  <c r="O13" i="5" s="1"/>
  <c r="K13" i="5" a="1"/>
  <c r="K13" i="5" s="1"/>
  <c r="J24" i="5"/>
  <c r="I24" i="5"/>
  <c r="G4" i="5"/>
  <c r="G6" i="5"/>
  <c r="F4" i="5"/>
  <c r="F6" i="5"/>
  <c r="G5" i="5"/>
  <c r="F5" i="5"/>
  <c r="Q37" i="5" a="1"/>
  <c r="Q37" i="5" s="1"/>
  <c r="I35" i="5"/>
  <c r="J35" i="5"/>
  <c r="E42" i="5" a="1"/>
  <c r="E42" i="5" s="1"/>
  <c r="M24" i="5"/>
  <c r="L24" i="5"/>
  <c r="P37" i="5"/>
  <c r="O37" i="5"/>
  <c r="P36" i="5"/>
  <c r="O36" i="5"/>
  <c r="M35" i="5"/>
  <c r="L35" i="5"/>
  <c r="J3" i="5"/>
  <c r="I3" i="5"/>
  <c r="E21" i="7" l="1"/>
  <c r="G24" i="5"/>
  <c r="G40" i="5"/>
  <c r="F40" i="5"/>
  <c r="P24" i="5"/>
  <c r="I2" i="5"/>
  <c r="O35" i="5"/>
  <c r="G36" i="5"/>
  <c r="R36" i="5"/>
  <c r="G37" i="5"/>
  <c r="F37" i="5"/>
  <c r="G15" i="5"/>
  <c r="F15" i="5"/>
  <c r="K6" i="7"/>
  <c r="M6" i="7"/>
  <c r="L6" i="7"/>
  <c r="F7" i="7"/>
  <c r="G3" i="5"/>
  <c r="G6" i="7"/>
  <c r="E7" i="7"/>
  <c r="R35" i="5"/>
  <c r="E6" i="7"/>
  <c r="F2" i="5"/>
  <c r="M23" i="7"/>
  <c r="L23" i="7"/>
  <c r="K23" i="7"/>
  <c r="M24" i="7"/>
  <c r="L24" i="7"/>
  <c r="K24" i="7"/>
  <c r="K21" i="7"/>
  <c r="L21" i="7"/>
  <c r="M21" i="7"/>
  <c r="G13" i="5"/>
  <c r="F13" i="5"/>
  <c r="K4" i="7"/>
  <c r="L4" i="7"/>
  <c r="M4" i="7"/>
  <c r="G35" i="5"/>
  <c r="F35" i="5"/>
  <c r="L25" i="7"/>
  <c r="M25" i="7"/>
  <c r="K25" i="7"/>
  <c r="P3" i="5"/>
  <c r="P13" i="5"/>
  <c r="I4" i="5"/>
  <c r="O2" i="5"/>
  <c r="G4" i="7"/>
  <c r="F4" i="7"/>
  <c r="E4" i="7"/>
  <c r="E9" i="7"/>
  <c r="F9" i="7"/>
  <c r="G9" i="7"/>
  <c r="F8" i="7"/>
  <c r="E8" i="7"/>
  <c r="G8" i="7"/>
  <c r="S2" i="5"/>
  <c r="E5" i="7"/>
  <c r="G5" i="7"/>
  <c r="F5" i="7"/>
  <c r="M13" i="5"/>
  <c r="L13" i="5"/>
  <c r="I25" i="5"/>
  <c r="S24" i="5"/>
  <c r="R24" i="5"/>
  <c r="S37" i="5"/>
  <c r="R37" i="5"/>
  <c r="G42" i="5"/>
  <c r="F42" i="5"/>
</calcChain>
</file>

<file path=xl/sharedStrings.xml><?xml version="1.0" encoding="utf-8"?>
<sst xmlns="http://schemas.openxmlformats.org/spreadsheetml/2006/main" count="173" uniqueCount="51">
  <si>
    <t>Importance</t>
  </si>
  <si>
    <t>Points</t>
  </si>
  <si>
    <t>Urgence</t>
  </si>
  <si>
    <t>Effort</t>
  </si>
  <si>
    <t>&gt; 1 day</t>
  </si>
  <si>
    <t>1 day</t>
  </si>
  <si>
    <t>Several hours</t>
  </si>
  <si>
    <t>Hour</t>
  </si>
  <si>
    <t>&lt; Hour</t>
  </si>
  <si>
    <t>Late</t>
  </si>
  <si>
    <t>ID</t>
  </si>
  <si>
    <t>Task</t>
  </si>
  <si>
    <t>Due date</t>
  </si>
  <si>
    <t>Domain</t>
  </si>
  <si>
    <t>Project</t>
  </si>
  <si>
    <t>Architecture</t>
  </si>
  <si>
    <t>Other</t>
  </si>
  <si>
    <t>Complete</t>
  </si>
  <si>
    <t>Not Started</t>
  </si>
  <si>
    <t>In Progress</t>
  </si>
  <si>
    <t>CLINAME</t>
  </si>
  <si>
    <t>DATETIME</t>
  </si>
  <si>
    <t>DONEBY</t>
  </si>
  <si>
    <t>IPADDRESS</t>
  </si>
  <si>
    <t>APPVER</t>
  </si>
  <si>
    <t>RANDOM</t>
  </si>
  <si>
    <t>CHECKSUM</t>
  </si>
  <si>
    <t>୛ଡ଼ନ୚୭୻୼୺ୱ୫୼୭୬</t>
  </si>
  <si>
    <t>ହସଷୁଷ଺ସହାନନହ଼ୂହ଼୘୕ନର୏୕ଡ଼ଳ଺ୂସ଱</t>
  </si>
  <si>
    <t>୛ଡ଼୤୍୵୵୩୶୽୭୴ନ୯୭୷୺୲୷୶</t>
  </si>
  <si>
    <t>ଡ଼ୗଢ଼ୋୟ୔ସସହି</t>
  </si>
  <si>
    <t>଼ଶସଶ଺ଶସ</t>
  </si>
  <si>
    <t>ଽ଺ାି</t>
  </si>
  <si>
    <t>Comment</t>
  </si>
  <si>
    <t>Today</t>
  </si>
  <si>
    <t>Tomorrow</t>
  </si>
  <si>
    <t>This week</t>
  </si>
  <si>
    <t>Urgent / Not urgent</t>
  </si>
  <si>
    <t>Important /
Not important</t>
  </si>
  <si>
    <t>Important / Urgent</t>
  </si>
  <si>
    <t>Important / 
Not urgent</t>
  </si>
  <si>
    <t>Not Important / 
Urgent</t>
  </si>
  <si>
    <t>Not important / 
Not urgent</t>
  </si>
  <si>
    <t>Important</t>
  </si>
  <si>
    <t>Not important</t>
  </si>
  <si>
    <t>Urgent</t>
  </si>
  <si>
    <t>Not urgent</t>
  </si>
  <si>
    <t>Next week, and after</t>
  </si>
  <si>
    <t>My Project</t>
  </si>
  <si>
    <t>Start the project Plan</t>
  </si>
  <si>
    <t>Don't forget resources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</si>
</sst>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 style="thin">
        <color indexed="64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FF0000"/>
      </right>
      <top/>
      <bottom/>
      <diagonal/>
    </border>
    <border>
      <left style="thick">
        <color rgb="FFFF0000"/>
      </left>
      <right style="thin">
        <color indexed="64"/>
      </right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 style="thin">
        <color indexed="64"/>
      </left>
      <right style="thick">
        <color rgb="FFFF0000"/>
      </right>
      <top/>
      <bottom style="thick">
        <color rgb="FFFF0000"/>
      </bottom>
      <diagonal/>
    </border>
    <border>
      <left style="thick">
        <color rgb="FFFFC000"/>
      </left>
      <right style="thin">
        <color indexed="64"/>
      </right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 style="thin">
        <color indexed="64"/>
      </left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FFC000"/>
      </right>
      <top/>
      <bottom/>
      <diagonal/>
    </border>
    <border>
      <left style="thick">
        <color rgb="FFFFC000"/>
      </left>
      <right style="thin">
        <color indexed="64"/>
      </right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 style="thin">
        <color indexed="64"/>
      </left>
      <right style="thick">
        <color rgb="FFFFC000"/>
      </right>
      <top/>
      <bottom style="thick">
        <color rgb="FFFFC000"/>
      </bottom>
      <diagonal/>
    </border>
    <border>
      <left style="thick">
        <color rgb="FF92D050"/>
      </left>
      <right style="thin">
        <color indexed="64"/>
      </right>
      <top style="thick">
        <color rgb="FF92D050"/>
      </top>
      <bottom/>
      <diagonal/>
    </border>
    <border>
      <left/>
      <right/>
      <top style="thick">
        <color rgb="FF92D050"/>
      </top>
      <bottom/>
      <diagonal/>
    </border>
    <border>
      <left style="thin">
        <color indexed="64"/>
      </left>
      <right style="thick">
        <color rgb="FF92D050"/>
      </right>
      <top style="thick">
        <color rgb="FF92D050"/>
      </top>
      <bottom/>
      <diagonal/>
    </border>
    <border>
      <left style="thick">
        <color rgb="FF92D050"/>
      </left>
      <right style="thin">
        <color indexed="64"/>
      </right>
      <top/>
      <bottom/>
      <diagonal/>
    </border>
    <border>
      <left style="thin">
        <color indexed="64"/>
      </left>
      <right style="thick">
        <color rgb="FF92D050"/>
      </right>
      <top/>
      <bottom/>
      <diagonal/>
    </border>
    <border>
      <left style="thick">
        <color rgb="FF92D050"/>
      </left>
      <right style="thin">
        <color indexed="64"/>
      </right>
      <top/>
      <bottom style="thick">
        <color rgb="FF92D050"/>
      </bottom>
      <diagonal/>
    </border>
    <border>
      <left/>
      <right/>
      <top/>
      <bottom style="thick">
        <color rgb="FF92D050"/>
      </bottom>
      <diagonal/>
    </border>
    <border>
      <left style="thin">
        <color indexed="64"/>
      </left>
      <right style="thick">
        <color rgb="FF92D050"/>
      </right>
      <top/>
      <bottom style="thick">
        <color rgb="FF92D05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 style="thick">
        <color theme="4" tint="-0.24994659260841701"/>
      </left>
      <right style="thin">
        <color indexed="64"/>
      </right>
      <top style="thick">
        <color theme="4" tint="-0.24994659260841701"/>
      </top>
      <bottom/>
      <diagonal/>
    </border>
    <border>
      <left/>
      <right/>
      <top style="thick">
        <color theme="4" tint="-0.24994659260841701"/>
      </top>
      <bottom/>
      <diagonal/>
    </border>
    <border>
      <left style="thin">
        <color indexed="64"/>
      </left>
      <right style="thick">
        <color theme="4" tint="-0.24994659260841701"/>
      </right>
      <top style="thick">
        <color theme="4" tint="-0.24994659260841701"/>
      </top>
      <bottom/>
      <diagonal/>
    </border>
    <border>
      <left style="thick">
        <color theme="4" tint="-0.24994659260841701"/>
      </left>
      <right style="thin">
        <color indexed="64"/>
      </right>
      <top/>
      <bottom/>
      <diagonal/>
    </border>
    <border>
      <left style="thin">
        <color indexed="64"/>
      </left>
      <right style="thick">
        <color theme="4" tint="-0.24994659260841701"/>
      </right>
      <top/>
      <bottom/>
      <diagonal/>
    </border>
    <border>
      <left style="thick">
        <color theme="4" tint="-0.24994659260841701"/>
      </left>
      <right style="thin">
        <color indexed="64"/>
      </right>
      <top/>
      <bottom style="thick">
        <color theme="4" tint="-0.24994659260841701"/>
      </bottom>
      <diagonal/>
    </border>
    <border>
      <left/>
      <right/>
      <top/>
      <bottom style="thick">
        <color theme="4" tint="-0.24994659260841701"/>
      </bottom>
      <diagonal/>
    </border>
    <border>
      <left style="thin">
        <color indexed="64"/>
      </left>
      <right style="thick">
        <color theme="4" tint="-0.24994659260841701"/>
      </right>
      <top/>
      <bottom style="thick">
        <color theme="4" tint="-0.2499465926084170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16" fontId="0" fillId="0" borderId="0" xfId="0" applyNumberFormat="1" applyAlignment="1">
      <alignment horizontal="center" vertical="top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right" vertical="top" inden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0" xfId="0" applyAlignment="1">
      <alignment horizontal="right" indent="1"/>
    </xf>
    <xf numFmtId="0" fontId="2" fillId="5" borderId="2" xfId="0" applyFont="1" applyFill="1" applyBorder="1" applyAlignment="1">
      <alignment vertical="center"/>
    </xf>
    <xf numFmtId="14" fontId="2" fillId="5" borderId="10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0" borderId="13" xfId="0" applyBorder="1"/>
    <xf numFmtId="0" fontId="0" fillId="0" borderId="14" xfId="0" applyBorder="1"/>
    <xf numFmtId="0" fontId="0" fillId="0" borderId="12" xfId="0" applyBorder="1"/>
    <xf numFmtId="0" fontId="3" fillId="0" borderId="7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Fill="1" applyBorder="1"/>
    <xf numFmtId="0" fontId="0" fillId="0" borderId="0" xfId="0" applyFill="1" applyBorder="1"/>
    <xf numFmtId="0" fontId="4" fillId="0" borderId="15" xfId="0" applyFont="1" applyFill="1" applyBorder="1"/>
    <xf numFmtId="0" fontId="4" fillId="0" borderId="16" xfId="0" applyFont="1" applyFill="1" applyBorder="1"/>
    <xf numFmtId="164" fontId="4" fillId="0" borderId="17" xfId="0" applyNumberFormat="1" applyFont="1" applyFill="1" applyBorder="1" applyAlignment="1">
      <alignment horizontal="center"/>
    </xf>
    <xf numFmtId="0" fontId="4" fillId="0" borderId="18" xfId="0" applyFont="1" applyFill="1" applyBorder="1"/>
    <xf numFmtId="164" fontId="4" fillId="0" borderId="19" xfId="0" applyNumberFormat="1" applyFont="1" applyFill="1" applyBorder="1" applyAlignment="1">
      <alignment horizontal="center"/>
    </xf>
    <xf numFmtId="0" fontId="4" fillId="0" borderId="20" xfId="0" applyFont="1" applyFill="1" applyBorder="1"/>
    <xf numFmtId="0" fontId="4" fillId="0" borderId="21" xfId="0" applyFont="1" applyFill="1" applyBorder="1"/>
    <xf numFmtId="164" fontId="4" fillId="0" borderId="22" xfId="0" applyNumberFormat="1" applyFont="1" applyFill="1" applyBorder="1" applyAlignment="1">
      <alignment horizontal="center"/>
    </xf>
    <xf numFmtId="0" fontId="0" fillId="0" borderId="23" xfId="0" applyFill="1" applyBorder="1"/>
    <xf numFmtId="0" fontId="0" fillId="0" borderId="24" xfId="0" applyFill="1" applyBorder="1"/>
    <xf numFmtId="164" fontId="0" fillId="0" borderId="25" xfId="0" applyNumberFormat="1" applyFill="1" applyBorder="1" applyAlignment="1">
      <alignment horizontal="center"/>
    </xf>
    <xf numFmtId="0" fontId="0" fillId="0" borderId="26" xfId="0" applyFill="1" applyBorder="1"/>
    <xf numFmtId="164" fontId="0" fillId="0" borderId="27" xfId="0" applyNumberFormat="1" applyFill="1" applyBorder="1" applyAlignment="1">
      <alignment horizontal="center"/>
    </xf>
    <xf numFmtId="0" fontId="0" fillId="0" borderId="28" xfId="0" applyFill="1" applyBorder="1"/>
    <xf numFmtId="0" fontId="0" fillId="0" borderId="29" xfId="0" applyFill="1" applyBorder="1"/>
    <xf numFmtId="164" fontId="0" fillId="0" borderId="30" xfId="0" applyNumberFormat="1" applyFill="1" applyBorder="1" applyAlignment="1">
      <alignment horizontal="center"/>
    </xf>
    <xf numFmtId="0" fontId="0" fillId="0" borderId="31" xfId="0" applyFill="1" applyBorder="1"/>
    <xf numFmtId="0" fontId="0" fillId="0" borderId="32" xfId="0" applyFill="1" applyBorder="1"/>
    <xf numFmtId="164" fontId="0" fillId="0" borderId="33" xfId="0" applyNumberFormat="1" applyFill="1" applyBorder="1" applyAlignment="1">
      <alignment horizontal="center"/>
    </xf>
    <xf numFmtId="0" fontId="0" fillId="0" borderId="34" xfId="0" applyFill="1" applyBorder="1"/>
    <xf numFmtId="164" fontId="0" fillId="0" borderId="35" xfId="0" applyNumberFormat="1" applyFill="1" applyBorder="1" applyAlignment="1">
      <alignment horizontal="center"/>
    </xf>
    <xf numFmtId="0" fontId="0" fillId="0" borderId="36" xfId="0" applyFill="1" applyBorder="1"/>
    <xf numFmtId="0" fontId="0" fillId="0" borderId="37" xfId="0" applyFill="1" applyBorder="1"/>
    <xf numFmtId="164" fontId="0" fillId="0" borderId="38" xfId="0" applyNumberForma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13" xfId="0" applyFont="1" applyBorder="1" applyAlignment="1">
      <alignment horizontal="center" vertical="center" textRotation="90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Fill="1" applyBorder="1"/>
    <xf numFmtId="0" fontId="4" fillId="0" borderId="43" xfId="0" applyFont="1" applyFill="1" applyBorder="1"/>
    <xf numFmtId="164" fontId="4" fillId="0" borderId="44" xfId="0" applyNumberFormat="1" applyFont="1" applyFill="1" applyBorder="1" applyAlignment="1">
      <alignment horizontal="center"/>
    </xf>
    <xf numFmtId="0" fontId="0" fillId="0" borderId="45" xfId="0" applyFill="1" applyBorder="1"/>
    <xf numFmtId="164" fontId="4" fillId="0" borderId="46" xfId="0" applyNumberFormat="1" applyFont="1" applyFill="1" applyBorder="1" applyAlignment="1">
      <alignment horizontal="center"/>
    </xf>
    <xf numFmtId="0" fontId="0" fillId="0" borderId="47" xfId="0" applyFill="1" applyBorder="1"/>
    <xf numFmtId="0" fontId="4" fillId="0" borderId="48" xfId="0" applyFont="1" applyFill="1" applyBorder="1"/>
    <xf numFmtId="164" fontId="4" fillId="0" borderId="49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 textRotation="90"/>
    </xf>
    <xf numFmtId="0" fontId="3" fillId="0" borderId="5" xfId="0" applyFont="1" applyBorder="1" applyAlignment="1">
      <alignment horizontal="center" vertical="center" textRotation="90"/>
    </xf>
    <xf numFmtId="0" fontId="3" fillId="0" borderId="6" xfId="0" applyFont="1" applyBorder="1" applyAlignment="1">
      <alignment horizontal="center" vertical="center" textRotation="90"/>
    </xf>
    <xf numFmtId="0" fontId="2" fillId="5" borderId="7" xfId="0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</cellXfs>
  <cellStyles count="1">
    <cellStyle name="Normal" xfId="0" builtinId="0"/>
  </cellStyles>
  <dxfs count="17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[$-409]d\-mmm\-yy;@"/>
      <alignment horizontal="right" vertical="top" textRotation="0" wrapText="0" indent="1" justifyLastLine="0" shrinkToFit="0" readingOrder="0"/>
    </dxf>
    <dxf>
      <alignment vertical="top" textRotation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strike/>
        <color theme="0" tint="-0.24994659260841701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6"/>
      <tableStyleElement type="headerRow" dxfId="1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odolist" displayName="Todolist" ref="A1:I74" totalsRowShown="0" headerRowDxfId="10" dataDxfId="9">
  <autoFilter ref="A1:I74" xr:uid="{00000000-0009-0000-0100-000001000000}"/>
  <tableColumns count="9">
    <tableColumn id="1" xr3:uid="{00000000-0010-0000-0000-000001000000}" name="ID" dataDxfId="8">
      <calculatedColumnFormula>IF(ISBLANK(D2),"","T"&amp;TEXT(ROW()-1,"000"))</calculatedColumnFormula>
    </tableColumn>
    <tableColumn id="3" xr3:uid="{00000000-0010-0000-0000-000003000000}" name="Domain" dataDxfId="7"/>
    <tableColumn id="4" xr3:uid="{00000000-0010-0000-0000-000004000000}" name="Project" dataDxfId="6"/>
    <tableColumn id="5" xr3:uid="{00000000-0010-0000-0000-000005000000}" name="Task" dataDxfId="5"/>
    <tableColumn id="13" xr3:uid="{00000000-0010-0000-0000-00000D000000}" name="Comment" dataDxfId="4"/>
    <tableColumn id="6" xr3:uid="{00000000-0010-0000-0000-000006000000}" name="Due date" dataDxfId="3"/>
    <tableColumn id="8" xr3:uid="{00000000-0010-0000-0000-000008000000}" name="Important /_x000a_Not important" dataDxfId="2"/>
    <tableColumn id="15" xr3:uid="{00000000-0010-0000-0000-00000F000000}" name="Urgent / Not urgent" dataDxfId="1"/>
    <tableColumn id="10" xr3:uid="{00000000-0010-0000-0000-00000A000000}" name="Comple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zoomScaleNormal="100" workbookViewId="0"/>
  </sheetViews>
  <sheetFormatPr baseColWidth="10" defaultColWidth="9.140625" defaultRowHeight="15" x14ac:dyDescent="0.25"/>
  <cols>
    <col min="2" max="2" width="13.42578125" bestFit="1" customWidth="1"/>
    <col min="3" max="3" width="20.42578125" bestFit="1" customWidth="1"/>
    <col min="4" max="4" width="43.28515625" customWidth="1"/>
    <col min="5" max="5" width="40.7109375" customWidth="1"/>
    <col min="6" max="6" width="13.42578125" style="16" customWidth="1"/>
    <col min="7" max="7" width="14.7109375" customWidth="1"/>
    <col min="8" max="8" width="11.28515625" customWidth="1"/>
    <col min="9" max="9" width="14.5703125" customWidth="1"/>
  </cols>
  <sheetData>
    <row r="1" spans="1:12" s="9" customFormat="1" ht="33.75" customHeight="1" x14ac:dyDescent="0.25">
      <c r="A1" s="9" t="s">
        <v>10</v>
      </c>
      <c r="B1" s="9" t="s">
        <v>13</v>
      </c>
      <c r="C1" s="9" t="s">
        <v>14</v>
      </c>
      <c r="D1" s="9" t="s">
        <v>11</v>
      </c>
      <c r="E1" s="9" t="s">
        <v>33</v>
      </c>
      <c r="F1" s="9" t="s">
        <v>12</v>
      </c>
      <c r="G1" s="11" t="s">
        <v>38</v>
      </c>
      <c r="H1" s="11" t="s">
        <v>37</v>
      </c>
      <c r="I1" s="9" t="s">
        <v>17</v>
      </c>
    </row>
    <row r="2" spans="1:12" s="4" customFormat="1" ht="15" customHeight="1" x14ac:dyDescent="0.25">
      <c r="A2" s="4" t="str">
        <f t="shared" ref="A2:A65" si="0">IF(ISBLANK(D2),"","T"&amp;TEXT(ROW()-1,"000"))</f>
        <v>T001</v>
      </c>
      <c r="B2" s="5" t="s">
        <v>15</v>
      </c>
      <c r="C2" s="5" t="s">
        <v>48</v>
      </c>
      <c r="D2" s="5" t="s">
        <v>49</v>
      </c>
      <c r="E2" s="6" t="s">
        <v>50</v>
      </c>
      <c r="F2" s="10">
        <v>42858</v>
      </c>
      <c r="G2" s="6" t="s">
        <v>43</v>
      </c>
      <c r="H2" s="6" t="s">
        <v>46</v>
      </c>
      <c r="I2" s="6" t="s">
        <v>19</v>
      </c>
      <c r="K2" s="7"/>
      <c r="L2" s="7"/>
    </row>
    <row r="3" spans="1:12" s="6" customFormat="1" ht="15" customHeight="1" x14ac:dyDescent="0.25">
      <c r="A3" s="4" t="str">
        <f t="shared" si="0"/>
        <v/>
      </c>
      <c r="B3" s="5"/>
      <c r="C3" s="5"/>
      <c r="D3" s="5"/>
      <c r="F3" s="10"/>
    </row>
    <row r="4" spans="1:12" s="6" customFormat="1" ht="15" customHeight="1" x14ac:dyDescent="0.25">
      <c r="A4" s="4" t="str">
        <f t="shared" si="0"/>
        <v/>
      </c>
      <c r="B4" s="5"/>
      <c r="C4" s="5"/>
      <c r="D4" s="5"/>
      <c r="F4" s="10"/>
    </row>
    <row r="5" spans="1:12" s="6" customFormat="1" ht="15" customHeight="1" x14ac:dyDescent="0.25">
      <c r="A5" s="4" t="str">
        <f t="shared" si="0"/>
        <v/>
      </c>
      <c r="B5" s="5"/>
      <c r="C5" s="5"/>
      <c r="D5" s="5"/>
      <c r="F5" s="10"/>
    </row>
    <row r="6" spans="1:12" s="6" customFormat="1" ht="15" customHeight="1" x14ac:dyDescent="0.25">
      <c r="A6" s="4" t="str">
        <f t="shared" si="0"/>
        <v/>
      </c>
      <c r="B6" s="5"/>
      <c r="C6" s="5"/>
      <c r="D6" s="5"/>
      <c r="F6" s="10"/>
    </row>
    <row r="7" spans="1:12" s="6" customFormat="1" ht="15" customHeight="1" x14ac:dyDescent="0.25">
      <c r="A7" s="4" t="str">
        <f t="shared" si="0"/>
        <v/>
      </c>
      <c r="B7" s="5"/>
      <c r="C7" s="5"/>
      <c r="D7" s="5"/>
      <c r="F7" s="10"/>
    </row>
    <row r="8" spans="1:12" s="6" customFormat="1" ht="15" customHeight="1" x14ac:dyDescent="0.25">
      <c r="A8" s="4" t="str">
        <f t="shared" si="0"/>
        <v/>
      </c>
      <c r="B8" s="5"/>
      <c r="C8" s="5"/>
      <c r="D8" s="5"/>
      <c r="F8" s="10"/>
    </row>
    <row r="9" spans="1:12" s="6" customFormat="1" ht="15" customHeight="1" x14ac:dyDescent="0.25">
      <c r="A9" s="4" t="str">
        <f t="shared" si="0"/>
        <v/>
      </c>
      <c r="B9" s="5"/>
      <c r="C9" s="5"/>
      <c r="D9" s="5"/>
      <c r="F9" s="10"/>
    </row>
    <row r="10" spans="1:12" s="6" customFormat="1" ht="15" customHeight="1" x14ac:dyDescent="0.25">
      <c r="A10" s="4" t="str">
        <f t="shared" si="0"/>
        <v/>
      </c>
      <c r="B10" s="5"/>
      <c r="C10" s="5"/>
      <c r="D10" s="5"/>
      <c r="F10" s="10"/>
    </row>
    <row r="11" spans="1:12" s="6" customFormat="1" ht="15" customHeight="1" x14ac:dyDescent="0.25">
      <c r="A11" s="4" t="str">
        <f t="shared" si="0"/>
        <v/>
      </c>
      <c r="B11" s="5"/>
      <c r="C11" s="5"/>
      <c r="D11" s="5"/>
      <c r="F11" s="10"/>
    </row>
    <row r="12" spans="1:12" s="6" customFormat="1" ht="15" customHeight="1" x14ac:dyDescent="0.25">
      <c r="A12" s="4" t="str">
        <f t="shared" si="0"/>
        <v/>
      </c>
      <c r="B12" s="5"/>
      <c r="C12" s="5"/>
      <c r="D12" s="5"/>
      <c r="F12" s="10"/>
    </row>
    <row r="13" spans="1:12" s="6" customFormat="1" ht="15" customHeight="1" x14ac:dyDescent="0.25">
      <c r="A13" s="4" t="str">
        <f t="shared" si="0"/>
        <v/>
      </c>
      <c r="B13" s="5"/>
      <c r="C13" s="5"/>
      <c r="D13" s="5"/>
      <c r="F13" s="10"/>
    </row>
    <row r="14" spans="1:12" s="6" customFormat="1" ht="15" customHeight="1" x14ac:dyDescent="0.25">
      <c r="A14" s="4" t="str">
        <f t="shared" si="0"/>
        <v/>
      </c>
      <c r="B14" s="5"/>
      <c r="C14" s="5"/>
      <c r="D14" s="5"/>
      <c r="F14" s="10"/>
    </row>
    <row r="15" spans="1:12" s="6" customFormat="1" ht="15" customHeight="1" x14ac:dyDescent="0.25">
      <c r="A15" s="4" t="str">
        <f t="shared" si="0"/>
        <v/>
      </c>
      <c r="B15" s="5"/>
      <c r="C15" s="5"/>
      <c r="D15" s="5"/>
      <c r="F15" s="10"/>
    </row>
    <row r="16" spans="1:12" s="6" customFormat="1" ht="15" customHeight="1" x14ac:dyDescent="0.25">
      <c r="A16" s="4" t="str">
        <f t="shared" si="0"/>
        <v/>
      </c>
      <c r="B16" s="5"/>
      <c r="C16" s="5"/>
      <c r="D16" s="5"/>
      <c r="F16" s="10"/>
    </row>
    <row r="17" spans="1:6" s="6" customFormat="1" ht="15" customHeight="1" x14ac:dyDescent="0.25">
      <c r="A17" s="4" t="str">
        <f t="shared" si="0"/>
        <v/>
      </c>
      <c r="B17" s="5"/>
      <c r="C17" s="5"/>
      <c r="D17" s="5"/>
      <c r="F17" s="10"/>
    </row>
    <row r="18" spans="1:6" s="6" customFormat="1" ht="15" customHeight="1" x14ac:dyDescent="0.25">
      <c r="A18" s="4" t="str">
        <f t="shared" si="0"/>
        <v/>
      </c>
      <c r="B18" s="5"/>
      <c r="C18" s="5"/>
      <c r="D18" s="5"/>
      <c r="F18" s="10"/>
    </row>
    <row r="19" spans="1:6" s="6" customFormat="1" ht="15" customHeight="1" x14ac:dyDescent="0.25">
      <c r="A19" s="4" t="str">
        <f t="shared" si="0"/>
        <v/>
      </c>
      <c r="B19" s="5"/>
      <c r="C19" s="5"/>
      <c r="D19" s="5"/>
      <c r="F19" s="10"/>
    </row>
    <row r="20" spans="1:6" s="6" customFormat="1" ht="15" customHeight="1" x14ac:dyDescent="0.25">
      <c r="A20" s="4" t="str">
        <f t="shared" si="0"/>
        <v/>
      </c>
      <c r="B20" s="5"/>
      <c r="C20" s="5"/>
      <c r="D20" s="5"/>
      <c r="F20" s="10"/>
    </row>
    <row r="21" spans="1:6" s="6" customFormat="1" ht="15" customHeight="1" x14ac:dyDescent="0.25">
      <c r="A21" s="4" t="str">
        <f t="shared" si="0"/>
        <v/>
      </c>
      <c r="B21" s="5"/>
      <c r="C21" s="5"/>
      <c r="D21" s="5"/>
      <c r="F21" s="10"/>
    </row>
    <row r="22" spans="1:6" s="6" customFormat="1" ht="15" customHeight="1" x14ac:dyDescent="0.25">
      <c r="A22" s="4" t="str">
        <f t="shared" si="0"/>
        <v/>
      </c>
      <c r="B22" s="5"/>
      <c r="C22" s="5"/>
      <c r="D22" s="5"/>
      <c r="F22" s="10"/>
    </row>
    <row r="23" spans="1:6" s="6" customFormat="1" ht="15" customHeight="1" x14ac:dyDescent="0.25">
      <c r="A23" s="4" t="str">
        <f t="shared" si="0"/>
        <v/>
      </c>
      <c r="B23" s="5"/>
      <c r="C23" s="5"/>
      <c r="D23" s="5"/>
      <c r="F23" s="10"/>
    </row>
    <row r="24" spans="1:6" s="6" customFormat="1" ht="15" customHeight="1" x14ac:dyDescent="0.25">
      <c r="A24" s="4" t="str">
        <f t="shared" si="0"/>
        <v/>
      </c>
      <c r="B24" s="5"/>
      <c r="C24" s="5"/>
      <c r="D24" s="5"/>
      <c r="E24" s="8"/>
      <c r="F24" s="10"/>
    </row>
    <row r="25" spans="1:6" s="6" customFormat="1" ht="15" customHeight="1" x14ac:dyDescent="0.25">
      <c r="A25" s="4" t="str">
        <f t="shared" si="0"/>
        <v/>
      </c>
      <c r="B25" s="5"/>
      <c r="C25" s="5"/>
      <c r="D25" s="5"/>
      <c r="E25" s="20"/>
      <c r="F25" s="10"/>
    </row>
    <row r="26" spans="1:6" s="6" customFormat="1" ht="15" customHeight="1" x14ac:dyDescent="0.25">
      <c r="A26" s="4" t="str">
        <f t="shared" si="0"/>
        <v/>
      </c>
      <c r="B26" s="5"/>
      <c r="C26" s="5"/>
      <c r="D26" s="5"/>
      <c r="F26" s="10"/>
    </row>
    <row r="27" spans="1:6" s="6" customFormat="1" ht="15" customHeight="1" x14ac:dyDescent="0.25">
      <c r="A27" s="4" t="str">
        <f t="shared" si="0"/>
        <v/>
      </c>
      <c r="B27" s="5"/>
      <c r="C27" s="5"/>
      <c r="D27" s="5"/>
      <c r="F27" s="10"/>
    </row>
    <row r="28" spans="1:6" s="6" customFormat="1" ht="15" customHeight="1" x14ac:dyDescent="0.25">
      <c r="A28" s="4" t="str">
        <f t="shared" si="0"/>
        <v/>
      </c>
      <c r="B28" s="5"/>
      <c r="C28" s="5"/>
      <c r="D28" s="5"/>
      <c r="F28" s="10"/>
    </row>
    <row r="29" spans="1:6" s="6" customFormat="1" ht="15" customHeight="1" x14ac:dyDescent="0.25">
      <c r="A29" s="4" t="str">
        <f t="shared" si="0"/>
        <v/>
      </c>
      <c r="B29" s="5"/>
      <c r="C29" s="5"/>
      <c r="D29" s="5"/>
      <c r="F29" s="10"/>
    </row>
    <row r="30" spans="1:6" s="6" customFormat="1" ht="15" customHeight="1" x14ac:dyDescent="0.25">
      <c r="A30" s="4" t="str">
        <f t="shared" si="0"/>
        <v/>
      </c>
      <c r="B30" s="5"/>
      <c r="C30" s="5"/>
      <c r="D30" s="5"/>
      <c r="F30" s="10"/>
    </row>
    <row r="31" spans="1:6" s="6" customFormat="1" ht="15" customHeight="1" x14ac:dyDescent="0.25">
      <c r="A31" s="4" t="str">
        <f t="shared" si="0"/>
        <v/>
      </c>
      <c r="B31" s="5"/>
      <c r="C31" s="5"/>
      <c r="D31" s="5"/>
      <c r="F31" s="10"/>
    </row>
    <row r="32" spans="1:6" s="6" customFormat="1" ht="15" customHeight="1" x14ac:dyDescent="0.25">
      <c r="A32" s="4" t="str">
        <f t="shared" si="0"/>
        <v/>
      </c>
      <c r="B32" s="5"/>
      <c r="C32" s="5"/>
      <c r="D32" s="5"/>
      <c r="F32" s="10"/>
    </row>
    <row r="33" spans="1:6" s="6" customFormat="1" ht="15" customHeight="1" x14ac:dyDescent="0.25">
      <c r="A33" s="4" t="str">
        <f t="shared" si="0"/>
        <v/>
      </c>
      <c r="B33" s="5"/>
      <c r="C33" s="5"/>
      <c r="D33" s="5"/>
      <c r="F33" s="10"/>
    </row>
    <row r="34" spans="1:6" s="6" customFormat="1" ht="15" customHeight="1" x14ac:dyDescent="0.25">
      <c r="A34" s="4" t="str">
        <f t="shared" si="0"/>
        <v/>
      </c>
      <c r="B34" s="5"/>
      <c r="C34" s="5"/>
      <c r="D34" s="5"/>
      <c r="F34" s="10"/>
    </row>
    <row r="35" spans="1:6" s="6" customFormat="1" ht="15" customHeight="1" x14ac:dyDescent="0.25">
      <c r="A35" s="4" t="str">
        <f t="shared" si="0"/>
        <v/>
      </c>
      <c r="B35" s="5"/>
      <c r="C35" s="5"/>
      <c r="D35" s="5"/>
      <c r="F35" s="10"/>
    </row>
    <row r="36" spans="1:6" s="6" customFormat="1" ht="15" customHeight="1" x14ac:dyDescent="0.25">
      <c r="A36" s="4" t="str">
        <f t="shared" si="0"/>
        <v/>
      </c>
      <c r="B36" s="5"/>
      <c r="C36" s="5"/>
      <c r="D36" s="5"/>
      <c r="F36" s="10"/>
    </row>
    <row r="37" spans="1:6" s="6" customFormat="1" ht="15" customHeight="1" x14ac:dyDescent="0.25">
      <c r="A37" s="4" t="str">
        <f t="shared" si="0"/>
        <v/>
      </c>
      <c r="B37" s="5"/>
      <c r="C37" s="5"/>
      <c r="D37" s="5"/>
      <c r="F37" s="10"/>
    </row>
    <row r="38" spans="1:6" s="6" customFormat="1" ht="15" customHeight="1" x14ac:dyDescent="0.25">
      <c r="A38" s="4" t="str">
        <f t="shared" si="0"/>
        <v/>
      </c>
      <c r="B38" s="5"/>
      <c r="C38" s="5"/>
      <c r="D38" s="5"/>
      <c r="F38" s="10"/>
    </row>
    <row r="39" spans="1:6" s="6" customFormat="1" ht="15" customHeight="1" x14ac:dyDescent="0.25">
      <c r="A39" s="4" t="str">
        <f t="shared" si="0"/>
        <v/>
      </c>
      <c r="B39" s="5"/>
      <c r="C39" s="5"/>
      <c r="D39" s="5"/>
      <c r="F39" s="10"/>
    </row>
    <row r="40" spans="1:6" s="6" customFormat="1" ht="15" customHeight="1" x14ac:dyDescent="0.25">
      <c r="A40" s="4" t="str">
        <f t="shared" si="0"/>
        <v/>
      </c>
      <c r="B40" s="5"/>
      <c r="C40" s="5"/>
      <c r="D40" s="5"/>
      <c r="F40" s="10"/>
    </row>
    <row r="41" spans="1:6" s="6" customFormat="1" ht="15" customHeight="1" x14ac:dyDescent="0.25">
      <c r="A41" s="4" t="str">
        <f t="shared" si="0"/>
        <v/>
      </c>
      <c r="B41" s="5"/>
      <c r="C41" s="5"/>
      <c r="D41" s="5"/>
      <c r="F41" s="10"/>
    </row>
    <row r="42" spans="1:6" s="6" customFormat="1" ht="15" customHeight="1" x14ac:dyDescent="0.25">
      <c r="A42" s="4" t="str">
        <f t="shared" si="0"/>
        <v/>
      </c>
      <c r="B42" s="5"/>
      <c r="C42" s="5"/>
      <c r="D42" s="5"/>
      <c r="F42" s="10"/>
    </row>
    <row r="43" spans="1:6" s="6" customFormat="1" ht="15" customHeight="1" x14ac:dyDescent="0.25">
      <c r="A43" s="4" t="str">
        <f t="shared" si="0"/>
        <v/>
      </c>
      <c r="B43" s="5"/>
      <c r="C43" s="5"/>
      <c r="D43" s="5"/>
      <c r="F43" s="10"/>
    </row>
    <row r="44" spans="1:6" s="6" customFormat="1" ht="15" customHeight="1" x14ac:dyDescent="0.25">
      <c r="A44" s="4" t="str">
        <f t="shared" si="0"/>
        <v/>
      </c>
      <c r="B44" s="5"/>
      <c r="C44" s="5"/>
      <c r="D44" s="5"/>
      <c r="F44" s="10"/>
    </row>
    <row r="45" spans="1:6" s="6" customFormat="1" ht="15" customHeight="1" x14ac:dyDescent="0.25">
      <c r="A45" s="4" t="str">
        <f t="shared" si="0"/>
        <v/>
      </c>
      <c r="B45" s="5"/>
      <c r="C45" s="5"/>
      <c r="D45" s="5"/>
      <c r="F45" s="10"/>
    </row>
    <row r="46" spans="1:6" s="6" customFormat="1" ht="30" customHeight="1" x14ac:dyDescent="0.25">
      <c r="A46" s="4" t="str">
        <f t="shared" si="0"/>
        <v/>
      </c>
      <c r="B46" s="5"/>
      <c r="C46" s="5"/>
      <c r="D46" s="5"/>
      <c r="E46" s="20"/>
      <c r="F46" s="10"/>
    </row>
    <row r="47" spans="1:6" s="6" customFormat="1" ht="15" customHeight="1" x14ac:dyDescent="0.25">
      <c r="A47" s="4" t="str">
        <f t="shared" si="0"/>
        <v/>
      </c>
      <c r="B47" s="5"/>
      <c r="C47" s="5"/>
      <c r="D47" s="5"/>
      <c r="F47" s="10"/>
    </row>
    <row r="48" spans="1:6" s="6" customFormat="1" ht="15" customHeight="1" x14ac:dyDescent="0.25">
      <c r="A48" s="4" t="str">
        <f t="shared" si="0"/>
        <v/>
      </c>
      <c r="B48" s="5"/>
      <c r="C48" s="5"/>
      <c r="D48" s="5"/>
      <c r="F48" s="10"/>
    </row>
    <row r="49" spans="1:6" s="6" customFormat="1" ht="15" customHeight="1" x14ac:dyDescent="0.25">
      <c r="A49" s="4" t="str">
        <f t="shared" si="0"/>
        <v/>
      </c>
      <c r="B49" s="5"/>
      <c r="C49" s="5"/>
      <c r="D49" s="5"/>
      <c r="F49" s="10"/>
    </row>
    <row r="50" spans="1:6" s="6" customFormat="1" ht="15" customHeight="1" x14ac:dyDescent="0.25">
      <c r="A50" s="4" t="str">
        <f t="shared" si="0"/>
        <v/>
      </c>
      <c r="B50" s="5"/>
      <c r="C50" s="5"/>
      <c r="D50" s="5"/>
      <c r="F50" s="10"/>
    </row>
    <row r="51" spans="1:6" s="6" customFormat="1" ht="15" customHeight="1" x14ac:dyDescent="0.25">
      <c r="A51" s="4" t="str">
        <f t="shared" si="0"/>
        <v/>
      </c>
      <c r="B51" s="5"/>
      <c r="C51" s="5"/>
      <c r="D51" s="5"/>
      <c r="F51" s="10"/>
    </row>
    <row r="52" spans="1:6" s="6" customFormat="1" ht="15" customHeight="1" x14ac:dyDescent="0.25">
      <c r="A52" s="4" t="str">
        <f t="shared" si="0"/>
        <v/>
      </c>
      <c r="B52" s="5"/>
      <c r="C52" s="5"/>
      <c r="D52" s="5"/>
      <c r="F52" s="10"/>
    </row>
    <row r="53" spans="1:6" s="6" customFormat="1" ht="15" customHeight="1" x14ac:dyDescent="0.25">
      <c r="A53" s="4" t="str">
        <f t="shared" si="0"/>
        <v/>
      </c>
      <c r="B53" s="5"/>
      <c r="C53" s="5"/>
      <c r="D53" s="5"/>
      <c r="F53" s="10"/>
    </row>
    <row r="54" spans="1:6" s="6" customFormat="1" ht="15" customHeight="1" x14ac:dyDescent="0.25">
      <c r="A54" s="4" t="str">
        <f t="shared" si="0"/>
        <v/>
      </c>
      <c r="B54" s="5"/>
      <c r="C54" s="5"/>
      <c r="D54" s="5"/>
      <c r="F54" s="10"/>
    </row>
    <row r="55" spans="1:6" s="6" customFormat="1" ht="15" customHeight="1" x14ac:dyDescent="0.25">
      <c r="A55" s="4" t="str">
        <f t="shared" si="0"/>
        <v/>
      </c>
      <c r="B55" s="5"/>
      <c r="C55" s="5"/>
      <c r="D55" s="5"/>
      <c r="F55" s="10"/>
    </row>
    <row r="56" spans="1:6" s="6" customFormat="1" ht="15" customHeight="1" x14ac:dyDescent="0.25">
      <c r="A56" s="4" t="str">
        <f t="shared" si="0"/>
        <v/>
      </c>
      <c r="B56" s="5"/>
      <c r="C56" s="5"/>
      <c r="D56" s="5"/>
      <c r="F56" s="10"/>
    </row>
    <row r="57" spans="1:6" s="6" customFormat="1" ht="15" customHeight="1" x14ac:dyDescent="0.25">
      <c r="A57" s="4" t="str">
        <f t="shared" si="0"/>
        <v/>
      </c>
      <c r="B57" s="5"/>
      <c r="C57" s="5"/>
      <c r="D57" s="5"/>
      <c r="F57" s="10"/>
    </row>
    <row r="58" spans="1:6" s="6" customFormat="1" ht="15" customHeight="1" x14ac:dyDescent="0.25">
      <c r="A58" s="4" t="str">
        <f t="shared" si="0"/>
        <v/>
      </c>
      <c r="B58" s="5"/>
      <c r="C58" s="5"/>
      <c r="D58" s="5"/>
      <c r="F58" s="10"/>
    </row>
    <row r="59" spans="1:6" s="6" customFormat="1" ht="15" customHeight="1" x14ac:dyDescent="0.25">
      <c r="A59" s="4" t="str">
        <f t="shared" si="0"/>
        <v/>
      </c>
      <c r="B59" s="5"/>
      <c r="C59" s="5"/>
      <c r="D59" s="5"/>
      <c r="F59" s="10"/>
    </row>
    <row r="60" spans="1:6" s="6" customFormat="1" ht="18" customHeight="1" x14ac:dyDescent="0.25">
      <c r="A60" s="4" t="str">
        <f t="shared" si="0"/>
        <v/>
      </c>
      <c r="B60" s="5"/>
      <c r="C60" s="5"/>
      <c r="D60" s="5"/>
      <c r="F60" s="10"/>
    </row>
    <row r="61" spans="1:6" s="6" customFormat="1" ht="18" customHeight="1" x14ac:dyDescent="0.25">
      <c r="A61" s="4" t="str">
        <f t="shared" si="0"/>
        <v/>
      </c>
      <c r="B61" s="5"/>
      <c r="C61" s="5"/>
      <c r="D61" s="5"/>
      <c r="F61" s="10"/>
    </row>
    <row r="62" spans="1:6" s="6" customFormat="1" ht="18" customHeight="1" x14ac:dyDescent="0.25">
      <c r="A62" s="4" t="str">
        <f t="shared" si="0"/>
        <v/>
      </c>
      <c r="B62" s="5"/>
      <c r="C62" s="5"/>
      <c r="D62" s="5"/>
      <c r="F62" s="10"/>
    </row>
    <row r="63" spans="1:6" s="6" customFormat="1" ht="18" customHeight="1" x14ac:dyDescent="0.25">
      <c r="A63" s="4" t="str">
        <f t="shared" si="0"/>
        <v/>
      </c>
      <c r="B63" s="5"/>
      <c r="C63" s="5"/>
      <c r="D63" s="5"/>
      <c r="F63" s="10"/>
    </row>
    <row r="64" spans="1:6" s="6" customFormat="1" ht="18" customHeight="1" x14ac:dyDescent="0.25">
      <c r="A64" s="4" t="str">
        <f t="shared" si="0"/>
        <v/>
      </c>
      <c r="B64" s="5"/>
      <c r="C64" s="5"/>
      <c r="D64" s="5"/>
      <c r="F64" s="10"/>
    </row>
    <row r="65" spans="1:9" s="6" customFormat="1" ht="18" customHeight="1" x14ac:dyDescent="0.25">
      <c r="A65" s="4" t="str">
        <f t="shared" si="0"/>
        <v/>
      </c>
      <c r="B65" s="5"/>
      <c r="C65" s="5"/>
      <c r="D65" s="5"/>
      <c r="F65" s="10"/>
    </row>
    <row r="66" spans="1:9" s="6" customFormat="1" ht="18" customHeight="1" x14ac:dyDescent="0.25">
      <c r="A66" s="4" t="str">
        <f t="shared" ref="A66:A74" si="1">IF(ISBLANK(D66),"","T"&amp;TEXT(ROW()-1,"000"))</f>
        <v/>
      </c>
      <c r="B66" s="5"/>
      <c r="C66" s="5"/>
      <c r="D66" s="5"/>
      <c r="F66" s="10"/>
    </row>
    <row r="67" spans="1:9" s="6" customFormat="1" ht="18" customHeight="1" x14ac:dyDescent="0.25">
      <c r="A67" s="4" t="str">
        <f t="shared" si="1"/>
        <v/>
      </c>
      <c r="B67" s="5"/>
      <c r="C67" s="5"/>
      <c r="D67" s="5"/>
      <c r="F67" s="10"/>
    </row>
    <row r="68" spans="1:9" s="6" customFormat="1" ht="18" customHeight="1" x14ac:dyDescent="0.25">
      <c r="A68" s="4" t="str">
        <f t="shared" si="1"/>
        <v/>
      </c>
      <c r="B68" s="5"/>
      <c r="C68" s="5"/>
      <c r="D68" s="5"/>
      <c r="F68" s="10"/>
    </row>
    <row r="69" spans="1:9" s="6" customFormat="1" ht="18" customHeight="1" x14ac:dyDescent="0.25">
      <c r="A69" s="4" t="str">
        <f t="shared" si="1"/>
        <v/>
      </c>
      <c r="B69" s="5"/>
      <c r="C69" s="5"/>
      <c r="D69" s="5"/>
      <c r="F69" s="10"/>
    </row>
    <row r="70" spans="1:9" s="6" customFormat="1" ht="18" customHeight="1" x14ac:dyDescent="0.25">
      <c r="A70" s="4" t="str">
        <f t="shared" si="1"/>
        <v/>
      </c>
      <c r="B70" s="5"/>
      <c r="C70" s="5"/>
      <c r="D70" s="5"/>
      <c r="F70" s="10"/>
    </row>
    <row r="71" spans="1:9" s="6" customFormat="1" ht="18" customHeight="1" x14ac:dyDescent="0.25">
      <c r="A71" s="4" t="str">
        <f t="shared" si="1"/>
        <v/>
      </c>
      <c r="B71" s="5"/>
      <c r="C71" s="5"/>
      <c r="D71" s="5"/>
      <c r="F71" s="10"/>
    </row>
    <row r="72" spans="1:9" s="6" customFormat="1" ht="18" customHeight="1" x14ac:dyDescent="0.25">
      <c r="A72" s="4" t="str">
        <f t="shared" si="1"/>
        <v/>
      </c>
      <c r="B72" s="5"/>
      <c r="C72" s="5"/>
      <c r="D72" s="5"/>
      <c r="F72" s="10"/>
    </row>
    <row r="73" spans="1:9" s="6" customFormat="1" ht="18" customHeight="1" x14ac:dyDescent="0.25">
      <c r="A73" s="4" t="str">
        <f t="shared" si="1"/>
        <v/>
      </c>
      <c r="B73" s="5"/>
      <c r="C73" s="5"/>
      <c r="D73" s="5"/>
      <c r="F73" s="10"/>
    </row>
    <row r="74" spans="1:9" s="6" customFormat="1" ht="18" customHeight="1" x14ac:dyDescent="0.25">
      <c r="A74" s="4" t="str">
        <f t="shared" si="1"/>
        <v/>
      </c>
      <c r="B74" s="5"/>
      <c r="C74" s="5"/>
      <c r="D74" s="5"/>
      <c r="F74" s="10"/>
    </row>
    <row r="75" spans="1:9" x14ac:dyDescent="0.25">
      <c r="A75" s="4" t="str">
        <f t="shared" ref="A75:A76" si="2">IF(ISBLANK(D75),"","T"&amp;TEXT(ROW()-1,"000"))</f>
        <v/>
      </c>
      <c r="B75" s="5"/>
      <c r="C75" s="5"/>
      <c r="D75" s="5"/>
      <c r="E75" s="6"/>
      <c r="F75" s="10"/>
      <c r="G75" s="6"/>
      <c r="H75" s="6"/>
      <c r="I75" s="6"/>
    </row>
    <row r="76" spans="1:9" x14ac:dyDescent="0.25">
      <c r="A76" s="4" t="str">
        <f t="shared" si="2"/>
        <v/>
      </c>
      <c r="B76" s="5"/>
      <c r="C76" s="5"/>
      <c r="D76" s="5"/>
      <c r="E76" s="6"/>
      <c r="F76" s="10"/>
      <c r="G76" s="6"/>
      <c r="H76" s="6"/>
      <c r="I76" s="6"/>
    </row>
    <row r="77" spans="1:9" x14ac:dyDescent="0.25">
      <c r="A77" s="4" t="str">
        <f t="shared" ref="A77:A110" si="3">IF(ISBLANK(D77),"","T"&amp;TEXT(ROW()-1,"000"))</f>
        <v/>
      </c>
      <c r="B77" s="5"/>
      <c r="C77" s="5"/>
      <c r="D77" s="5"/>
      <c r="E77" s="6"/>
      <c r="F77" s="10"/>
      <c r="G77" s="6"/>
      <c r="H77" s="6"/>
      <c r="I77" s="6"/>
    </row>
    <row r="78" spans="1:9" x14ac:dyDescent="0.25">
      <c r="A78" s="4" t="str">
        <f t="shared" si="3"/>
        <v/>
      </c>
      <c r="B78" s="5"/>
      <c r="C78" s="5"/>
      <c r="D78" s="5"/>
      <c r="E78" s="6"/>
      <c r="F78" s="10"/>
      <c r="G78" s="6"/>
      <c r="H78" s="6"/>
      <c r="I78" s="6"/>
    </row>
    <row r="79" spans="1:9" x14ac:dyDescent="0.25">
      <c r="A79" s="4" t="str">
        <f t="shared" si="3"/>
        <v/>
      </c>
      <c r="B79" s="5"/>
      <c r="C79" s="5"/>
      <c r="D79" s="5"/>
      <c r="E79" s="6"/>
      <c r="F79" s="10"/>
      <c r="G79" s="6"/>
      <c r="H79" s="6"/>
      <c r="I79" s="6"/>
    </row>
    <row r="80" spans="1:9" x14ac:dyDescent="0.25">
      <c r="A80" s="4" t="str">
        <f t="shared" si="3"/>
        <v/>
      </c>
      <c r="B80" s="5"/>
      <c r="C80" s="5"/>
      <c r="D80" s="5"/>
      <c r="E80" s="6"/>
      <c r="F80" s="10"/>
      <c r="G80" s="6"/>
      <c r="H80" s="6"/>
      <c r="I80" s="6"/>
    </row>
    <row r="81" spans="1:9" x14ac:dyDescent="0.25">
      <c r="A81" s="4" t="str">
        <f t="shared" si="3"/>
        <v/>
      </c>
      <c r="B81" s="5"/>
      <c r="C81" s="5"/>
      <c r="D81" s="5"/>
      <c r="E81" s="6"/>
      <c r="F81" s="10"/>
      <c r="G81" s="6"/>
      <c r="H81" s="6"/>
      <c r="I81" s="6"/>
    </row>
    <row r="82" spans="1:9" x14ac:dyDescent="0.25">
      <c r="A82" s="4" t="str">
        <f t="shared" si="3"/>
        <v/>
      </c>
      <c r="B82" s="5"/>
      <c r="C82" s="5"/>
      <c r="D82" s="5"/>
      <c r="E82" s="6"/>
      <c r="F82" s="10"/>
      <c r="G82" s="6"/>
      <c r="H82" s="6"/>
      <c r="I82" s="6"/>
    </row>
    <row r="83" spans="1:9" x14ac:dyDescent="0.25">
      <c r="A83" s="4" t="str">
        <f t="shared" si="3"/>
        <v/>
      </c>
      <c r="B83" s="5"/>
      <c r="C83" s="5"/>
      <c r="D83" s="5"/>
      <c r="E83" s="6"/>
      <c r="F83" s="10"/>
      <c r="G83" s="6"/>
      <c r="H83" s="6"/>
      <c r="I83" s="6"/>
    </row>
    <row r="84" spans="1:9" x14ac:dyDescent="0.25">
      <c r="A84" s="4" t="str">
        <f t="shared" si="3"/>
        <v/>
      </c>
      <c r="B84" s="5"/>
      <c r="C84" s="5"/>
      <c r="D84" s="5"/>
      <c r="E84" s="6"/>
      <c r="F84" s="10"/>
      <c r="G84" s="6"/>
      <c r="H84" s="6"/>
      <c r="I84" s="6"/>
    </row>
    <row r="85" spans="1:9" x14ac:dyDescent="0.25">
      <c r="A85" s="4" t="str">
        <f t="shared" si="3"/>
        <v/>
      </c>
      <c r="B85" s="5"/>
      <c r="C85" s="5"/>
      <c r="D85" s="5"/>
      <c r="E85" s="6"/>
      <c r="F85" s="10"/>
      <c r="G85" s="6"/>
      <c r="H85" s="6"/>
      <c r="I85" s="6"/>
    </row>
    <row r="86" spans="1:9" x14ac:dyDescent="0.25">
      <c r="A86" s="4" t="str">
        <f t="shared" si="3"/>
        <v/>
      </c>
      <c r="B86" s="5"/>
      <c r="C86" s="5"/>
      <c r="D86" s="5"/>
      <c r="E86" s="6"/>
      <c r="F86" s="10"/>
      <c r="G86" s="6"/>
      <c r="H86" s="6"/>
      <c r="I86" s="6"/>
    </row>
    <row r="87" spans="1:9" x14ac:dyDescent="0.25">
      <c r="A87" s="4" t="str">
        <f t="shared" si="3"/>
        <v/>
      </c>
      <c r="B87" s="5"/>
      <c r="C87" s="5"/>
      <c r="D87" s="5"/>
      <c r="E87" s="6"/>
      <c r="F87" s="10"/>
      <c r="G87" s="6"/>
      <c r="H87" s="6"/>
      <c r="I87" s="6"/>
    </row>
    <row r="88" spans="1:9" x14ac:dyDescent="0.25">
      <c r="A88" s="4" t="str">
        <f t="shared" si="3"/>
        <v/>
      </c>
      <c r="B88" s="5"/>
      <c r="C88" s="5"/>
      <c r="D88" s="5"/>
      <c r="E88" s="6"/>
      <c r="F88" s="10"/>
      <c r="G88" s="6"/>
      <c r="H88" s="6"/>
      <c r="I88" s="6"/>
    </row>
    <row r="89" spans="1:9" x14ac:dyDescent="0.25">
      <c r="A89" s="4" t="str">
        <f t="shared" si="3"/>
        <v/>
      </c>
      <c r="B89" s="5"/>
      <c r="C89" s="5"/>
      <c r="D89" s="5"/>
      <c r="E89" s="6"/>
      <c r="F89" s="10"/>
      <c r="G89" s="6"/>
      <c r="H89" s="6"/>
      <c r="I89" s="6"/>
    </row>
    <row r="90" spans="1:9" x14ac:dyDescent="0.25">
      <c r="A90" s="4" t="str">
        <f t="shared" si="3"/>
        <v/>
      </c>
      <c r="B90" s="5"/>
      <c r="C90" s="5"/>
      <c r="D90" s="5"/>
      <c r="E90" s="6"/>
      <c r="F90" s="10"/>
      <c r="G90" s="6"/>
      <c r="H90" s="6"/>
      <c r="I90" s="6"/>
    </row>
    <row r="91" spans="1:9" x14ac:dyDescent="0.25">
      <c r="A91" s="4" t="str">
        <f t="shared" si="3"/>
        <v/>
      </c>
      <c r="B91" s="5"/>
      <c r="C91" s="5"/>
      <c r="D91" s="5"/>
      <c r="E91" s="6"/>
      <c r="F91" s="10"/>
      <c r="G91" s="6"/>
      <c r="H91" s="6"/>
      <c r="I91" s="6"/>
    </row>
    <row r="92" spans="1:9" x14ac:dyDescent="0.25">
      <c r="A92" s="4" t="str">
        <f t="shared" si="3"/>
        <v/>
      </c>
      <c r="B92" s="5"/>
      <c r="C92" s="5"/>
      <c r="D92" s="5"/>
      <c r="E92" s="6"/>
      <c r="F92" s="10"/>
      <c r="G92" s="6"/>
      <c r="H92" s="6"/>
      <c r="I92" s="6"/>
    </row>
    <row r="93" spans="1:9" x14ac:dyDescent="0.25">
      <c r="A93" s="4" t="str">
        <f t="shared" si="3"/>
        <v/>
      </c>
      <c r="B93" s="5"/>
      <c r="C93" s="5"/>
      <c r="D93" s="5"/>
      <c r="E93" s="6"/>
      <c r="F93" s="10"/>
      <c r="G93" s="6"/>
      <c r="H93" s="6"/>
      <c r="I93" s="6"/>
    </row>
    <row r="94" spans="1:9" x14ac:dyDescent="0.25">
      <c r="A94" s="4" t="str">
        <f t="shared" si="3"/>
        <v/>
      </c>
      <c r="B94" s="5"/>
      <c r="C94" s="5"/>
      <c r="D94" s="5"/>
      <c r="E94" s="6"/>
      <c r="F94" s="10"/>
      <c r="G94" s="6"/>
      <c r="H94" s="6"/>
      <c r="I94" s="6"/>
    </row>
    <row r="95" spans="1:9" x14ac:dyDescent="0.25">
      <c r="A95" s="4" t="str">
        <f t="shared" si="3"/>
        <v/>
      </c>
      <c r="B95" s="5"/>
      <c r="C95" s="5"/>
      <c r="D95" s="5"/>
      <c r="E95" s="6"/>
      <c r="F95" s="10"/>
      <c r="G95" s="6"/>
      <c r="H95" s="6"/>
      <c r="I95" s="6"/>
    </row>
    <row r="96" spans="1:9" x14ac:dyDescent="0.25">
      <c r="A96" s="4" t="str">
        <f t="shared" si="3"/>
        <v/>
      </c>
      <c r="B96" s="5"/>
      <c r="C96" s="5"/>
      <c r="D96" s="5"/>
      <c r="E96" s="6"/>
      <c r="F96" s="10"/>
      <c r="G96" s="6"/>
      <c r="H96" s="6"/>
      <c r="I96" s="6"/>
    </row>
    <row r="97" spans="1:9" x14ac:dyDescent="0.25">
      <c r="A97" s="4" t="str">
        <f t="shared" si="3"/>
        <v/>
      </c>
      <c r="B97" s="5"/>
      <c r="C97" s="5"/>
      <c r="D97" s="5"/>
      <c r="E97" s="6"/>
      <c r="F97" s="10"/>
      <c r="G97" s="6"/>
      <c r="H97" s="6"/>
      <c r="I97" s="6"/>
    </row>
    <row r="98" spans="1:9" x14ac:dyDescent="0.25">
      <c r="A98" s="4" t="str">
        <f t="shared" si="3"/>
        <v/>
      </c>
      <c r="B98" s="5"/>
      <c r="C98" s="5"/>
      <c r="D98" s="5"/>
      <c r="E98" s="6"/>
      <c r="F98" s="10"/>
      <c r="G98" s="6"/>
      <c r="H98" s="6"/>
      <c r="I98" s="6"/>
    </row>
    <row r="99" spans="1:9" x14ac:dyDescent="0.25">
      <c r="A99" s="4" t="str">
        <f t="shared" si="3"/>
        <v/>
      </c>
      <c r="B99" s="5"/>
      <c r="C99" s="5"/>
      <c r="D99" s="5"/>
      <c r="E99" s="6"/>
      <c r="F99" s="10"/>
      <c r="G99" s="6"/>
      <c r="H99" s="6"/>
      <c r="I99" s="6"/>
    </row>
    <row r="100" spans="1:9" x14ac:dyDescent="0.25">
      <c r="A100" s="4" t="str">
        <f t="shared" si="3"/>
        <v/>
      </c>
      <c r="B100" s="5"/>
      <c r="C100" s="5"/>
      <c r="D100" s="5"/>
      <c r="E100" s="6"/>
      <c r="F100" s="10"/>
      <c r="G100" s="6"/>
      <c r="H100" s="6"/>
      <c r="I100" s="6"/>
    </row>
    <row r="101" spans="1:9" x14ac:dyDescent="0.25">
      <c r="A101" s="4" t="str">
        <f t="shared" si="3"/>
        <v/>
      </c>
      <c r="B101" s="5"/>
      <c r="C101" s="5"/>
      <c r="D101" s="5"/>
      <c r="E101" s="6"/>
      <c r="F101" s="10"/>
      <c r="G101" s="6"/>
      <c r="H101" s="6"/>
      <c r="I101" s="6"/>
    </row>
    <row r="102" spans="1:9" x14ac:dyDescent="0.25">
      <c r="A102" s="4" t="str">
        <f t="shared" si="3"/>
        <v/>
      </c>
      <c r="B102" s="5"/>
      <c r="C102" s="5"/>
      <c r="D102" s="5"/>
      <c r="E102" s="6"/>
      <c r="F102" s="10"/>
      <c r="G102" s="6"/>
      <c r="H102" s="6"/>
      <c r="I102" s="6"/>
    </row>
    <row r="103" spans="1:9" x14ac:dyDescent="0.25">
      <c r="A103" s="4" t="str">
        <f t="shared" si="3"/>
        <v/>
      </c>
      <c r="B103" s="5"/>
      <c r="C103" s="5"/>
      <c r="D103" s="5"/>
      <c r="E103" s="6"/>
      <c r="F103" s="10"/>
      <c r="G103" s="6"/>
      <c r="H103" s="6"/>
      <c r="I103" s="6"/>
    </row>
    <row r="104" spans="1:9" x14ac:dyDescent="0.25">
      <c r="A104" s="4" t="str">
        <f t="shared" si="3"/>
        <v/>
      </c>
      <c r="B104" s="5"/>
      <c r="C104" s="5"/>
      <c r="D104" s="5"/>
      <c r="E104" s="6"/>
      <c r="F104" s="10"/>
      <c r="G104" s="6"/>
      <c r="H104" s="6"/>
      <c r="I104" s="6"/>
    </row>
    <row r="105" spans="1:9" x14ac:dyDescent="0.25">
      <c r="A105" s="4" t="str">
        <f t="shared" si="3"/>
        <v/>
      </c>
      <c r="B105" s="5"/>
      <c r="C105" s="5"/>
      <c r="D105" s="5"/>
      <c r="E105" s="6"/>
      <c r="F105" s="10"/>
      <c r="G105" s="6"/>
      <c r="H105" s="6"/>
      <c r="I105" s="6"/>
    </row>
    <row r="106" spans="1:9" x14ac:dyDescent="0.25">
      <c r="A106" s="4" t="str">
        <f t="shared" si="3"/>
        <v/>
      </c>
      <c r="B106" s="5"/>
      <c r="C106" s="5"/>
      <c r="D106" s="5"/>
      <c r="E106" s="6"/>
      <c r="F106" s="10"/>
      <c r="G106" s="6"/>
      <c r="H106" s="6"/>
      <c r="I106" s="6"/>
    </row>
    <row r="107" spans="1:9" x14ac:dyDescent="0.25">
      <c r="A107" s="4" t="str">
        <f t="shared" si="3"/>
        <v/>
      </c>
      <c r="B107" s="5"/>
      <c r="C107" s="5"/>
      <c r="D107" s="5"/>
      <c r="E107" s="6"/>
      <c r="F107" s="10"/>
      <c r="G107" s="6"/>
      <c r="H107" s="6"/>
      <c r="I107" s="6"/>
    </row>
    <row r="108" spans="1:9" x14ac:dyDescent="0.25">
      <c r="A108" s="4" t="str">
        <f t="shared" si="3"/>
        <v/>
      </c>
      <c r="B108" s="5"/>
      <c r="C108" s="5"/>
      <c r="D108" s="5"/>
      <c r="E108" s="6"/>
      <c r="F108" s="10"/>
      <c r="G108" s="6"/>
      <c r="H108" s="6"/>
      <c r="I108" s="6"/>
    </row>
    <row r="109" spans="1:9" x14ac:dyDescent="0.25">
      <c r="A109" s="4" t="str">
        <f t="shared" si="3"/>
        <v/>
      </c>
      <c r="B109" s="5"/>
      <c r="C109" s="5"/>
      <c r="D109" s="5"/>
      <c r="E109" s="6"/>
      <c r="F109" s="10"/>
      <c r="G109" s="6"/>
      <c r="H109" s="6"/>
      <c r="I109" s="6"/>
    </row>
    <row r="110" spans="1:9" x14ac:dyDescent="0.25">
      <c r="A110" s="4" t="str">
        <f t="shared" si="3"/>
        <v/>
      </c>
      <c r="B110" s="5"/>
      <c r="C110" s="5"/>
      <c r="D110" s="5"/>
      <c r="E110" s="6"/>
      <c r="F110" s="10"/>
      <c r="G110" s="6"/>
      <c r="H110" s="6"/>
      <c r="I110" s="6"/>
    </row>
  </sheetData>
  <conditionalFormatting sqref="B2:I74">
    <cfRule type="expression" dxfId="14" priority="8">
      <formula>$I2="Complete"</formula>
    </cfRule>
  </conditionalFormatting>
  <conditionalFormatting sqref="A2">
    <cfRule type="expression" dxfId="13" priority="3">
      <formula>$I2="Complete"</formula>
    </cfRule>
  </conditionalFormatting>
  <conditionalFormatting sqref="A3:A62">
    <cfRule type="expression" dxfId="12" priority="2">
      <formula>$I3="Complete"</formula>
    </cfRule>
  </conditionalFormatting>
  <conditionalFormatting sqref="A63:A74">
    <cfRule type="expression" dxfId="11" priority="1">
      <formula>$I63="Complete"</formula>
    </cfRule>
  </conditionalFormatting>
  <dataValidations count="4">
    <dataValidation type="list" allowBlank="1" showInputMessage="1" showErrorMessage="1" sqref="G2:G74" xr:uid="{00000000-0002-0000-0000-000000000000}">
      <formula1>Importance</formula1>
    </dataValidation>
    <dataValidation type="list" allowBlank="1" showInputMessage="1" showErrorMessage="1" sqref="I2:I74" xr:uid="{00000000-0002-0000-0000-000001000000}">
      <formula1>completion</formula1>
    </dataValidation>
    <dataValidation type="list" allowBlank="1" showInputMessage="1" showErrorMessage="1" sqref="H2:H74" xr:uid="{00000000-0002-0000-0000-000002000000}">
      <formula1>Urgence</formula1>
    </dataValidation>
    <dataValidation type="list" allowBlank="1" showInputMessage="1" showErrorMessage="1" sqref="B2:B74" xr:uid="{00000000-0002-0000-0000-000003000000}">
      <formula1>domain</formula1>
    </dataValidation>
  </dataValidations>
  <pageMargins left="0.7" right="0.7" top="0.75" bottom="0.75" header="0.3" footer="0.3"/>
  <pageSetup paperSize="9" orientation="portrait" r:id="rId1"/>
  <headerFooter>
    <oddHeader>&amp;R&amp;"Arial"&amp;12&amp;BST Restricted&amp;B</oddHead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N36"/>
  <sheetViews>
    <sheetView showGridLines="0" tabSelected="1" topLeftCell="B1" workbookViewId="0">
      <selection activeCell="B1" sqref="B1"/>
    </sheetView>
  </sheetViews>
  <sheetFormatPr baseColWidth="10" defaultColWidth="9.140625" defaultRowHeight="15" x14ac:dyDescent="0.25"/>
  <cols>
    <col min="1" max="1" width="13.42578125" hidden="1" customWidth="1"/>
    <col min="2" max="2" width="6.5703125" customWidth="1"/>
    <col min="3" max="3" width="1.7109375" customWidth="1"/>
    <col min="4" max="4" width="6.7109375" hidden="1" customWidth="1"/>
    <col min="5" max="5" width="15.7109375" customWidth="1"/>
    <col min="6" max="6" width="45.7109375" customWidth="1"/>
    <col min="7" max="7" width="11.7109375" customWidth="1"/>
    <col min="8" max="9" width="1.7109375" customWidth="1"/>
    <col min="10" max="10" width="6.7109375" hidden="1" customWidth="1"/>
    <col min="11" max="11" width="15.7109375" customWidth="1"/>
    <col min="12" max="12" width="45.7109375" customWidth="1"/>
    <col min="13" max="13" width="11.7109375" customWidth="1"/>
  </cols>
  <sheetData>
    <row r="2" spans="1:14" s="21" customFormat="1" ht="30" customHeight="1" x14ac:dyDescent="0.25">
      <c r="B2" s="55"/>
      <c r="C2" s="55"/>
      <c r="D2" s="53"/>
      <c r="E2" s="25"/>
      <c r="F2" s="56" t="s">
        <v>45</v>
      </c>
      <c r="G2" s="57"/>
      <c r="H2" s="14"/>
      <c r="I2" s="60"/>
      <c r="J2" s="53"/>
      <c r="K2" s="25"/>
      <c r="L2" s="56" t="s">
        <v>46</v>
      </c>
      <c r="M2" s="57"/>
      <c r="N2" s="55"/>
    </row>
    <row r="3" spans="1:14" s="26" customFormat="1" ht="8.1" customHeight="1" thickBot="1" x14ac:dyDescent="0.3">
      <c r="B3" s="55"/>
      <c r="C3" s="55"/>
      <c r="D3" s="53"/>
      <c r="E3" s="53"/>
      <c r="F3" s="54"/>
      <c r="G3" s="53"/>
      <c r="H3" s="14"/>
      <c r="I3" s="60"/>
      <c r="J3" s="53"/>
      <c r="K3" s="53"/>
      <c r="L3" s="54"/>
      <c r="M3" s="53"/>
      <c r="N3" s="55"/>
    </row>
    <row r="4" spans="1:14" ht="15.75" thickTop="1" x14ac:dyDescent="0.25">
      <c r="A4" t="s">
        <v>43</v>
      </c>
      <c r="B4" s="70" t="s">
        <v>43</v>
      </c>
      <c r="C4" s="58"/>
      <c r="D4" s="22" t="str">
        <f t="array" ref="D4">IFERROR(
    INDEX('Task List'!$A$2:$A$1000,
          SMALL(
              IF(('Task List'!$I$2:$I$1000&lt;&gt;"Complete")*('Task List'!$G$2:$G$1000=$A4)*('Task List'!$H$2:$H$1000=F$2),
                   ROW('Task List'!$A$2:$A$1000)-ROW('Task List'!$A$2)+1
              ),
              ROWS('Task List'!$A$2:$A2)
          )
),
"")</f>
        <v/>
      </c>
      <c r="E4" s="29" t="str">
        <f>IF(OR(D4="",D4=0),"",VLOOKUP(D4,'Task List'!$A$2:$I$1000,3,FALSE))</f>
        <v/>
      </c>
      <c r="F4" s="30" t="str">
        <f>IF(OR(D4="",D4=0),"",VLOOKUP(D4,'Task List'!$A$2:$I$1000,4,FALSE))</f>
        <v/>
      </c>
      <c r="G4" s="31" t="str">
        <f>IF(OR(D4="",D4=0),"",VLOOKUP(D4,'Task List'!$A$2:$I$1000,6,FALSE))</f>
        <v/>
      </c>
      <c r="I4" s="60"/>
      <c r="J4" s="22" t="str">
        <f t="array" ref="J4">IFERROR(
    INDEX('Task List'!$A$2:$A$1000,
          SMALL(
              IF(('Task List'!$I$2:$I$1000&lt;&gt;"Complete")*('Task List'!$G$2:$G$1000=$A4)*('Task List'!$H$2:$H$1000=L$2),
                   ROW('Task List'!$A$2:$A$1000)-ROW('Task List'!$A$2)+1
              ),
              ROWS('Task List'!$A$2:$A2)
          )
),
"")</f>
        <v>T001</v>
      </c>
      <c r="K4" s="62" t="str">
        <f>IF(OR(J4="",J4=0),"",VLOOKUP(J4,'Task List'!$A$2:$I$1000,3,FALSE))</f>
        <v>My Project</v>
      </c>
      <c r="L4" s="63" t="str">
        <f>IF(OR(J4="",J4=0),"",VLOOKUP(J4,'Task List'!$A$2:$I$1000,4,FALSE))</f>
        <v>Start the project Plan</v>
      </c>
      <c r="M4" s="64">
        <f>IF(OR(J4="",J4=0),"",VLOOKUP(J4,'Task List'!$A$2:$I$1000,6,FALSE))</f>
        <v>42858</v>
      </c>
    </row>
    <row r="5" spans="1:14" x14ac:dyDescent="0.25">
      <c r="A5" t="s">
        <v>43</v>
      </c>
      <c r="B5" s="71"/>
      <c r="C5" s="58"/>
      <c r="D5" s="22" t="str">
        <f t="array" ref="D5">IFERROR(
    INDEX('Task List'!$A$2:$A$1000,
          SMALL(
              IF(('Task List'!$I$2:$I$1000&lt;&gt;"Complete")*('Task List'!$G$2:$G$1000=$A5)*('Task List'!$H$2:$H$1000=F$2),
                   ROW('Task List'!$A$2:$A$1000)-ROW('Task List'!$A$2)+1
              ),
              ROWS('Task List'!$A$2:$A3)
          )
),
"")</f>
        <v/>
      </c>
      <c r="E5" s="32" t="str">
        <f>IF(OR(D5="",D5=0),"",VLOOKUP(D5,'Task List'!$A$2:$I$1000,3,FALSE))</f>
        <v/>
      </c>
      <c r="F5" s="27" t="str">
        <f>IF(OR(D5="",D5=0),"",VLOOKUP(D5,'Task List'!$A$2:$I$1000,4,FALSE))</f>
        <v/>
      </c>
      <c r="G5" s="33" t="str">
        <f>IF(OR(D5="",D5=0),"",VLOOKUP(D5,'Task List'!$A$2:$I$1000,6,FALSE))</f>
        <v/>
      </c>
      <c r="I5" s="60"/>
      <c r="J5" s="22" t="str">
        <f t="array" ref="J5">IFERROR(
    INDEX('Task List'!$A$2:$A$1000,
          SMALL(
              IF(('Task List'!$I$2:$I$1000&lt;&gt;"Complete")*('Task List'!$G$2:$G$1000=$A5)*('Task List'!$H$2:$H$1000=L$2),
                   ROW('Task List'!$A$2:$A$1000)-ROW('Task List'!$A$2)+1
              ),
              ROWS('Task List'!$A$2:$A3)
          )
),
"")</f>
        <v/>
      </c>
      <c r="K5" s="65" t="str">
        <f>IF(OR(J5="",J5=0),"",VLOOKUP(J5,'Task List'!$A$2:$I$1000,3,FALSE))</f>
        <v/>
      </c>
      <c r="L5" s="27" t="str">
        <f>IF(OR(J5="",J5=0),"",VLOOKUP(J5,'Task List'!$A$2:$I$1000,4,FALSE))</f>
        <v/>
      </c>
      <c r="M5" s="66" t="str">
        <f>IF(OR(J5="",J5=0),"",VLOOKUP(J5,'Task List'!$A$2:$I$1000,6,FALSE))</f>
        <v/>
      </c>
    </row>
    <row r="6" spans="1:14" x14ac:dyDescent="0.25">
      <c r="A6" t="s">
        <v>43</v>
      </c>
      <c r="B6" s="71"/>
      <c r="C6" s="58"/>
      <c r="D6" s="22" t="str">
        <f t="array" ref="D6">IFERROR(
    INDEX('Task List'!$A$2:$A$1000,
          SMALL(
              IF(('Task List'!$I$2:$I$1000&lt;&gt;"Complete")*('Task List'!$G$2:$G$1000=$A6)*('Task List'!$H$2:$H$1000=F$2),
                   ROW('Task List'!$A$2:$A$1000)-ROW('Task List'!$A$2)+1
              ),
              ROWS('Task List'!$A$2:$A4)
          )
),
"")</f>
        <v/>
      </c>
      <c r="E6" s="32" t="str">
        <f>IF(OR(D6="",D6=0),"",VLOOKUP(D6,'Task List'!$A$2:$I$1000,3,FALSE))</f>
        <v/>
      </c>
      <c r="F6" s="27" t="str">
        <f>IF(OR(D6="",D6=0),"",VLOOKUP(D6,'Task List'!$A$2:$I$1000,4,FALSE))</f>
        <v/>
      </c>
      <c r="G6" s="33" t="str">
        <f>IF(OR(D6="",D6=0),"",VLOOKUP(D6,'Task List'!$A$2:$I$1000,6,FALSE))</f>
        <v/>
      </c>
      <c r="I6" s="60"/>
      <c r="J6" s="22" t="str">
        <f t="array" ref="J6">IFERROR(
    INDEX('Task List'!$A$2:$A$1000,
          SMALL(
              IF(('Task List'!$I$2:$I$1000&lt;&gt;"Complete")*('Task List'!$G$2:$G$1000=$A6)*('Task List'!$H$2:$H$1000=L$2),
                   ROW('Task List'!$A$2:$A$1000)-ROW('Task List'!$A$2)+1
              ),
              ROWS('Task List'!$A$2:$A4)
          )
),
"")</f>
        <v/>
      </c>
      <c r="K6" s="65" t="str">
        <f>IF(OR(J6="",J6=0),"",VLOOKUP(J6,'Task List'!$A$2:$I$1000,3,FALSE))</f>
        <v/>
      </c>
      <c r="L6" s="27" t="str">
        <f>IF(OR(J6="",J6=0),"",VLOOKUP(J6,'Task List'!$A$2:$I$1000,4,FALSE))</f>
        <v/>
      </c>
      <c r="M6" s="66" t="str">
        <f>IF(OR(J6="",J6=0),"",VLOOKUP(J6,'Task List'!$A$2:$I$1000,6,FALSE))</f>
        <v/>
      </c>
    </row>
    <row r="7" spans="1:14" x14ac:dyDescent="0.25">
      <c r="A7" t="s">
        <v>43</v>
      </c>
      <c r="B7" s="71"/>
      <c r="C7" s="58"/>
      <c r="D7" s="22" t="str">
        <f t="array" ref="D7">IFERROR(
    INDEX('Task List'!$A$2:$A$1000,
          SMALL(
              IF(('Task List'!$I$2:$I$1000&lt;&gt;"Complete")*('Task List'!$G$2:$G$1000=$A7)*('Task List'!$H$2:$H$1000=F$2),
                   ROW('Task List'!$A$2:$A$1000)-ROW('Task List'!$A$2)+1
              ),
              ROWS('Task List'!$A$2:$A5)
          )
),
"")</f>
        <v/>
      </c>
      <c r="E7" s="32" t="str">
        <f>IF(OR(D7="",D7=0),"",VLOOKUP(D7,'Task List'!$A$2:$I$1000,3,FALSE))</f>
        <v/>
      </c>
      <c r="F7" s="27" t="str">
        <f>IF(OR(D7="",D7=0),"",VLOOKUP(D7,'Task List'!$A$2:$I$1000,4,FALSE))</f>
        <v/>
      </c>
      <c r="G7" s="33" t="str">
        <f>IF(OR(D7="",D7=0),"",VLOOKUP(D7,'Task List'!$A$2:$I$1000,6,FALSE))</f>
        <v/>
      </c>
      <c r="I7" s="60"/>
      <c r="J7" s="22" t="str">
        <f t="array" ref="J7">IFERROR(
    INDEX('Task List'!$A$2:$A$1000,
          SMALL(
              IF(('Task List'!$I$2:$I$1000&lt;&gt;"Complete")*('Task List'!$G$2:$G$1000=$A7)*('Task List'!$H$2:$H$1000=L$2),
                   ROW('Task List'!$A$2:$A$1000)-ROW('Task List'!$A$2)+1
              ),
              ROWS('Task List'!$A$2:$A5)
          )
),
"")</f>
        <v/>
      </c>
      <c r="K7" s="65" t="str">
        <f>IF(OR(J7="",J7=0),"",VLOOKUP(J7,'Task List'!$A$2:$I$1000,3,FALSE))</f>
        <v/>
      </c>
      <c r="L7" s="27" t="str">
        <f>IF(OR(J7="",J7=0),"",VLOOKUP(J7,'Task List'!$A$2:$I$1000,4,FALSE))</f>
        <v/>
      </c>
      <c r="M7" s="66" t="str">
        <f>IF(OR(J7="",J7=0),"",VLOOKUP(J7,'Task List'!$A$2:$I$1000,6,FALSE))</f>
        <v/>
      </c>
    </row>
    <row r="8" spans="1:14" x14ac:dyDescent="0.25">
      <c r="A8" t="s">
        <v>43</v>
      </c>
      <c r="B8" s="71"/>
      <c r="C8" s="58"/>
      <c r="D8" s="22" t="str">
        <f t="array" ref="D8">IFERROR(
    INDEX('Task List'!$A$2:$A$1000,
          SMALL(
              IF(('Task List'!$I$2:$I$1000&lt;&gt;"Complete")*('Task List'!$G$2:$G$1000=$A8)*('Task List'!$H$2:$H$1000=F$2),
                   ROW('Task List'!$A$2:$A$1000)-ROW('Task List'!$A$2)+1
              ),
              ROWS('Task List'!$A$2:$A6)
          )
),
"")</f>
        <v/>
      </c>
      <c r="E8" s="32" t="str">
        <f>IF(OR(D8="",D8=0),"",VLOOKUP(D8,'Task List'!$A$2:$I$1000,3,FALSE))</f>
        <v/>
      </c>
      <c r="F8" s="27" t="str">
        <f>IF(OR(D8="",D8=0),"",VLOOKUP(D8,'Task List'!$A$2:$I$1000,4,FALSE))</f>
        <v/>
      </c>
      <c r="G8" s="33" t="str">
        <f>IF(OR(D8="",D8=0),"",VLOOKUP(D8,'Task List'!$A$2:$I$1000,6,FALSE))</f>
        <v/>
      </c>
      <c r="I8" s="60"/>
      <c r="J8" s="22" t="str">
        <f t="array" ref="J8">IFERROR(
    INDEX('Task List'!$A$2:$A$1000,
          SMALL(
              IF(('Task List'!$I$2:$I$1000&lt;&gt;"Complete")*('Task List'!$G$2:$G$1000=$A8)*('Task List'!$H$2:$H$1000=L$2),
                   ROW('Task List'!$A$2:$A$1000)-ROW('Task List'!$A$2)+1
              ),
              ROWS('Task List'!$A$2:$A6)
          )
),
"")</f>
        <v/>
      </c>
      <c r="K8" s="65" t="str">
        <f>IF(OR(J8="",J8=0),"",VLOOKUP(J8,'Task List'!$A$2:$I$1000,3,FALSE))</f>
        <v/>
      </c>
      <c r="L8" s="27" t="str">
        <f>IF(OR(J8="",J8=0),"",VLOOKUP(J8,'Task List'!$A$2:$I$1000,4,FALSE))</f>
        <v/>
      </c>
      <c r="M8" s="66" t="str">
        <f>IF(OR(J8="",J8=0),"",VLOOKUP(J8,'Task List'!$A$2:$I$1000,6,FALSE))</f>
        <v/>
      </c>
    </row>
    <row r="9" spans="1:14" x14ac:dyDescent="0.25">
      <c r="A9" t="s">
        <v>43</v>
      </c>
      <c r="B9" s="71"/>
      <c r="C9" s="58"/>
      <c r="D9" s="22" t="str">
        <f t="array" ref="D9">IFERROR(
    INDEX('Task List'!$A$2:$A$1000,
          SMALL(
              IF(('Task List'!$I$2:$I$1000&lt;&gt;"Complete")*('Task List'!$G$2:$G$1000=$A9)*('Task List'!$H$2:$H$1000=F$2),
                   ROW('Task List'!$A$2:$A$1000)-ROW('Task List'!$A$2)+1
              ),
              ROWS('Task List'!$A$2:$A7)
          )
),
"")</f>
        <v/>
      </c>
      <c r="E9" s="32" t="str">
        <f>IF(OR(D9="",D9=0),"",VLOOKUP(D9,'Task List'!$A$2:$I$1000,3,FALSE))</f>
        <v/>
      </c>
      <c r="F9" s="27" t="str">
        <f>IF(OR(D9="",D9=0),"",VLOOKUP(D9,'Task List'!$A$2:$I$1000,4,FALSE))</f>
        <v/>
      </c>
      <c r="G9" s="33" t="str">
        <f>IF(OR(D9="",D9=0),"",VLOOKUP(D9,'Task List'!$A$2:$I$1000,6,FALSE))</f>
        <v/>
      </c>
      <c r="I9" s="60"/>
      <c r="J9" s="22" t="str">
        <f t="array" ref="J9">IFERROR(
    INDEX('Task List'!$A$2:$A$1000,
          SMALL(
              IF(('Task List'!$I$2:$I$1000&lt;&gt;"Complete")*('Task List'!$G$2:$G$1000=$A9)*('Task List'!$H$2:$H$1000=L$2),
                   ROW('Task List'!$A$2:$A$1000)-ROW('Task List'!$A$2)+1
              ),
              ROWS('Task List'!$A$2:$A7)
          )
),
"")</f>
        <v/>
      </c>
      <c r="K9" s="65" t="str">
        <f>IF(OR(J9="",J9=0),"",VLOOKUP(J9,'Task List'!$A$2:$I$1000,3,FALSE))</f>
        <v/>
      </c>
      <c r="L9" s="27" t="str">
        <f>IF(OR(J9="",J9=0),"",VLOOKUP(J9,'Task List'!$A$2:$I$1000,4,FALSE))</f>
        <v/>
      </c>
      <c r="M9" s="66" t="str">
        <f>IF(OR(J9="",J9=0),"",VLOOKUP(J9,'Task List'!$A$2:$I$1000,6,FALSE))</f>
        <v/>
      </c>
    </row>
    <row r="10" spans="1:14" x14ac:dyDescent="0.25">
      <c r="A10" t="s">
        <v>43</v>
      </c>
      <c r="B10" s="71"/>
      <c r="C10" s="58"/>
      <c r="D10" s="22" t="str">
        <f t="array" ref="D10">IFERROR(
    INDEX('Task List'!$A$2:$A$1000,
          SMALL(
              IF(('Task List'!$I$2:$I$1000&lt;&gt;"Complete")*('Task List'!$G$2:$G$1000=$A10)*('Task List'!$H$2:$H$1000=F$2),
                   ROW('Task List'!$A$2:$A$1000)-ROW('Task List'!$A$2)+1
              ),
              ROWS('Task List'!$A$2:$A8)
          )
),
"")</f>
        <v/>
      </c>
      <c r="E10" s="32" t="str">
        <f>IF(OR(D10="",D10=0),"",VLOOKUP(D10,'Task List'!$A$2:$I$1000,3,FALSE))</f>
        <v/>
      </c>
      <c r="F10" s="27" t="str">
        <f>IF(OR(D10="",D10=0),"",VLOOKUP(D10,'Task List'!$A$2:$I$1000,4,FALSE))</f>
        <v/>
      </c>
      <c r="G10" s="33" t="str">
        <f>IF(OR(D10="",D10=0),"",VLOOKUP(D10,'Task List'!$A$2:$I$1000,6,FALSE))</f>
        <v/>
      </c>
      <c r="I10" s="60"/>
      <c r="J10" s="22" t="str">
        <f t="array" ref="J10">IFERROR(
    INDEX('Task List'!$A$2:$A$1000,
          SMALL(
              IF(('Task List'!$I$2:$I$1000&lt;&gt;"Complete")*('Task List'!$G$2:$G$1000=$A10)*('Task List'!$H$2:$H$1000=L$2),
                   ROW('Task List'!$A$2:$A$1000)-ROW('Task List'!$A$2)+1
              ),
              ROWS('Task List'!$A$2:$A8)
          )
),
"")</f>
        <v/>
      </c>
      <c r="K10" s="65" t="str">
        <f>IF(OR(J10="",J10=0),"",VLOOKUP(J10,'Task List'!$A$2:$I$1000,3,FALSE))</f>
        <v/>
      </c>
      <c r="L10" s="27" t="str">
        <f>IF(OR(J10="",J10=0),"",VLOOKUP(J10,'Task List'!$A$2:$I$1000,4,FALSE))</f>
        <v/>
      </c>
      <c r="M10" s="66" t="str">
        <f>IF(OR(J10="",J10=0),"",VLOOKUP(J10,'Task List'!$A$2:$I$1000,6,FALSE))</f>
        <v/>
      </c>
    </row>
    <row r="11" spans="1:14" x14ac:dyDescent="0.25">
      <c r="A11" t="s">
        <v>43</v>
      </c>
      <c r="B11" s="71"/>
      <c r="C11" s="58"/>
      <c r="D11" s="22" t="str">
        <f t="array" ref="D11">IFERROR(
    INDEX('Task List'!$A$2:$A$1000,
          SMALL(
              IF(('Task List'!$I$2:$I$1000&lt;&gt;"Complete")*('Task List'!$G$2:$G$1000=$A11)*('Task List'!$H$2:$H$1000=F$2),
                   ROW('Task List'!$A$2:$A$1000)-ROW('Task List'!$A$2)+1
              ),
              ROWS('Task List'!$A$2:$A9)
          )
),
"")</f>
        <v/>
      </c>
      <c r="E11" s="32" t="str">
        <f>IF(OR(D11="",D11=0),"",VLOOKUP(D11,'Task List'!$A$2:$I$1000,3,FALSE))</f>
        <v/>
      </c>
      <c r="F11" s="27" t="str">
        <f>IF(OR(D11="",D11=0),"",VLOOKUP(D11,'Task List'!$A$2:$I$1000,4,FALSE))</f>
        <v/>
      </c>
      <c r="G11" s="33" t="str">
        <f>IF(OR(D11="",D11=0),"",VLOOKUP(D11,'Task List'!$A$2:$I$1000,6,FALSE))</f>
        <v/>
      </c>
      <c r="I11" s="60"/>
      <c r="J11" s="22" t="str">
        <f t="array" ref="J11">IFERROR(
    INDEX('Task List'!$A$2:$A$1000,
          SMALL(
              IF(('Task List'!$I$2:$I$1000&lt;&gt;"Complete")*('Task List'!$G$2:$G$1000=$A11)*('Task List'!$H$2:$H$1000=L$2),
                   ROW('Task List'!$A$2:$A$1000)-ROW('Task List'!$A$2)+1
              ),
              ROWS('Task List'!$A$2:$A9)
          )
),
"")</f>
        <v/>
      </c>
      <c r="K11" s="65" t="str">
        <f>IF(OR(J11="",J11=0),"",VLOOKUP(J11,'Task List'!$A$2:$I$1000,3,FALSE))</f>
        <v/>
      </c>
      <c r="L11" s="27" t="str">
        <f>IF(OR(J11="",J11=0),"",VLOOKUP(J11,'Task List'!$A$2:$I$1000,4,FALSE))</f>
        <v/>
      </c>
      <c r="M11" s="66" t="str">
        <f>IF(OR(J11="",J11=0),"",VLOOKUP(J11,'Task List'!$A$2:$I$1000,6,FALSE))</f>
        <v/>
      </c>
    </row>
    <row r="12" spans="1:14" x14ac:dyDescent="0.25">
      <c r="A12" t="s">
        <v>43</v>
      </c>
      <c r="B12" s="71"/>
      <c r="C12" s="58"/>
      <c r="D12" s="22" t="str">
        <f t="array" ref="D12">IFERROR(
    INDEX('Task List'!$A$2:$A$1000,
          SMALL(
              IF(('Task List'!$I$2:$I$1000&lt;&gt;"Complete")*('Task List'!$G$2:$G$1000=$A12)*('Task List'!$H$2:$H$1000=F$2),
                   ROW('Task List'!$A$2:$A$1000)-ROW('Task List'!$A$2)+1
              ),
              ROWS('Task List'!$A$2:$A10)
          )
),
"")</f>
        <v/>
      </c>
      <c r="E12" s="32" t="str">
        <f>IF(OR(D12="",D12=0),"",VLOOKUP(D12,'Task List'!$A$2:$I$1000,3,FALSE))</f>
        <v/>
      </c>
      <c r="F12" s="27" t="str">
        <f>IF(OR(D12="",D12=0),"",VLOOKUP(D12,'Task List'!$A$2:$I$1000,4,FALSE))</f>
        <v/>
      </c>
      <c r="G12" s="33" t="str">
        <f>IF(OR(D12="",D12=0),"",VLOOKUP(D12,'Task List'!$A$2:$I$1000,6,FALSE))</f>
        <v/>
      </c>
      <c r="I12" s="60"/>
      <c r="J12" s="22" t="str">
        <f t="array" ref="J12">IFERROR(
    INDEX('Task List'!$A$2:$A$1000,
          SMALL(
              IF(('Task List'!$I$2:$I$1000&lt;&gt;"Complete")*('Task List'!$G$2:$G$1000=$A12)*('Task List'!$H$2:$H$1000=L$2),
                   ROW('Task List'!$A$2:$A$1000)-ROW('Task List'!$A$2)+1
              ),
              ROWS('Task List'!$A$2:$A10)
          )
),
"")</f>
        <v/>
      </c>
      <c r="K12" s="65" t="str">
        <f>IF(OR(J12="",J12=0),"",VLOOKUP(J12,'Task List'!$A$2:$I$1000,3,FALSE))</f>
        <v/>
      </c>
      <c r="L12" s="27" t="str">
        <f>IF(OR(J12="",J12=0),"",VLOOKUP(J12,'Task List'!$A$2:$I$1000,4,FALSE))</f>
        <v/>
      </c>
      <c r="M12" s="66" t="str">
        <f>IF(OR(J12="",J12=0),"",VLOOKUP(J12,'Task List'!$A$2:$I$1000,6,FALSE))</f>
        <v/>
      </c>
    </row>
    <row r="13" spans="1:14" x14ac:dyDescent="0.25">
      <c r="A13" t="s">
        <v>43</v>
      </c>
      <c r="B13" s="71"/>
      <c r="C13" s="58"/>
      <c r="D13" s="22" t="str">
        <f t="array" ref="D13">IFERROR(
    INDEX('Task List'!$A$2:$A$1000,
          SMALL(
              IF(('Task List'!$I$2:$I$1000&lt;&gt;"Complete")*('Task List'!$G$2:$G$1000=$A13)*('Task List'!$H$2:$H$1000=F$2),
                   ROW('Task List'!$A$2:$A$1000)-ROW('Task List'!$A$2)+1
              ),
              ROWS('Task List'!$A$2:$A11)
          )
),
"")</f>
        <v/>
      </c>
      <c r="E13" s="32" t="str">
        <f>IF(OR(D13="",D13=0),"",VLOOKUP(D13,'Task List'!$A$2:$I$1000,3,FALSE))</f>
        <v/>
      </c>
      <c r="F13" s="27" t="str">
        <f>IF(OR(D13="",D13=0),"",VLOOKUP(D13,'Task List'!$A$2:$I$1000,4,FALSE))</f>
        <v/>
      </c>
      <c r="G13" s="33" t="str">
        <f>IF(OR(D13="",D13=0),"",VLOOKUP(D13,'Task List'!$A$2:$I$1000,6,FALSE))</f>
        <v/>
      </c>
      <c r="I13" s="60"/>
      <c r="J13" s="22" t="str">
        <f t="array" ref="J13">IFERROR(
    INDEX('Task List'!$A$2:$A$1000,
          SMALL(
              IF(('Task List'!$I$2:$I$1000&lt;&gt;"Complete")*('Task List'!$G$2:$G$1000=$A13)*('Task List'!$H$2:$H$1000=L$2),
                   ROW('Task List'!$A$2:$A$1000)-ROW('Task List'!$A$2)+1
              ),
              ROWS('Task List'!$A$2:$A11)
          )
),
"")</f>
        <v/>
      </c>
      <c r="K13" s="65" t="str">
        <f>IF(OR(J13="",J13=0),"",VLOOKUP(J13,'Task List'!$A$2:$I$1000,3,FALSE))</f>
        <v/>
      </c>
      <c r="L13" s="27" t="str">
        <f>IF(OR(J13="",J13=0),"",VLOOKUP(J13,'Task List'!$A$2:$I$1000,4,FALSE))</f>
        <v/>
      </c>
      <c r="M13" s="66" t="str">
        <f>IF(OR(J13="",J13=0),"",VLOOKUP(J13,'Task List'!$A$2:$I$1000,6,FALSE))</f>
        <v/>
      </c>
    </row>
    <row r="14" spans="1:14" x14ac:dyDescent="0.25">
      <c r="A14" t="s">
        <v>43</v>
      </c>
      <c r="B14" s="71"/>
      <c r="C14" s="58"/>
      <c r="D14" s="22" t="str">
        <f t="array" ref="D14">IFERROR(
    INDEX('Task List'!$A$2:$A$1000,
          SMALL(
              IF(('Task List'!$I$2:$I$1000&lt;&gt;"Complete")*('Task List'!$G$2:$G$1000=$A14)*('Task List'!$H$2:$H$1000=F$2),
                   ROW('Task List'!$A$2:$A$1000)-ROW('Task List'!$A$2)+1
              ),
              ROWS('Task List'!$A$2:$A12)
          )
),
"")</f>
        <v/>
      </c>
      <c r="E14" s="32" t="str">
        <f>IF(OR(D14="",D14=0),"",VLOOKUP(D14,'Task List'!$A$2:$I$1000,3,FALSE))</f>
        <v/>
      </c>
      <c r="F14" s="27" t="str">
        <f>IF(OR(D14="",D14=0),"",VLOOKUP(D14,'Task List'!$A$2:$I$1000,4,FALSE))</f>
        <v/>
      </c>
      <c r="G14" s="33" t="str">
        <f>IF(OR(D14="",D14=0),"",VLOOKUP(D14,'Task List'!$A$2:$I$1000,6,FALSE))</f>
        <v/>
      </c>
      <c r="I14" s="60"/>
      <c r="J14" s="22" t="str">
        <f t="array" ref="J14">IFERROR(
    INDEX('Task List'!$A$2:$A$1000,
          SMALL(
              IF(('Task List'!$I$2:$I$1000&lt;&gt;"Complete")*('Task List'!$G$2:$G$1000=$A14)*('Task List'!$H$2:$H$1000=L$2),
                   ROW('Task List'!$A$2:$A$1000)-ROW('Task List'!$A$2)+1
              ),
              ROWS('Task List'!$A$2:$A12)
          )
),
"")</f>
        <v/>
      </c>
      <c r="K14" s="65" t="str">
        <f>IF(OR(J14="",J14=0),"",VLOOKUP(J14,'Task List'!$A$2:$I$1000,3,FALSE))</f>
        <v/>
      </c>
      <c r="L14" s="27" t="str">
        <f>IF(OR(J14="",J14=0),"",VLOOKUP(J14,'Task List'!$A$2:$I$1000,4,FALSE))</f>
        <v/>
      </c>
      <c r="M14" s="66" t="str">
        <f>IF(OR(J14="",J14=0),"",VLOOKUP(J14,'Task List'!$A$2:$I$1000,6,FALSE))</f>
        <v/>
      </c>
    </row>
    <row r="15" spans="1:14" x14ac:dyDescent="0.25">
      <c r="A15" t="s">
        <v>43</v>
      </c>
      <c r="B15" s="71"/>
      <c r="C15" s="58"/>
      <c r="D15" s="22" t="str">
        <f t="array" ref="D15">IFERROR(
    INDEX('Task List'!$A$2:$A$1000,
          SMALL(
              IF(('Task List'!$I$2:$I$1000&lt;&gt;"Complete")*('Task List'!$G$2:$G$1000=$A15)*('Task List'!$H$2:$H$1000=F$2),
                   ROW('Task List'!$A$2:$A$1000)-ROW('Task List'!$A$2)+1
              ),
              ROWS('Task List'!$A$2:$A13)
          )
),
"")</f>
        <v/>
      </c>
      <c r="E15" s="32" t="str">
        <f>IF(OR(D15="",D15=0),"",VLOOKUP(D15,'Task List'!$A$2:$I$1000,3,FALSE))</f>
        <v/>
      </c>
      <c r="F15" s="27" t="str">
        <f>IF(OR(D15="",D15=0),"",VLOOKUP(D15,'Task List'!$A$2:$I$1000,4,FALSE))</f>
        <v/>
      </c>
      <c r="G15" s="33" t="str">
        <f>IF(OR(D15="",D15=0),"",VLOOKUP(D15,'Task List'!$A$2:$I$1000,6,FALSE))</f>
        <v/>
      </c>
      <c r="I15" s="60"/>
      <c r="J15" s="22" t="str">
        <f t="array" ref="J15">IFERROR(
    INDEX('Task List'!$A$2:$A$1000,
          SMALL(
              IF(('Task List'!$I$2:$I$1000&lt;&gt;"Complete")*('Task List'!$G$2:$G$1000=$A15)*('Task List'!$H$2:$H$1000=L$2),
                   ROW('Task List'!$A$2:$A$1000)-ROW('Task List'!$A$2)+1
              ),
              ROWS('Task List'!$A$2:$A13)
          )
),
"")</f>
        <v/>
      </c>
      <c r="K15" s="65" t="str">
        <f>IF(OR(J15="",J15=0),"",VLOOKUP(J15,'Task List'!$A$2:$I$1000,3,FALSE))</f>
        <v/>
      </c>
      <c r="L15" s="27" t="str">
        <f>IF(OR(J15="",J15=0),"",VLOOKUP(J15,'Task List'!$A$2:$I$1000,4,FALSE))</f>
        <v/>
      </c>
      <c r="M15" s="66" t="str">
        <f>IF(OR(J15="",J15=0),"",VLOOKUP(J15,'Task List'!$A$2:$I$1000,6,FALSE))</f>
        <v/>
      </c>
    </row>
    <row r="16" spans="1:14" x14ac:dyDescent="0.25">
      <c r="A16" t="s">
        <v>43</v>
      </c>
      <c r="B16" s="71"/>
      <c r="C16" s="58"/>
      <c r="D16" s="22" t="str">
        <f t="array" ref="D16">IFERROR(
    INDEX('Task List'!$A$2:$A$1000,
          SMALL(
              IF(('Task List'!$I$2:$I$1000&lt;&gt;"Complete")*('Task List'!$G$2:$G$1000=$A16)*('Task List'!$H$2:$H$1000=F$2),
                   ROW('Task List'!$A$2:$A$1000)-ROW('Task List'!$A$2)+1
              ),
              ROWS('Task List'!$A$2:$A14)
          )
),
"")</f>
        <v/>
      </c>
      <c r="E16" s="32" t="str">
        <f>IF(OR(D16="",D16=0),"",VLOOKUP(D16,'Task List'!$A$2:$I$1000,3,FALSE))</f>
        <v/>
      </c>
      <c r="F16" s="27" t="str">
        <f>IF(OR(D16="",D16=0),"",VLOOKUP(D16,'Task List'!$A$2:$I$1000,4,FALSE))</f>
        <v/>
      </c>
      <c r="G16" s="33" t="str">
        <f>IF(OR(D16="",D16=0),"",VLOOKUP(D16,'Task List'!$A$2:$I$1000,6,FALSE))</f>
        <v/>
      </c>
      <c r="I16" s="60"/>
      <c r="J16" s="22" t="str">
        <f t="array" ref="J16">IFERROR(
    INDEX('Task List'!$A$2:$A$1000,
          SMALL(
              IF(('Task List'!$I$2:$I$1000&lt;&gt;"Complete")*('Task List'!$G$2:$G$1000=$A16)*('Task List'!$H$2:$H$1000=L$2),
                   ROW('Task List'!$A$2:$A$1000)-ROW('Task List'!$A$2)+1
              ),
              ROWS('Task List'!$A$2:$A14)
          )
),
"")</f>
        <v/>
      </c>
      <c r="K16" s="65" t="str">
        <f>IF(OR(J16="",J16=0),"",VLOOKUP(J16,'Task List'!$A$2:$I$1000,3,FALSE))</f>
        <v/>
      </c>
      <c r="L16" s="27" t="str">
        <f>IF(OR(J16="",J16=0),"",VLOOKUP(J16,'Task List'!$A$2:$I$1000,4,FALSE))</f>
        <v/>
      </c>
      <c r="M16" s="66" t="str">
        <f>IF(OR(J16="",J16=0),"",VLOOKUP(J16,'Task List'!$A$2:$I$1000,6,FALSE))</f>
        <v/>
      </c>
    </row>
    <row r="17" spans="1:13" x14ac:dyDescent="0.25">
      <c r="A17" t="s">
        <v>43</v>
      </c>
      <c r="B17" s="71"/>
      <c r="C17" s="58"/>
      <c r="D17" s="22" t="str">
        <f t="array" ref="D17">IFERROR(
    INDEX('Task List'!$A$2:$A$1000,
          SMALL(
              IF(('Task List'!$I$2:$I$1000&lt;&gt;"Complete")*('Task List'!$G$2:$G$1000=$A17)*('Task List'!$H$2:$H$1000=F$2),
                   ROW('Task List'!$A$2:$A$1000)-ROW('Task List'!$A$2)+1
              ),
              ROWS('Task List'!$A$2:$A15)
          )
),
"")</f>
        <v/>
      </c>
      <c r="E17" s="32" t="str">
        <f>IF(OR(D17="",D17=0),"",VLOOKUP(D17,'Task List'!$A$2:$I$1000,3,FALSE))</f>
        <v/>
      </c>
      <c r="F17" s="27" t="str">
        <f>IF(OR(D17="",D17=0),"",VLOOKUP(D17,'Task List'!$A$2:$I$1000,4,FALSE))</f>
        <v/>
      </c>
      <c r="G17" s="33" t="str">
        <f>IF(OR(D17="",D17=0),"",VLOOKUP(D17,'Task List'!$A$2:$I$1000,6,FALSE))</f>
        <v/>
      </c>
      <c r="I17" s="60"/>
      <c r="J17" s="22" t="str">
        <f t="array" ref="J17">IFERROR(
    INDEX('Task List'!$A$2:$A$1000,
          SMALL(
              IF(('Task List'!$I$2:$I$1000&lt;&gt;"Complete")*('Task List'!$G$2:$G$1000=$A17)*('Task List'!$H$2:$H$1000=L$2),
                   ROW('Task List'!$A$2:$A$1000)-ROW('Task List'!$A$2)+1
              ),
              ROWS('Task List'!$A$2:$A15)
          )
),
"")</f>
        <v/>
      </c>
      <c r="K17" s="65" t="str">
        <f>IF(OR(J17="",J17=0),"",VLOOKUP(J17,'Task List'!$A$2:$I$1000,3,FALSE))</f>
        <v/>
      </c>
      <c r="L17" s="27" t="str">
        <f>IF(OR(J17="",J17=0),"",VLOOKUP(J17,'Task List'!$A$2:$I$1000,4,FALSE))</f>
        <v/>
      </c>
      <c r="M17" s="66" t="str">
        <f>IF(OR(J17="",J17=0),"",VLOOKUP(J17,'Task List'!$A$2:$I$1000,6,FALSE))</f>
        <v/>
      </c>
    </row>
    <row r="18" spans="1:13" ht="15.75" thickBot="1" x14ac:dyDescent="0.3">
      <c r="A18" t="s">
        <v>43</v>
      </c>
      <c r="B18" s="72"/>
      <c r="C18" s="58"/>
      <c r="D18" s="23" t="str">
        <f t="array" ref="D18">IFERROR(
    INDEX('Task List'!$A$2:$A$1000,
          SMALL(
              IF(('Task List'!$I$2:$I$1000&lt;&gt;"Complete")*('Task List'!$G$2:$G$1000=$A18)*('Task List'!$H$2:$H$1000=F$2),
                   ROW('Task List'!$A$2:$A$1000)-ROW('Task List'!$A$2)+1
              ),
              ROWS('Task List'!$A$2:$A16)
          )
),
"")</f>
        <v/>
      </c>
      <c r="E18" s="34" t="str">
        <f>IF(OR(D18="",D18=0),"",VLOOKUP(D18,'Task List'!$A$2:$I$1000,3,FALSE))</f>
        <v/>
      </c>
      <c r="F18" s="35" t="str">
        <f>IF(OR(D18="",D18=0),"",VLOOKUP(D18,'Task List'!$A$2:$I$1000,4,FALSE))</f>
        <v/>
      </c>
      <c r="G18" s="36" t="str">
        <f>IF(OR(D18="",D18=0),"",VLOOKUP(D18,'Task List'!$A$2:$I$1000,6,FALSE))</f>
        <v/>
      </c>
      <c r="I18" s="60"/>
      <c r="J18" s="23" t="str">
        <f t="array" ref="J18">IFERROR(
    INDEX('Task List'!$A$2:$A$1000,
          SMALL(
              IF(('Task List'!$I$2:$I$1000&lt;&gt;"Complete")*('Task List'!$G$2:$G$1000=$A18)*('Task List'!$H$2:$H$1000=L$2),
                   ROW('Task List'!$A$2:$A$1000)-ROW('Task List'!$A$2)+1
              ),
              ROWS('Task List'!$A$2:$A16)
          )
),
"")</f>
        <v/>
      </c>
      <c r="K18" s="67" t="str">
        <f>IF(OR(J18="",J18=0),"",VLOOKUP(J18,'Task List'!$A$2:$I$1000,3,FALSE))</f>
        <v/>
      </c>
      <c r="L18" s="68" t="str">
        <f>IF(OR(J18="",J18=0),"",VLOOKUP(J18,'Task List'!$A$2:$I$1000,4,FALSE))</f>
        <v/>
      </c>
      <c r="M18" s="69" t="str">
        <f>IF(OR(J18="",J18=0),"",VLOOKUP(J18,'Task List'!$A$2:$I$1000,6,FALSE))</f>
        <v/>
      </c>
    </row>
    <row r="19" spans="1:13" ht="8.1" customHeight="1" thickTop="1" x14ac:dyDescent="0.25">
      <c r="B19" s="59"/>
      <c r="C19" s="59"/>
      <c r="D19" s="59"/>
      <c r="E19" s="59"/>
      <c r="F19" s="59"/>
      <c r="G19" s="59"/>
      <c r="H19" s="59"/>
      <c r="I19" s="61"/>
      <c r="J19" s="59"/>
      <c r="K19" s="59"/>
      <c r="L19" s="59"/>
      <c r="M19" s="59"/>
    </row>
    <row r="20" spans="1:13" ht="8.1" customHeight="1" thickBot="1" x14ac:dyDescent="0.3">
      <c r="C20" s="14"/>
      <c r="I20" s="60"/>
    </row>
    <row r="21" spans="1:13" ht="15.75" thickTop="1" x14ac:dyDescent="0.25">
      <c r="A21" t="s">
        <v>44</v>
      </c>
      <c r="B21" s="70" t="s">
        <v>44</v>
      </c>
      <c r="C21" s="58"/>
      <c r="D21" s="24" t="str">
        <f t="array" ref="D21">IFERROR(
    INDEX('Task List'!$A$2:$A$1000,
          SMALL(
              IF(('Task List'!$I$2:$I$1000&lt;&gt;"Complete")*('Task List'!$G$2:$G$1000=$A21)*('Task List'!$H$2:$H$1000=F$2),
                   ROW('Task List'!$A$2:$A$1000)-ROW('Task List'!$A$2)+1
              ),
              ROWS('Task List'!$A$2:$A2)
          )
),
"")</f>
        <v/>
      </c>
      <c r="E21" s="37" t="str">
        <f>IF(OR(D21="",D21=0),"",VLOOKUP(D21,'Task List'!$A$2:$I$1000,3,FALSE))</f>
        <v/>
      </c>
      <c r="F21" s="38" t="str">
        <f>IF(OR(D21="",D21=0),"",VLOOKUP(D21,'Task List'!$A$2:$I$1000,4,FALSE))</f>
        <v/>
      </c>
      <c r="G21" s="39" t="str">
        <f>IF(OR(D21="",D21=0),"",VLOOKUP(D21,'Task List'!$A$2:$I$1000,6,FALSE))</f>
        <v/>
      </c>
      <c r="I21" s="60"/>
      <c r="J21" s="24" t="str">
        <f t="array" ref="J21">IFERROR(
    INDEX('Task List'!$A$2:$A$1000,
          SMALL(
              IF(('Task List'!$I$2:$I$1000&lt;&gt;"Complete")*('Task List'!$G$2:$G$1000=$A21)*('Task List'!$H$2:$H$1000=L$2),
                   ROW('Task List'!$A$2:$A$1000)-ROW('Task List'!$A$2)+1
              ),
              ROWS('Task List'!$A$2:$A2)
          )
),
"")</f>
        <v/>
      </c>
      <c r="K21" s="45" t="str">
        <f>IF(OR(J21="",J21=0),"",VLOOKUP(J21,'Task List'!$A$2:$I$1000,3,FALSE))</f>
        <v/>
      </c>
      <c r="L21" s="46" t="str">
        <f>IF(OR(J21="",J21=0),"",VLOOKUP(J21,'Task List'!$A$2:$I$1000,4,FALSE))</f>
        <v/>
      </c>
      <c r="M21" s="47" t="str">
        <f>IF(OR(J21="",J21=0),"",VLOOKUP(J21,'Task List'!$A$2:$I$1000,6,FALSE))</f>
        <v/>
      </c>
    </row>
    <row r="22" spans="1:13" x14ac:dyDescent="0.25">
      <c r="A22" t="s">
        <v>44</v>
      </c>
      <c r="B22" s="71"/>
      <c r="C22" s="58"/>
      <c r="D22" s="22" t="str">
        <f t="array" ref="D22">IFERROR(
    INDEX('Task List'!$A$2:$A$1000,
          SMALL(
              IF(('Task List'!$I$2:$I$1000&lt;&gt;"Complete")*('Task List'!$G$2:$G$1000=$A22)*('Task List'!$H$2:$H$1000=F$2),
                   ROW('Task List'!$A$2:$A$1000)-ROW('Task List'!$A$2)+1
              ),
              ROWS('Task List'!$A$2:$A3)
          )
),
"")</f>
        <v/>
      </c>
      <c r="E22" s="40" t="str">
        <f>IF(OR(D22="",D22=0),"",VLOOKUP(D22,'Task List'!$A$2:$I$1000,3,FALSE))</f>
        <v/>
      </c>
      <c r="F22" s="28" t="str">
        <f>IF(OR(D22="",D22=0),"",VLOOKUP(D22,'Task List'!$A$2:$I$1000,4,FALSE))</f>
        <v/>
      </c>
      <c r="G22" s="41" t="str">
        <f>IF(OR(D22="",D22=0),"",VLOOKUP(D22,'Task List'!$A$2:$I$1000,6,FALSE))</f>
        <v/>
      </c>
      <c r="I22" s="60"/>
      <c r="J22" s="22" t="str">
        <f t="array" ref="J22">IFERROR(
    INDEX('Task List'!$A$2:$A$1000,
          SMALL(
              IF(('Task List'!$I$2:$I$1000&lt;&gt;"Complete")*('Task List'!$G$2:$G$1000=$A22)*('Task List'!$H$2:$H$1000=L$2),
                   ROW('Task List'!$A$2:$A$1000)-ROW('Task List'!$A$2)+1
              ),
              ROWS('Task List'!$A$2:$A3)
          )
),
"")</f>
        <v/>
      </c>
      <c r="K22" s="48" t="str">
        <f>IF(OR(J22="",J22=0),"",VLOOKUP(J22,'Task List'!$A$2:$I$1000,3,FALSE))</f>
        <v/>
      </c>
      <c r="L22" s="28" t="str">
        <f>IF(OR(J22="",J22=0),"",VLOOKUP(J22,'Task List'!$A$2:$I$1000,4,FALSE))</f>
        <v/>
      </c>
      <c r="M22" s="49" t="str">
        <f>IF(OR(J22="",J22=0),"",VLOOKUP(J22,'Task List'!$A$2:$I$1000,6,FALSE))</f>
        <v/>
      </c>
    </row>
    <row r="23" spans="1:13" x14ac:dyDescent="0.25">
      <c r="A23" t="s">
        <v>44</v>
      </c>
      <c r="B23" s="71"/>
      <c r="C23" s="58"/>
      <c r="D23" s="22" t="str">
        <f t="array" ref="D23">IFERROR(
    INDEX('Task List'!$A$2:$A$1000,
          SMALL(
              IF(('Task List'!$I$2:$I$1000&lt;&gt;"Complete")*('Task List'!$G$2:$G$1000=$A23)*('Task List'!$H$2:$H$1000=F$2),
                   ROW('Task List'!$A$2:$A$1000)-ROW('Task List'!$A$2)+1
              ),
              ROWS('Task List'!$A$2:$A4)
          )
),
"")</f>
        <v/>
      </c>
      <c r="E23" s="40" t="str">
        <f>IF(OR(D23="",D23=0),"",VLOOKUP(D23,'Task List'!$A$2:$I$1000,3,FALSE))</f>
        <v/>
      </c>
      <c r="F23" s="28" t="str">
        <f>IF(OR(D23="",D23=0),"",VLOOKUP(D23,'Task List'!$A$2:$I$1000,4,FALSE))</f>
        <v/>
      </c>
      <c r="G23" s="41" t="str">
        <f>IF(OR(D23="",D23=0),"",VLOOKUP(D23,'Task List'!$A$2:$I$1000,6,FALSE))</f>
        <v/>
      </c>
      <c r="I23" s="60"/>
      <c r="J23" s="22" t="str">
        <f t="array" ref="J23">IFERROR(
    INDEX('Task List'!$A$2:$A$1000,
          SMALL(
              IF(('Task List'!$I$2:$I$1000&lt;&gt;"Complete")*('Task List'!$G$2:$G$1000=$A23)*('Task List'!$H$2:$H$1000=L$2),
                   ROW('Task List'!$A$2:$A$1000)-ROW('Task List'!$A$2)+1
              ),
              ROWS('Task List'!$A$2:$A4)
          )
),
"")</f>
        <v/>
      </c>
      <c r="K23" s="48" t="str">
        <f>IF(OR(J23="",J23=0),"",VLOOKUP(J23,'Task List'!$A$2:$I$1000,3,FALSE))</f>
        <v/>
      </c>
      <c r="L23" s="28" t="str">
        <f>IF(OR(J23="",J23=0),"",VLOOKUP(J23,'Task List'!$A$2:$I$1000,4,FALSE))</f>
        <v/>
      </c>
      <c r="M23" s="49" t="str">
        <f>IF(OR(J23="",J23=0),"",VLOOKUP(J23,'Task List'!$A$2:$I$1000,6,FALSE))</f>
        <v/>
      </c>
    </row>
    <row r="24" spans="1:13" x14ac:dyDescent="0.25">
      <c r="A24" t="s">
        <v>44</v>
      </c>
      <c r="B24" s="71"/>
      <c r="C24" s="58"/>
      <c r="D24" s="22" t="str">
        <f t="array" ref="D24">IFERROR(
    INDEX('Task List'!$A$2:$A$1000,
          SMALL(
              IF(('Task List'!$I$2:$I$1000&lt;&gt;"Complete")*('Task List'!$G$2:$G$1000=$A24)*('Task List'!$H$2:$H$1000=F$2),
                   ROW('Task List'!$A$2:$A$1000)-ROW('Task List'!$A$2)+1
              ),
              ROWS('Task List'!$A$2:$A5)
          )
),
"")</f>
        <v/>
      </c>
      <c r="E24" s="40" t="str">
        <f>IF(OR(D24="",D24=0),"",VLOOKUP(D24,'Task List'!$A$2:$I$1000,3,FALSE))</f>
        <v/>
      </c>
      <c r="F24" s="28" t="str">
        <f>IF(OR(D24="",D24=0),"",VLOOKUP(D24,'Task List'!$A$2:$I$1000,4,FALSE))</f>
        <v/>
      </c>
      <c r="G24" s="41" t="str">
        <f>IF(OR(D24="",D24=0),"",VLOOKUP(D24,'Task List'!$A$2:$I$1000,6,FALSE))</f>
        <v/>
      </c>
      <c r="I24" s="60"/>
      <c r="J24" s="22" t="str">
        <f t="array" ref="J24">IFERROR(
    INDEX('Task List'!$A$2:$A$1000,
          SMALL(
              IF(('Task List'!$I$2:$I$1000&lt;&gt;"Complete")*('Task List'!$G$2:$G$1000=$A24)*('Task List'!$H$2:$H$1000=L$2),
                   ROW('Task List'!$A$2:$A$1000)-ROW('Task List'!$A$2)+1
              ),
              ROWS('Task List'!$A$2:$A5)
          )
),
"")</f>
        <v/>
      </c>
      <c r="K24" s="48" t="str">
        <f>IF(OR(J24="",J24=0),"",VLOOKUP(J24,'Task List'!$A$2:$I$1000,3,FALSE))</f>
        <v/>
      </c>
      <c r="L24" s="28" t="str">
        <f>IF(OR(J24="",J24=0),"",VLOOKUP(J24,'Task List'!$A$2:$I$1000,4,FALSE))</f>
        <v/>
      </c>
      <c r="M24" s="49" t="str">
        <f>IF(OR(J24="",J24=0),"",VLOOKUP(J24,'Task List'!$A$2:$I$1000,6,FALSE))</f>
        <v/>
      </c>
    </row>
    <row r="25" spans="1:13" x14ac:dyDescent="0.25">
      <c r="A25" t="s">
        <v>44</v>
      </c>
      <c r="B25" s="71"/>
      <c r="C25" s="58"/>
      <c r="D25" s="22" t="str">
        <f t="array" ref="D25">IFERROR(
    INDEX('Task List'!$A$2:$A$1000,
          SMALL(
              IF(('Task List'!$I$2:$I$1000&lt;&gt;"Complete")*('Task List'!$G$2:$G$1000=$A25)*('Task List'!$H$2:$H$1000=F$2),
                   ROW('Task List'!$A$2:$A$1000)-ROW('Task List'!$A$2)+1
              ),
              ROWS('Task List'!$A$2:$A6)
          )
),
"")</f>
        <v/>
      </c>
      <c r="E25" s="40" t="str">
        <f>IF(OR(D25="",D25=0),"",VLOOKUP(D25,'Task List'!$A$2:$I$1000,3,FALSE))</f>
        <v/>
      </c>
      <c r="F25" s="28" t="str">
        <f>IF(OR(D25="",D25=0),"",VLOOKUP(D25,'Task List'!$A$2:$I$1000,4,FALSE))</f>
        <v/>
      </c>
      <c r="G25" s="41" t="str">
        <f>IF(OR(D25="",D25=0),"",VLOOKUP(D25,'Task List'!$A$2:$I$1000,6,FALSE))</f>
        <v/>
      </c>
      <c r="I25" s="60"/>
      <c r="J25" s="22" t="str">
        <f t="array" ref="J25">IFERROR(
    INDEX('Task List'!$A$2:$A$1000,
          SMALL(
              IF(('Task List'!$I$2:$I$1000&lt;&gt;"Complete")*('Task List'!$G$2:$G$1000=$A25)*('Task List'!$H$2:$H$1000=L$2),
                   ROW('Task List'!$A$2:$A$1000)-ROW('Task List'!$A$2)+1
              ),
              ROWS('Task List'!$A$2:$A6)
          )
),
"")</f>
        <v/>
      </c>
      <c r="K25" s="48" t="str">
        <f>IF(OR(J25="",J25=0),"",VLOOKUP(J25,'Task List'!$A$2:$I$1000,3,FALSE))</f>
        <v/>
      </c>
      <c r="L25" s="28" t="str">
        <f>IF(OR(J25="",J25=0),"",VLOOKUP(J25,'Task List'!$A$2:$I$1000,4,FALSE))</f>
        <v/>
      </c>
      <c r="M25" s="49" t="str">
        <f>IF(OR(J25="",J25=0),"",VLOOKUP(J25,'Task List'!$A$2:$I$1000,6,FALSE))</f>
        <v/>
      </c>
    </row>
    <row r="26" spans="1:13" x14ac:dyDescent="0.25">
      <c r="A26" t="s">
        <v>44</v>
      </c>
      <c r="B26" s="71"/>
      <c r="C26" s="58"/>
      <c r="D26" s="22" t="str">
        <f t="array" ref="D26">IFERROR(
    INDEX('Task List'!$A$2:$A$1000,
          SMALL(
              IF(('Task List'!$I$2:$I$1000&lt;&gt;"Complete")*('Task List'!$G$2:$G$1000=$A26)*('Task List'!$H$2:$H$1000=F$2),
                   ROW('Task List'!$A$2:$A$1000)-ROW('Task List'!$A$2)+1
              ),
              ROWS('Task List'!$A$2:$A7)
          )
),
"")</f>
        <v/>
      </c>
      <c r="E26" s="40" t="str">
        <f>IF(OR(D26="",D26=0),"",VLOOKUP(D26,'Task List'!$A$2:$I$1000,3,FALSE))</f>
        <v/>
      </c>
      <c r="F26" s="28" t="str">
        <f>IF(OR(D26="",D26=0),"",VLOOKUP(D26,'Task List'!$A$2:$I$1000,4,FALSE))</f>
        <v/>
      </c>
      <c r="G26" s="41" t="str">
        <f>IF(OR(D26="",D26=0),"",VLOOKUP(D26,'Task List'!$A$2:$I$1000,6,FALSE))</f>
        <v/>
      </c>
      <c r="I26" s="60"/>
      <c r="J26" s="22" t="str">
        <f t="array" ref="J26">IFERROR(
    INDEX('Task List'!$A$2:$A$1000,
          SMALL(
              IF(('Task List'!$I$2:$I$1000&lt;&gt;"Complete")*('Task List'!$G$2:$G$1000=$A26)*('Task List'!$H$2:$H$1000=L$2),
                   ROW('Task List'!$A$2:$A$1000)-ROW('Task List'!$A$2)+1
              ),
              ROWS('Task List'!$A$2:$A7)
          )
),
"")</f>
        <v/>
      </c>
      <c r="K26" s="48" t="str">
        <f>IF(OR(J26="",J26=0),"",VLOOKUP(J26,'Task List'!$A$2:$I$1000,3,FALSE))</f>
        <v/>
      </c>
      <c r="L26" s="28" t="str">
        <f>IF(OR(J26="",J26=0),"",VLOOKUP(J26,'Task List'!$A$2:$I$1000,4,FALSE))</f>
        <v/>
      </c>
      <c r="M26" s="49" t="str">
        <f>IF(OR(J26="",J26=0),"",VLOOKUP(J26,'Task List'!$A$2:$I$1000,6,FALSE))</f>
        <v/>
      </c>
    </row>
    <row r="27" spans="1:13" x14ac:dyDescent="0.25">
      <c r="A27" t="s">
        <v>44</v>
      </c>
      <c r="B27" s="71"/>
      <c r="C27" s="58"/>
      <c r="D27" s="22" t="str">
        <f t="array" ref="D27">IFERROR(
    INDEX('Task List'!$A$2:$A$1000,
          SMALL(
              IF(('Task List'!$I$2:$I$1000&lt;&gt;"Complete")*('Task List'!$G$2:$G$1000=$A27)*('Task List'!$H$2:$H$1000=F$2),
                   ROW('Task List'!$A$2:$A$1000)-ROW('Task List'!$A$2)+1
              ),
              ROWS('Task List'!$A$2:$A8)
          )
),
"")</f>
        <v/>
      </c>
      <c r="E27" s="40" t="str">
        <f>IF(OR(D27="",D27=0),"",VLOOKUP(D27,'Task List'!$A$2:$I$1000,3,FALSE))</f>
        <v/>
      </c>
      <c r="F27" s="28" t="str">
        <f>IF(OR(D27="",D27=0),"",VLOOKUP(D27,'Task List'!$A$2:$I$1000,4,FALSE))</f>
        <v/>
      </c>
      <c r="G27" s="41" t="str">
        <f>IF(OR(D27="",D27=0),"",VLOOKUP(D27,'Task List'!$A$2:$I$1000,6,FALSE))</f>
        <v/>
      </c>
      <c r="I27" s="60"/>
      <c r="J27" s="22" t="str">
        <f t="array" ref="J27">IFERROR(
    INDEX('Task List'!$A$2:$A$1000,
          SMALL(
              IF(('Task List'!$I$2:$I$1000&lt;&gt;"Complete")*('Task List'!$G$2:$G$1000=$A27)*('Task List'!$H$2:$H$1000=L$2),
                   ROW('Task List'!$A$2:$A$1000)-ROW('Task List'!$A$2)+1
              ),
              ROWS('Task List'!$A$2:$A8)
          )
),
"")</f>
        <v/>
      </c>
      <c r="K27" s="48" t="str">
        <f>IF(OR(J27="",J27=0),"",VLOOKUP(J27,'Task List'!$A$2:$I$1000,3,FALSE))</f>
        <v/>
      </c>
      <c r="L27" s="28" t="str">
        <f>IF(OR(J27="",J27=0),"",VLOOKUP(J27,'Task List'!$A$2:$I$1000,4,FALSE))</f>
        <v/>
      </c>
      <c r="M27" s="49" t="str">
        <f>IF(OR(J27="",J27=0),"",VLOOKUP(J27,'Task List'!$A$2:$I$1000,6,FALSE))</f>
        <v/>
      </c>
    </row>
    <row r="28" spans="1:13" x14ac:dyDescent="0.25">
      <c r="A28" t="s">
        <v>44</v>
      </c>
      <c r="B28" s="71"/>
      <c r="C28" s="58"/>
      <c r="D28" s="22" t="str">
        <f t="array" ref="D28">IFERROR(
    INDEX('Task List'!$A$2:$A$1000,
          SMALL(
              IF(('Task List'!$I$2:$I$1000&lt;&gt;"Complete")*('Task List'!$G$2:$G$1000=$A28)*('Task List'!$H$2:$H$1000=F$2),
                   ROW('Task List'!$A$2:$A$1000)-ROW('Task List'!$A$2)+1
              ),
              ROWS('Task List'!$A$2:$A9)
          )
),
"")</f>
        <v/>
      </c>
      <c r="E28" s="40" t="str">
        <f>IF(OR(D28="",D28=0),"",VLOOKUP(D28,'Task List'!$A$2:$I$1000,3,FALSE))</f>
        <v/>
      </c>
      <c r="F28" s="28" t="str">
        <f>IF(OR(D28="",D28=0),"",VLOOKUP(D28,'Task List'!$A$2:$I$1000,4,FALSE))</f>
        <v/>
      </c>
      <c r="G28" s="41" t="str">
        <f>IF(OR(D28="",D28=0),"",VLOOKUP(D28,'Task List'!$A$2:$I$1000,6,FALSE))</f>
        <v/>
      </c>
      <c r="I28" s="60"/>
      <c r="J28" s="22" t="str">
        <f t="array" ref="J28">IFERROR(
    INDEX('Task List'!$A$2:$A$1000,
          SMALL(
              IF(('Task List'!$I$2:$I$1000&lt;&gt;"Complete")*('Task List'!$G$2:$G$1000=$A28)*('Task List'!$H$2:$H$1000=L$2),
                   ROW('Task List'!$A$2:$A$1000)-ROW('Task List'!$A$2)+1
              ),
              ROWS('Task List'!$A$2:$A9)
          )
),
"")</f>
        <v/>
      </c>
      <c r="K28" s="48" t="str">
        <f>IF(OR(J28="",J28=0),"",VLOOKUP(J28,'Task List'!$A$2:$I$1000,3,FALSE))</f>
        <v/>
      </c>
      <c r="L28" s="28" t="str">
        <f>IF(OR(J28="",J28=0),"",VLOOKUP(J28,'Task List'!$A$2:$I$1000,4,FALSE))</f>
        <v/>
      </c>
      <c r="M28" s="49" t="str">
        <f>IF(OR(J28="",J28=0),"",VLOOKUP(J28,'Task List'!$A$2:$I$1000,6,FALSE))</f>
        <v/>
      </c>
    </row>
    <row r="29" spans="1:13" x14ac:dyDescent="0.25">
      <c r="A29" t="s">
        <v>44</v>
      </c>
      <c r="B29" s="71"/>
      <c r="C29" s="58"/>
      <c r="D29" s="22" t="str">
        <f t="array" ref="D29">IFERROR(
    INDEX('Task List'!$A$2:$A$1000,
          SMALL(
              IF(('Task List'!$I$2:$I$1000&lt;&gt;"Complete")*('Task List'!$G$2:$G$1000=$A29)*('Task List'!$H$2:$H$1000=F$2),
                   ROW('Task List'!$A$2:$A$1000)-ROW('Task List'!$A$2)+1
              ),
              ROWS('Task List'!$A$2:$A10)
          )
),
"")</f>
        <v/>
      </c>
      <c r="E29" s="40" t="str">
        <f>IF(OR(D29="",D29=0),"",VLOOKUP(D29,'Task List'!$A$2:$I$1000,3,FALSE))</f>
        <v/>
      </c>
      <c r="F29" s="28" t="str">
        <f>IF(OR(D29="",D29=0),"",VLOOKUP(D29,'Task List'!$A$2:$I$1000,4,FALSE))</f>
        <v/>
      </c>
      <c r="G29" s="41" t="str">
        <f>IF(OR(D29="",D29=0),"",VLOOKUP(D29,'Task List'!$A$2:$I$1000,6,FALSE))</f>
        <v/>
      </c>
      <c r="I29" s="60"/>
      <c r="J29" s="22" t="str">
        <f t="array" ref="J29">IFERROR(
    INDEX('Task List'!$A$2:$A$1000,
          SMALL(
              IF(('Task List'!$I$2:$I$1000&lt;&gt;"Complete")*('Task List'!$G$2:$G$1000=$A29)*('Task List'!$H$2:$H$1000=L$2),
                   ROW('Task List'!$A$2:$A$1000)-ROW('Task List'!$A$2)+1
              ),
              ROWS('Task List'!$A$2:$A10)
          )
),
"")</f>
        <v/>
      </c>
      <c r="K29" s="48" t="str">
        <f>IF(OR(J29="",J29=0),"",VLOOKUP(J29,'Task List'!$A$2:$I$1000,3,FALSE))</f>
        <v/>
      </c>
      <c r="L29" s="28" t="str">
        <f>IF(OR(J29="",J29=0),"",VLOOKUP(J29,'Task List'!$A$2:$I$1000,4,FALSE))</f>
        <v/>
      </c>
      <c r="M29" s="49" t="str">
        <f>IF(OR(J29="",J29=0),"",VLOOKUP(J29,'Task List'!$A$2:$I$1000,6,FALSE))</f>
        <v/>
      </c>
    </row>
    <row r="30" spans="1:13" x14ac:dyDescent="0.25">
      <c r="A30" t="s">
        <v>44</v>
      </c>
      <c r="B30" s="71"/>
      <c r="C30" s="58"/>
      <c r="D30" s="22" t="str">
        <f t="array" ref="D30">IFERROR(
    INDEX('Task List'!$A$2:$A$1000,
          SMALL(
              IF(('Task List'!$I$2:$I$1000&lt;&gt;"Complete")*('Task List'!$G$2:$G$1000=$A30)*('Task List'!$H$2:$H$1000=F$2),
                   ROW('Task List'!$A$2:$A$1000)-ROW('Task List'!$A$2)+1
              ),
              ROWS('Task List'!$A$2:$A11)
          )
),
"")</f>
        <v/>
      </c>
      <c r="E30" s="40" t="str">
        <f>IF(OR(D30="",D30=0),"",VLOOKUP(D30,'Task List'!$A$2:$I$1000,3,FALSE))</f>
        <v/>
      </c>
      <c r="F30" s="28" t="str">
        <f>IF(OR(D30="",D30=0),"",VLOOKUP(D30,'Task List'!$A$2:$I$1000,4,FALSE))</f>
        <v/>
      </c>
      <c r="G30" s="41" t="str">
        <f>IF(OR(D30="",D30=0),"",VLOOKUP(D30,'Task List'!$A$2:$I$1000,6,FALSE))</f>
        <v/>
      </c>
      <c r="I30" s="60"/>
      <c r="J30" s="22" t="str">
        <f t="array" ref="J30">IFERROR(
    INDEX('Task List'!$A$2:$A$1000,
          SMALL(
              IF(('Task List'!$I$2:$I$1000&lt;&gt;"Complete")*('Task List'!$G$2:$G$1000=$A30)*('Task List'!$H$2:$H$1000=L$2),
                   ROW('Task List'!$A$2:$A$1000)-ROW('Task List'!$A$2)+1
              ),
              ROWS('Task List'!$A$2:$A11)
          )
),
"")</f>
        <v/>
      </c>
      <c r="K30" s="48" t="str">
        <f>IF(OR(J30="",J30=0),"",VLOOKUP(J30,'Task List'!$A$2:$I$1000,3,FALSE))</f>
        <v/>
      </c>
      <c r="L30" s="28" t="str">
        <f>IF(OR(J30="",J30=0),"",VLOOKUP(J30,'Task List'!$A$2:$I$1000,4,FALSE))</f>
        <v/>
      </c>
      <c r="M30" s="49" t="str">
        <f>IF(OR(J30="",J30=0),"",VLOOKUP(J30,'Task List'!$A$2:$I$1000,6,FALSE))</f>
        <v/>
      </c>
    </row>
    <row r="31" spans="1:13" x14ac:dyDescent="0.25">
      <c r="A31" t="s">
        <v>44</v>
      </c>
      <c r="B31" s="71"/>
      <c r="C31" s="58"/>
      <c r="D31" s="22" t="str">
        <f t="array" ref="D31">IFERROR(
    INDEX('Task List'!$A$2:$A$1000,
          SMALL(
              IF(('Task List'!$I$2:$I$1000&lt;&gt;"Complete")*('Task List'!$G$2:$G$1000=$A31)*('Task List'!$H$2:$H$1000=F$2),
                   ROW('Task List'!$A$2:$A$1000)-ROW('Task List'!$A$2)+1
              ),
              ROWS('Task List'!$A$2:$A12)
          )
),
"")</f>
        <v/>
      </c>
      <c r="E31" s="40" t="str">
        <f>IF(OR(D31="",D31=0),"",VLOOKUP(D31,'Task List'!$A$2:$I$1000,3,FALSE))</f>
        <v/>
      </c>
      <c r="F31" s="28" t="str">
        <f>IF(OR(D31="",D31=0),"",VLOOKUP(D31,'Task List'!$A$2:$I$1000,4,FALSE))</f>
        <v/>
      </c>
      <c r="G31" s="41" t="str">
        <f>IF(OR(D31="",D31=0),"",VLOOKUP(D31,'Task List'!$A$2:$I$1000,6,FALSE))</f>
        <v/>
      </c>
      <c r="I31" s="60"/>
      <c r="J31" s="22" t="str">
        <f t="array" ref="J31">IFERROR(
    INDEX('Task List'!$A$2:$A$1000,
          SMALL(
              IF(('Task List'!$I$2:$I$1000&lt;&gt;"Complete")*('Task List'!$G$2:$G$1000=$A31)*('Task List'!$H$2:$H$1000=L$2),
                   ROW('Task List'!$A$2:$A$1000)-ROW('Task List'!$A$2)+1
              ),
              ROWS('Task List'!$A$2:$A12)
          )
),
"")</f>
        <v/>
      </c>
      <c r="K31" s="48" t="str">
        <f>IF(OR(J31="",J31=0),"",VLOOKUP(J31,'Task List'!$A$2:$I$1000,3,FALSE))</f>
        <v/>
      </c>
      <c r="L31" s="28" t="str">
        <f>IF(OR(J31="",J31=0),"",VLOOKUP(J31,'Task List'!$A$2:$I$1000,4,FALSE))</f>
        <v/>
      </c>
      <c r="M31" s="49" t="str">
        <f>IF(OR(J31="",J31=0),"",VLOOKUP(J31,'Task List'!$A$2:$I$1000,6,FALSE))</f>
        <v/>
      </c>
    </row>
    <row r="32" spans="1:13" x14ac:dyDescent="0.25">
      <c r="A32" t="s">
        <v>44</v>
      </c>
      <c r="B32" s="71"/>
      <c r="C32" s="58"/>
      <c r="D32" s="22" t="str">
        <f t="array" ref="D32">IFERROR(
    INDEX('Task List'!$A$2:$A$1000,
          SMALL(
              IF(('Task List'!$I$2:$I$1000&lt;&gt;"Complete")*('Task List'!$G$2:$G$1000=$A32)*('Task List'!$H$2:$H$1000=F$2),
                   ROW('Task List'!$A$2:$A$1000)-ROW('Task List'!$A$2)+1
              ),
              ROWS('Task List'!$A$2:$A13)
          )
),
"")</f>
        <v/>
      </c>
      <c r="E32" s="40" t="str">
        <f>IF(OR(D32="",D32=0),"",VLOOKUP(D32,'Task List'!$A$2:$I$1000,3,FALSE))</f>
        <v/>
      </c>
      <c r="F32" s="28" t="str">
        <f>IF(OR(D32="",D32=0),"",VLOOKUP(D32,'Task List'!$A$2:$I$1000,4,FALSE))</f>
        <v/>
      </c>
      <c r="G32" s="41" t="str">
        <f>IF(OR(D32="",D32=0),"",VLOOKUP(D32,'Task List'!$A$2:$I$1000,6,FALSE))</f>
        <v/>
      </c>
      <c r="I32" s="60"/>
      <c r="J32" s="22" t="str">
        <f t="array" ref="J32">IFERROR(
    INDEX('Task List'!$A$2:$A$1000,
          SMALL(
              IF(('Task List'!$I$2:$I$1000&lt;&gt;"Complete")*('Task List'!$G$2:$G$1000=$A32)*('Task List'!$H$2:$H$1000=L$2),
                   ROW('Task List'!$A$2:$A$1000)-ROW('Task List'!$A$2)+1
              ),
              ROWS('Task List'!$A$2:$A13)
          )
),
"")</f>
        <v/>
      </c>
      <c r="K32" s="48" t="str">
        <f>IF(OR(J32="",J32=0),"",VLOOKUP(J32,'Task List'!$A$2:$I$1000,3,FALSE))</f>
        <v/>
      </c>
      <c r="L32" s="28" t="str">
        <f>IF(OR(J32="",J32=0),"",VLOOKUP(J32,'Task List'!$A$2:$I$1000,4,FALSE))</f>
        <v/>
      </c>
      <c r="M32" s="49" t="str">
        <f>IF(OR(J32="",J32=0),"",VLOOKUP(J32,'Task List'!$A$2:$I$1000,6,FALSE))</f>
        <v/>
      </c>
    </row>
    <row r="33" spans="1:13" x14ac:dyDescent="0.25">
      <c r="A33" t="s">
        <v>44</v>
      </c>
      <c r="B33" s="71"/>
      <c r="C33" s="58"/>
      <c r="D33" s="22" t="str">
        <f t="array" ref="D33">IFERROR(
    INDEX('Task List'!$A$2:$A$1000,
          SMALL(
              IF(('Task List'!$I$2:$I$1000&lt;&gt;"Complete")*('Task List'!$G$2:$G$1000=$A33)*('Task List'!$H$2:$H$1000=F$2),
                   ROW('Task List'!$A$2:$A$1000)-ROW('Task List'!$A$2)+1
              ),
              ROWS('Task List'!$A$2:$A14)
          )
),
"")</f>
        <v/>
      </c>
      <c r="E33" s="40" t="str">
        <f>IF(OR(D33="",D33=0),"",VLOOKUP(D33,'Task List'!$A$2:$I$1000,3,FALSE))</f>
        <v/>
      </c>
      <c r="F33" s="28" t="str">
        <f>IF(OR(D33="",D33=0),"",VLOOKUP(D33,'Task List'!$A$2:$I$1000,4,FALSE))</f>
        <v/>
      </c>
      <c r="G33" s="41" t="str">
        <f>IF(OR(D33="",D33=0),"",VLOOKUP(D33,'Task List'!$A$2:$I$1000,6,FALSE))</f>
        <v/>
      </c>
      <c r="I33" s="60"/>
      <c r="J33" s="22" t="str">
        <f t="array" ref="J33">IFERROR(
    INDEX('Task List'!$A$2:$A$1000,
          SMALL(
              IF(('Task List'!$I$2:$I$1000&lt;&gt;"Complete")*('Task List'!$G$2:$G$1000=$A33)*('Task List'!$H$2:$H$1000=L$2),
                   ROW('Task List'!$A$2:$A$1000)-ROW('Task List'!$A$2)+1
              ),
              ROWS('Task List'!$A$2:$A14)
          )
),
"")</f>
        <v/>
      </c>
      <c r="K33" s="48" t="str">
        <f>IF(OR(J33="",J33=0),"",VLOOKUP(J33,'Task List'!$A$2:$I$1000,3,FALSE))</f>
        <v/>
      </c>
      <c r="L33" s="28" t="str">
        <f>IF(OR(J33="",J33=0),"",VLOOKUP(J33,'Task List'!$A$2:$I$1000,4,FALSE))</f>
        <v/>
      </c>
      <c r="M33" s="49" t="str">
        <f>IF(OR(J33="",J33=0),"",VLOOKUP(J33,'Task List'!$A$2:$I$1000,6,FALSE))</f>
        <v/>
      </c>
    </row>
    <row r="34" spans="1:13" x14ac:dyDescent="0.25">
      <c r="A34" t="s">
        <v>44</v>
      </c>
      <c r="B34" s="71"/>
      <c r="C34" s="58"/>
      <c r="D34" s="22" t="str">
        <f t="array" ref="D34">IFERROR(
    INDEX('Task List'!$A$2:$A$1000,
          SMALL(
              IF(('Task List'!$I$2:$I$1000&lt;&gt;"Complete")*('Task List'!$G$2:$G$1000=$A34)*('Task List'!$H$2:$H$1000=F$2),
                   ROW('Task List'!$A$2:$A$1000)-ROW('Task List'!$A$2)+1
              ),
              ROWS('Task List'!$A$2:$A15)
          )
),
"")</f>
        <v/>
      </c>
      <c r="E34" s="40" t="str">
        <f>IF(OR(D34="",D34=0),"",VLOOKUP(D34,'Task List'!$A$2:$I$1000,3,FALSE))</f>
        <v/>
      </c>
      <c r="F34" s="28" t="str">
        <f>IF(OR(D34="",D34=0),"",VLOOKUP(D34,'Task List'!$A$2:$I$1000,4,FALSE))</f>
        <v/>
      </c>
      <c r="G34" s="41" t="str">
        <f>IF(OR(D34="",D34=0),"",VLOOKUP(D34,'Task List'!$A$2:$I$1000,6,FALSE))</f>
        <v/>
      </c>
      <c r="I34" s="60"/>
      <c r="J34" s="22" t="str">
        <f t="array" ref="J34">IFERROR(
    INDEX('Task List'!$A$2:$A$1000,
          SMALL(
              IF(('Task List'!$I$2:$I$1000&lt;&gt;"Complete")*('Task List'!$G$2:$G$1000=$A34)*('Task List'!$H$2:$H$1000=L$2),
                   ROW('Task List'!$A$2:$A$1000)-ROW('Task List'!$A$2)+1
              ),
              ROWS('Task List'!$A$2:$A15)
          )
),
"")</f>
        <v/>
      </c>
      <c r="K34" s="48" t="str">
        <f>IF(OR(J34="",J34=0),"",VLOOKUP(J34,'Task List'!$A$2:$I$1000,3,FALSE))</f>
        <v/>
      </c>
      <c r="L34" s="28" t="str">
        <f>IF(OR(J34="",J34=0),"",VLOOKUP(J34,'Task List'!$A$2:$I$1000,4,FALSE))</f>
        <v/>
      </c>
      <c r="M34" s="49" t="str">
        <f>IF(OR(J34="",J34=0),"",VLOOKUP(J34,'Task List'!$A$2:$I$1000,6,FALSE))</f>
        <v/>
      </c>
    </row>
    <row r="35" spans="1:13" ht="15.75" thickBot="1" x14ac:dyDescent="0.3">
      <c r="A35" t="s">
        <v>44</v>
      </c>
      <c r="B35" s="72"/>
      <c r="C35" s="58"/>
      <c r="D35" s="23" t="str">
        <f t="array" ref="D35">IFERROR(
    INDEX('Task List'!$A$2:$A$1000,
          SMALL(
              IF(('Task List'!$I$2:$I$1000&lt;&gt;"Complete")*('Task List'!$G$2:$G$1000=$A35)*('Task List'!$H$2:$H$1000=F$2),
                   ROW('Task List'!$A$2:$A$1000)-ROW('Task List'!$A$2)+1
              ),
              ROWS('Task List'!$A$2:$A16)
          )
),
"")</f>
        <v/>
      </c>
      <c r="E35" s="42" t="str">
        <f>IF(OR(D35="",D35=0),"",VLOOKUP(D35,'Task List'!$A$2:$I$1000,3,FALSE))</f>
        <v/>
      </c>
      <c r="F35" s="43" t="str">
        <f>IF(OR(D35="",D35=0),"",VLOOKUP(D35,'Task List'!$A$2:$I$1000,4,FALSE))</f>
        <v/>
      </c>
      <c r="G35" s="44" t="str">
        <f>IF(OR(D35="",D35=0),"",VLOOKUP(D35,'Task List'!$A$2:$I$1000,6,FALSE))</f>
        <v/>
      </c>
      <c r="I35" s="60"/>
      <c r="J35" s="23" t="str">
        <f t="array" ref="J35">IFERROR(
    INDEX('Task List'!$A$2:$A$1000,
          SMALL(
              IF(('Task List'!$I$2:$I$1000&lt;&gt;"Complete")*('Task List'!$G$2:$G$1000=$A35)*('Task List'!$H$2:$H$1000=L$2),
                   ROW('Task List'!$A$2:$A$1000)-ROW('Task List'!$A$2)+1
              ),
              ROWS('Task List'!$A$2:$A16)
          )
),
"")</f>
        <v/>
      </c>
      <c r="K35" s="50" t="str">
        <f>IF(OR(J35="",J35=0),"",VLOOKUP(J35,'Task List'!$A$2:$I$1000,3,FALSE))</f>
        <v/>
      </c>
      <c r="L35" s="51" t="str">
        <f>IF(OR(J35="",J35=0),"",VLOOKUP(J35,'Task List'!$A$2:$I$1000,4,FALSE))</f>
        <v/>
      </c>
      <c r="M35" s="52" t="str">
        <f>IF(OR(J35="",J35=0),"",VLOOKUP(J35,'Task List'!$A$2:$I$1000,6,FALSE))</f>
        <v/>
      </c>
    </row>
    <row r="36" spans="1:13" ht="15.75" thickTop="1" x14ac:dyDescent="0.25">
      <c r="C36" s="14"/>
      <c r="I36" s="60"/>
    </row>
  </sheetData>
  <mergeCells count="2">
    <mergeCell ref="B4:B18"/>
    <mergeCell ref="B21:B35"/>
  </mergeCells>
  <pageMargins left="0.25" right="0.25" top="0.75" bottom="0.75" header="0.3" footer="0.3"/>
  <pageSetup paperSize="9" scale="9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44"/>
  <sheetViews>
    <sheetView topLeftCell="C1" zoomScale="85" zoomScaleNormal="85" workbookViewId="0">
      <selection activeCell="C1" sqref="C1:D1"/>
    </sheetView>
  </sheetViews>
  <sheetFormatPr baseColWidth="10" defaultColWidth="9.140625" defaultRowHeight="15" x14ac:dyDescent="0.25"/>
  <cols>
    <col min="1" max="1" width="14.140625" hidden="1" customWidth="1"/>
    <col min="2" max="2" width="10.7109375" hidden="1" customWidth="1"/>
    <col min="3" max="3" width="15.5703125" customWidth="1"/>
    <col min="4" max="4" width="2.42578125" customWidth="1"/>
    <col min="5" max="5" width="5.7109375" customWidth="1"/>
    <col min="6" max="6" width="10.7109375" customWidth="1"/>
    <col min="7" max="7" width="33.7109375" customWidth="1"/>
    <col min="8" max="8" width="5.7109375" hidden="1" customWidth="1"/>
    <col min="9" max="9" width="12.7109375" customWidth="1"/>
    <col min="10" max="10" width="33.7109375" customWidth="1"/>
    <col min="11" max="11" width="5.7109375" hidden="1" customWidth="1"/>
    <col min="12" max="12" width="12.7109375" customWidth="1"/>
    <col min="13" max="13" width="33.7109375" customWidth="1"/>
    <col min="14" max="14" width="5.7109375" hidden="1" customWidth="1"/>
    <col min="15" max="15" width="12.7109375" customWidth="1"/>
    <col min="16" max="16" width="33.7109375" customWidth="1"/>
    <col min="17" max="17" width="5.7109375" hidden="1" customWidth="1"/>
    <col min="18" max="18" width="12.7109375" customWidth="1"/>
    <col min="19" max="19" width="33.7109375" customWidth="1"/>
  </cols>
  <sheetData>
    <row r="1" spans="1:19" s="12" customFormat="1" ht="30" customHeight="1" x14ac:dyDescent="0.25">
      <c r="C1" s="73"/>
      <c r="D1" s="74"/>
      <c r="E1" s="17"/>
      <c r="F1" s="85" t="s">
        <v>9</v>
      </c>
      <c r="G1" s="86"/>
      <c r="H1" s="18">
        <f ca="1">TODAY()</f>
        <v>43961</v>
      </c>
      <c r="I1" s="86" t="s">
        <v>34</v>
      </c>
      <c r="J1" s="86"/>
      <c r="K1" s="18">
        <f ca="1">H1+1</f>
        <v>43962</v>
      </c>
      <c r="L1" s="86" t="s">
        <v>35</v>
      </c>
      <c r="M1" s="86"/>
      <c r="N1" s="18">
        <f ca="1">7-WEEKDAY(H1)+H1</f>
        <v>43967</v>
      </c>
      <c r="O1" s="86" t="s">
        <v>36</v>
      </c>
      <c r="P1" s="86"/>
      <c r="Q1" s="19"/>
      <c r="R1" s="86" t="s">
        <v>47</v>
      </c>
      <c r="S1" s="87"/>
    </row>
    <row r="2" spans="1:19" x14ac:dyDescent="0.25">
      <c r="A2" t="s">
        <v>43</v>
      </c>
      <c r="B2" t="s">
        <v>45</v>
      </c>
      <c r="C2" s="75" t="s">
        <v>39</v>
      </c>
      <c r="D2" s="76"/>
      <c r="E2" s="13" t="str">
        <f t="array" aca="1" ref="E2" ca="1">IFERROR(
    INDEX('Task List'!$A$2:$A$1000,
          SMALL(
              IF(('Task List'!$I$2:$I$1000&lt;&gt;"Complete")*('Task List'!$F$2:$F$1000&lt;H$1)*('Task List'!$G$2:$G$1000=$A2)*('Task List'!$H$2:$H$1000=$B2),
                   ROW('Task List'!$A$2:$A$1000)-ROW('Task List'!$A$2)+1
              ),
              ROWS('Task List'!$A$2:$A2)
          )
),
"")</f>
        <v/>
      </c>
      <c r="F2" s="13" t="str">
        <f ca="1">IF(OR(E2="",E2=0),"",VLOOKUP(E2,'Task List'!$A$2:$I$1000,3,FALSE))</f>
        <v/>
      </c>
      <c r="G2" s="13" t="str">
        <f ca="1">IF(OR(E2="",E2=0),"",VLOOKUP(E2,'Task List'!$A$2:$I$1000,4,FALSE))</f>
        <v/>
      </c>
      <c r="H2" s="13" t="str">
        <f t="array" aca="1" ref="H2" ca="1">IFERROR(
    INDEX('Task List'!$A$2:$A$1000,
          SMALL(
              IF(('Task List'!$I$2:$I$1000&lt;&gt;"Complete")*('Task List'!$F$2:$F$1000=H$1)*('Task List'!$G$2:$G$1000=$A2)*('Task List'!$H$2:$H$1000=$B2),
                   ROW('Task List'!$A$2:$A$1000)-ROW('Task List'!$A$2)+1
              ),
              ROWS('Task List'!$A$2:$A2)
          )
),
"")</f>
        <v/>
      </c>
      <c r="I2" s="13" t="str">
        <f ca="1">IF(OR(H2="",H2=0),"",VLOOKUP(H2,'Task List'!$A$2:$I$1000,3,FALSE))</f>
        <v/>
      </c>
      <c r="J2" s="13" t="str">
        <f ca="1">IF(OR(H2="",H2=0),"",VLOOKUP(H2,'Task List'!$A$2:$I$1000,4,FALSE))</f>
        <v/>
      </c>
      <c r="K2" s="13" t="str">
        <f t="array" aca="1" ref="K2" ca="1">IFERROR(
    INDEX('Task List'!$A$2:$A$1000,
          SMALL(
              IF(('Task List'!$I$2:$I$1000&lt;&gt;"Complete")*('Task List'!$F$2:$F$1000=K$1)*('Task List'!$G$2:$G$1000=$A2)*('Task List'!$H$2:$H$1000=$B2),
                   ROW('Task List'!$A$2:$A$1000)-ROW('Task List'!$A$2)+1
              ),
              ROWS('Task List'!$A$2:$A2)
          )
),
"")</f>
        <v/>
      </c>
      <c r="L2" s="13" t="str">
        <f ca="1">IF(OR(K2="",K2=0),"",VLOOKUP(K2,'Task List'!$A$2:$I$1000,3,FALSE))</f>
        <v/>
      </c>
      <c r="M2" s="13" t="str">
        <f ca="1">IF(OR(K2="",K2=0),"",VLOOKUP(K2,'Task List'!$A$2:$I$1000,4,FALSE))</f>
        <v/>
      </c>
      <c r="N2" s="13" t="str">
        <f t="array" aca="1" ref="N2" ca="1">IFERROR(
    INDEX('Task List'!$A$2:$A$1000,
          SMALL(
              IF(('Task List'!$I$2:$I$1000&lt;&gt;"Complete")*('Task List'!$F$2:$F$1000&gt;K$1)*('Task List'!$F$2:$F$1000&lt;=N$1)*('Task List'!$G$2:$G$1000=$A2)*('Task List'!$H$2:$H$1000=$B2),
                   ROW('Task List'!$A$2:$A$1000)-ROW('Task List'!$A$2)+1
              ),
              ROWS('Task List'!$A$2:$A2)
          )
),
"")</f>
        <v/>
      </c>
      <c r="O2" s="13" t="str">
        <f ca="1">IF(OR(N2="",N2=0),"",VLOOKUP(N2,'Task List'!$A$2:$I$1000,3,FALSE))</f>
        <v/>
      </c>
      <c r="P2" s="13" t="str">
        <f ca="1">IF(OR(N2="",N2=0),"",VLOOKUP(N2,'Task List'!$A$2:$I$1000,4,FALSE))</f>
        <v/>
      </c>
      <c r="Q2" s="13" t="str">
        <f t="array" aca="1" ref="Q2" ca="1">IFERROR(
    INDEX('Task List'!$A$2:$A$1000,
          SMALL(
              IF(('Task List'!$I$2:$I$1000&lt;&gt;"Complete")*('Task List'!$F$2:$F$1000&gt;N$1)*('Task List'!$G$2:$G$1000=$A2)*('Task List'!$H$2:$H$1000=$B2),
                   ROW('Task List'!$A$2:$A$1000)-ROW('Task List'!$A$2)+1
              ),
              ROWS('Task List'!$A$2:$A2)
          )
),
"")</f>
        <v/>
      </c>
      <c r="R2" s="13" t="str">
        <f ca="1">IF(OR(Q2="",Q2=0),"",VLOOKUP(Q2,'Task List'!$A$2:$I$1000,3,FALSE))</f>
        <v/>
      </c>
      <c r="S2" s="13" t="str">
        <f ca="1">IF(OR(Q2="",Q2=0),"",VLOOKUP(Q2,'Task List'!$A$2:$I$1000,4,FALSE))</f>
        <v/>
      </c>
    </row>
    <row r="3" spans="1:19" x14ac:dyDescent="0.25">
      <c r="A3" t="s">
        <v>43</v>
      </c>
      <c r="B3" t="s">
        <v>45</v>
      </c>
      <c r="C3" s="75"/>
      <c r="D3" s="77"/>
      <c r="E3" s="13" t="str">
        <f t="array" aca="1" ref="E3" ca="1">IFERROR(
    INDEX('Task List'!$A$2:$A$1000,
          SMALL(
              IF(('Task List'!$I$2:$I$1000&lt;&gt;"Complete")*('Task List'!$F$2:$F$1000&lt;H$1)*('Task List'!$G$2:$G$1000=$A3)*('Task List'!$H$2:$H$1000=$B3),
                   ROW('Task List'!$A$2:$A$1000)-ROW('Task List'!$A$2)+1
              ),
              ROWS('Task List'!$A$2:$A3)
          )
),
"")</f>
        <v/>
      </c>
      <c r="F3" s="13" t="str">
        <f ca="1">IF(OR(E3="",E3=0),"",VLOOKUP(E3,'Task List'!$A$2:$I$1000,3,FALSE))</f>
        <v/>
      </c>
      <c r="G3" s="13" t="str">
        <f ca="1">IF(OR(E3="",E3=0),"",VLOOKUP(E3,'Task List'!$A$2:$I$1000,4,FALSE))</f>
        <v/>
      </c>
      <c r="H3" s="13" t="str">
        <f t="array" aca="1" ref="H3" ca="1">IFERROR(
    INDEX('Task List'!$A$2:$A$1000,
          SMALL(
              IF(('Task List'!$I$2:$I$1000&lt;&gt;"Complete")*('Task List'!$F$2:$F$1000=H$1)*('Task List'!$G$2:$G$1000=$A3)*('Task List'!$H$2:$H$1000=$B3),
                   ROW('Task List'!$A$2:$A$1000)-ROW('Task List'!$A$2)+1
              ),
              ROWS('Task List'!$A$2:$A3)
          )
),
"")</f>
        <v/>
      </c>
      <c r="I3" s="13" t="str">
        <f ca="1">IF(OR(H3="",H3=0),"",VLOOKUP(H3,'Task List'!$A$2:$I$1000,3,FALSE))</f>
        <v/>
      </c>
      <c r="J3" s="13" t="str">
        <f ca="1">IF(OR(H3="",H3=0),"",VLOOKUP(H3,'Task List'!$A$2:$I$1000,4,FALSE))</f>
        <v/>
      </c>
      <c r="K3" s="13" t="str">
        <f t="array" aca="1" ref="K3" ca="1">IFERROR(
    INDEX('Task List'!$A$2:$A$1000,
          SMALL(
              IF(('Task List'!$I$2:$I$1000&lt;&gt;"Complete")*('Task List'!$F$2:$F$1000=K$1)*('Task List'!$G$2:$G$1000=$A3)*('Task List'!$H$2:$H$1000=$B3),
                   ROW('Task List'!$A$2:$A$1000)-ROW('Task List'!$A$2)+1
              ),
              ROWS('Task List'!$A$2:$A3)
          )
),
"")</f>
        <v/>
      </c>
      <c r="L3" s="13" t="str">
        <f ca="1">IF(OR(K3="",K3=0),"",VLOOKUP(K3,'Task List'!$A$2:$I$1000,3,FALSE))</f>
        <v/>
      </c>
      <c r="M3" s="13" t="str">
        <f ca="1">IF(OR(K3="",K3=0),"",VLOOKUP(K3,'Task List'!$A$2:$I$1000,4,FALSE))</f>
        <v/>
      </c>
      <c r="N3" s="13" t="str">
        <f t="array" aca="1" ref="N3" ca="1">IFERROR(
    INDEX('Task List'!$A$2:$A$1000,
          SMALL(
              IF(('Task List'!$I$2:$I$1000&lt;&gt;"Complete")*('Task List'!$F$2:$F$1000&gt;K$1)*('Task List'!$F$2:$F$1000&lt;=N$1)*('Task List'!$G$2:$G$1000=$A3)*('Task List'!$H$2:$H$1000=$B3),
                   ROW('Task List'!$A$2:$A$1000)-ROW('Task List'!$A$2)+1
              ),
              ROWS('Task List'!$A$2:$A3)
          )
),
"")</f>
        <v/>
      </c>
      <c r="O3" s="13" t="str">
        <f ca="1">IF(OR(N3="",N3=0),"",VLOOKUP(N3,'Task List'!$A$2:$I$1000,3,FALSE))</f>
        <v/>
      </c>
      <c r="P3" s="13" t="str">
        <f ca="1">IF(OR(N3="",N3=0),"",VLOOKUP(N3,'Task List'!$A$2:$I$1000,4,FALSE))</f>
        <v/>
      </c>
      <c r="Q3" s="13" t="str">
        <f t="array" aca="1" ref="Q3" ca="1">IFERROR(
    INDEX('Task List'!$A$2:$A$1000,
          SMALL(
              IF(('Task List'!$I$2:$I$1000&lt;&gt;"Complete")*('Task List'!$F$2:$F$1000&gt;N$1)*('Task List'!$G$2:$G$1000=$A3)*('Task List'!$H$2:$H$1000=$B3),
                   ROW('Task List'!$A$2:$A$1000)-ROW('Task List'!$A$2)+1
              ),
              ROWS('Task List'!$A$2:$A3)
          )
),
"")</f>
        <v/>
      </c>
      <c r="R3" s="13" t="str">
        <f ca="1">IF(OR(Q3="",Q3=0),"",VLOOKUP(Q3,'Task List'!$A$2:$I$1000,3,FALSE))</f>
        <v/>
      </c>
      <c r="S3" s="13" t="str">
        <f ca="1">IF(OR(Q3="",Q3=0),"",VLOOKUP(Q3,'Task List'!$A$2:$I$1000,4,FALSE))</f>
        <v/>
      </c>
    </row>
    <row r="4" spans="1:19" x14ac:dyDescent="0.25">
      <c r="A4" t="s">
        <v>43</v>
      </c>
      <c r="B4" t="s">
        <v>45</v>
      </c>
      <c r="C4" s="75"/>
      <c r="D4" s="77"/>
      <c r="E4" s="13" t="str">
        <f t="array" aca="1" ref="E4" ca="1">IFERROR(
    INDEX('Task List'!$A$2:$A$1000,
          SMALL(
              IF(('Task List'!$I$2:$I$1000&lt;&gt;"Complete")*('Task List'!$F$2:$F$1000&lt;H$1)*('Task List'!$G$2:$G$1000=$A4)*('Task List'!$H$2:$H$1000=$B4),
                   ROW('Task List'!$A$2:$A$1000)-ROW('Task List'!$A$2)+1
              ),
              ROWS('Task List'!$A$2:$A4)
          )
),
"")</f>
        <v/>
      </c>
      <c r="F4" s="13" t="str">
        <f ca="1">IF(OR(E4="",E4=0),"",VLOOKUP(E4,'Task List'!$A$2:$I$1000,3,FALSE))</f>
        <v/>
      </c>
      <c r="G4" s="13" t="str">
        <f ca="1">IF(OR(E4="",E4=0),"",VLOOKUP(E4,'Task List'!$A$2:$I$1000,4,FALSE))</f>
        <v/>
      </c>
      <c r="H4" s="13" t="str">
        <f t="array" aca="1" ref="H4" ca="1">IFERROR(
    INDEX('Task List'!$A$2:$A$1000,
          SMALL(
              IF(('Task List'!$I$2:$I$1000&lt;&gt;"Complete")*('Task List'!$F$2:$F$1000=H$1)*('Task List'!$G$2:$G$1000=$A4)*('Task List'!$H$2:$H$1000=$B4),
                   ROW('Task List'!$A$2:$A$1000)-ROW('Task List'!$A$2)+1
              ),
              ROWS('Task List'!$A$2:$A4)
          )
),
"")</f>
        <v/>
      </c>
      <c r="I4" s="13" t="str">
        <f ca="1">IF(OR(H4="",H4=0),"",VLOOKUP(H4,'Task List'!$A$2:$I$1000,3,FALSE))</f>
        <v/>
      </c>
      <c r="J4" s="13" t="str">
        <f ca="1">IF(OR(H4="",H4=0),"",VLOOKUP(H4,'Task List'!$A$2:$I$1000,4,FALSE))</f>
        <v/>
      </c>
      <c r="K4" s="13" t="str">
        <f t="array" aca="1" ref="K4" ca="1">IFERROR(
    INDEX('Task List'!$A$2:$A$1000,
          SMALL(
              IF(('Task List'!$I$2:$I$1000&lt;&gt;"Complete")*('Task List'!$F$2:$F$1000=K$1)*('Task List'!$G$2:$G$1000=$A4)*('Task List'!$H$2:$H$1000=$B4),
                   ROW('Task List'!$A$2:$A$1000)-ROW('Task List'!$A$2)+1
              ),
              ROWS('Task List'!$A$2:$A4)
          )
),
"")</f>
        <v/>
      </c>
      <c r="L4" s="13" t="str">
        <f ca="1">IF(OR(K4="",K4=0),"",VLOOKUP(K4,'Task List'!$A$2:$I$1000,3,FALSE))</f>
        <v/>
      </c>
      <c r="M4" s="13" t="str">
        <f ca="1">IF(OR(K4="",K4=0),"",VLOOKUP(K4,'Task List'!$A$2:$I$1000,4,FALSE))</f>
        <v/>
      </c>
      <c r="N4" s="13" t="str">
        <f t="array" aca="1" ref="N4" ca="1">IFERROR(
    INDEX('Task List'!$A$2:$A$1000,
          SMALL(
              IF(('Task List'!$I$2:$I$1000&lt;&gt;"Complete")*('Task List'!$F$2:$F$1000&gt;K$1)*('Task List'!$F$2:$F$1000&lt;=N$1)*('Task List'!$G$2:$G$1000=$A4)*('Task List'!$H$2:$H$1000=$B4),
                   ROW('Task List'!$A$2:$A$1000)-ROW('Task List'!$A$2)+1
              ),
              ROWS('Task List'!$A$2:$A4)
          )
),
"")</f>
        <v/>
      </c>
      <c r="O4" s="13" t="str">
        <f ca="1">IF(OR(N4="",N4=0),"",VLOOKUP(N4,'Task List'!$A$2:$I$1000,3,FALSE))</f>
        <v/>
      </c>
      <c r="P4" s="13" t="str">
        <f ca="1">IF(OR(N4="",N4=0),"",VLOOKUP(N4,'Task List'!$A$2:$I$1000,4,FALSE))</f>
        <v/>
      </c>
      <c r="Q4" s="13" t="str">
        <f t="array" aca="1" ref="Q4" ca="1">IFERROR(
    INDEX('Task List'!$A$2:$A$1000,
          SMALL(
              IF(('Task List'!$I$2:$I$1000&lt;&gt;"Complete")*('Task List'!$F$2:$F$1000&gt;N$1)*('Task List'!$G$2:$G$1000=$A4)*('Task List'!$H$2:$H$1000=$B4),
                   ROW('Task List'!$A$2:$A$1000)-ROW('Task List'!$A$2)+1
              ),
              ROWS('Task List'!$A$2:$A4)
          )
),
"")</f>
        <v/>
      </c>
      <c r="R4" s="13" t="str">
        <f ca="1">IF(OR(Q4="",Q4=0),"",VLOOKUP(Q4,'Task List'!$A$2:$I$1000,3,FALSE))</f>
        <v/>
      </c>
      <c r="S4" s="13" t="str">
        <f ca="1">IF(OR(Q4="",Q4=0),"",VLOOKUP(Q4,'Task List'!$A$2:$I$1000,4,FALSE))</f>
        <v/>
      </c>
    </row>
    <row r="5" spans="1:19" x14ac:dyDescent="0.25">
      <c r="A5" t="s">
        <v>43</v>
      </c>
      <c r="B5" t="s">
        <v>45</v>
      </c>
      <c r="C5" s="75"/>
      <c r="D5" s="77"/>
      <c r="E5" s="13" t="str">
        <f t="array" aca="1" ref="E5" ca="1">IFERROR(
    INDEX('Task List'!$A$2:$A$1000,
          SMALL(
              IF(('Task List'!$I$2:$I$1000&lt;&gt;"Complete")*('Task List'!$F$2:$F$1000&lt;H$1)*('Task List'!$G$2:$G$1000=$A5)*('Task List'!$H$2:$H$1000=$B5),
                   ROW('Task List'!$A$2:$A$1000)-ROW('Task List'!$A$2)+1
              ),
              ROWS('Task List'!$A$2:$A5)
          )
),
"")</f>
        <v/>
      </c>
      <c r="F5" s="13" t="str">
        <f ca="1">IF(OR(E5="",E5=0),"",VLOOKUP(E5,'Task List'!$A$2:$I$1000,3,FALSE))</f>
        <v/>
      </c>
      <c r="G5" s="13" t="str">
        <f ca="1">IF(OR(E5="",E5=0),"",VLOOKUP(E5,'Task List'!$A$2:$I$1000,4,FALSE))</f>
        <v/>
      </c>
      <c r="H5" s="13" t="str">
        <f t="array" aca="1" ref="H5" ca="1">IFERROR(
    INDEX('Task List'!$A$2:$A$1000,
          SMALL(
              IF(('Task List'!$I$2:$I$1000&lt;&gt;"Complete")*('Task List'!$F$2:$F$1000=H$1)*('Task List'!$G$2:$G$1000=$A5)*('Task List'!$H$2:$H$1000=$B5),
                   ROW('Task List'!$A$2:$A$1000)-ROW('Task List'!$A$2)+1
              ),
              ROWS('Task List'!$A$2:$A5)
          )
),
"")</f>
        <v/>
      </c>
      <c r="I5" s="13" t="str">
        <f ca="1">IF(OR(H5="",H5=0),"",VLOOKUP(H5,'Task List'!$A$2:$I$1000,3,FALSE))</f>
        <v/>
      </c>
      <c r="J5" s="13" t="str">
        <f ca="1">IF(OR(H5="",H5=0),"",VLOOKUP(H5,'Task List'!$A$2:$I$1000,4,FALSE))</f>
        <v/>
      </c>
      <c r="K5" s="13" t="str">
        <f t="array" aca="1" ref="K5" ca="1">IFERROR(
    INDEX('Task List'!$A$2:$A$1000,
          SMALL(
              IF(('Task List'!$I$2:$I$1000&lt;&gt;"Complete")*('Task List'!$F$2:$F$1000=K$1)*('Task List'!$G$2:$G$1000=$A5)*('Task List'!$H$2:$H$1000=$B5),
                   ROW('Task List'!$A$2:$A$1000)-ROW('Task List'!$A$2)+1
              ),
              ROWS('Task List'!$A$2:$A5)
          )
),
"")</f>
        <v/>
      </c>
      <c r="L5" s="13" t="str">
        <f ca="1">IF(OR(K5="",K5=0),"",VLOOKUP(K5,'Task List'!$A$2:$I$1000,3,FALSE))</f>
        <v/>
      </c>
      <c r="M5" s="13" t="str">
        <f ca="1">IF(OR(K5="",K5=0),"",VLOOKUP(K5,'Task List'!$A$2:$I$1000,4,FALSE))</f>
        <v/>
      </c>
      <c r="N5" s="13" t="str">
        <f t="array" aca="1" ref="N5" ca="1">IFERROR(
    INDEX('Task List'!$A$2:$A$1000,
          SMALL(
              IF(('Task List'!$I$2:$I$1000&lt;&gt;"Complete")*('Task List'!$F$2:$F$1000&gt;K$1)*('Task List'!$F$2:$F$1000&lt;=N$1)*('Task List'!$G$2:$G$1000=$A5)*('Task List'!$H$2:$H$1000=$B5),
                   ROW('Task List'!$A$2:$A$1000)-ROW('Task List'!$A$2)+1
              ),
              ROWS('Task List'!$A$2:$A5)
          )
),
"")</f>
        <v/>
      </c>
      <c r="O5" s="13" t="str">
        <f ca="1">IF(OR(N5="",N5=0),"",VLOOKUP(N5,'Task List'!$A$2:$I$1000,3,FALSE))</f>
        <v/>
      </c>
      <c r="P5" s="13" t="str">
        <f ca="1">IF(OR(N5="",N5=0),"",VLOOKUP(N5,'Task List'!$A$2:$I$1000,4,FALSE))</f>
        <v/>
      </c>
      <c r="Q5" s="13" t="str">
        <f t="array" aca="1" ref="Q5" ca="1">IFERROR(
    INDEX('Task List'!$A$2:$A$1000,
          SMALL(
              IF(('Task List'!$I$2:$I$1000&lt;&gt;"Complete")*('Task List'!$F$2:$F$1000&gt;N$1)*('Task List'!$G$2:$G$1000=$A5)*('Task List'!$H$2:$H$1000=$B5),
                   ROW('Task List'!$A$2:$A$1000)-ROW('Task List'!$A$2)+1
              ),
              ROWS('Task List'!$A$2:$A5)
          )
),
"")</f>
        <v/>
      </c>
      <c r="R5" s="13" t="str">
        <f ca="1">IF(OR(Q5="",Q5=0),"",VLOOKUP(Q5,'Task List'!$A$2:$I$1000,3,FALSE))</f>
        <v/>
      </c>
      <c r="S5" s="13" t="str">
        <f ca="1">IF(OR(Q5="",Q5=0),"",VLOOKUP(Q5,'Task List'!$A$2:$I$1000,4,FALSE))</f>
        <v/>
      </c>
    </row>
    <row r="6" spans="1:19" x14ac:dyDescent="0.25">
      <c r="A6" t="s">
        <v>43</v>
      </c>
      <c r="B6" t="s">
        <v>45</v>
      </c>
      <c r="C6" s="75"/>
      <c r="D6" s="77"/>
      <c r="E6" s="13" t="str">
        <f t="array" aca="1" ref="E6" ca="1">IFERROR(
    INDEX('Task List'!$A$2:$A$1000,
          SMALL(
              IF(('Task List'!$I$2:$I$1000&lt;&gt;"Complete")*('Task List'!$F$2:$F$1000&lt;H$1)*('Task List'!$G$2:$G$1000=$A6)*('Task List'!$H$2:$H$1000=$B6),
                   ROW('Task List'!$A$2:$A$1000)-ROW('Task List'!$A$2)+1
              ),
              ROWS('Task List'!$A$2:$A6)
          )
),
"")</f>
        <v/>
      </c>
      <c r="F6" s="13" t="str">
        <f ca="1">IF(OR(E6="",E6=0),"",VLOOKUP(E6,'Task List'!$A$2:$I$1000,3,FALSE))</f>
        <v/>
      </c>
      <c r="G6" s="13" t="str">
        <f ca="1">IF(OR(E6="",E6=0),"",VLOOKUP(E6,'Task List'!$A$2:$I$1000,4,FALSE))</f>
        <v/>
      </c>
      <c r="H6" s="13" t="str">
        <f t="array" aca="1" ref="H6" ca="1">IFERROR(
    INDEX('Task List'!$A$2:$A$1000,
          SMALL(
              IF(('Task List'!$I$2:$I$1000&lt;&gt;"Complete")*('Task List'!$F$2:$F$1000=H$1)*('Task List'!$G$2:$G$1000=$A6)*('Task List'!$H$2:$H$1000=$B6),
                   ROW('Task List'!$A$2:$A$1000)-ROW('Task List'!$A$2)+1
              ),
              ROWS('Task List'!$A$2:$A6)
          )
),
"")</f>
        <v/>
      </c>
      <c r="I6" s="13" t="str">
        <f ca="1">IF(OR(H6="",H6=0),"",VLOOKUP(H6,'Task List'!$A$2:$I$1000,3,FALSE))</f>
        <v/>
      </c>
      <c r="J6" s="13" t="str">
        <f ca="1">IF(OR(H6="",H6=0),"",VLOOKUP(H6,'Task List'!$A$2:$I$1000,4,FALSE))</f>
        <v/>
      </c>
      <c r="K6" s="13" t="str">
        <f t="array" aca="1" ref="K6" ca="1">IFERROR(
    INDEX('Task List'!$A$2:$A$1000,
          SMALL(
              IF(('Task List'!$I$2:$I$1000&lt;&gt;"Complete")*('Task List'!$F$2:$F$1000=K$1)*('Task List'!$G$2:$G$1000=$A6)*('Task List'!$H$2:$H$1000=$B6),
                   ROW('Task List'!$A$2:$A$1000)-ROW('Task List'!$A$2)+1
              ),
              ROWS('Task List'!$A$2:$A6)
          )
),
"")</f>
        <v/>
      </c>
      <c r="L6" s="13" t="str">
        <f ca="1">IF(OR(K6="",K6=0),"",VLOOKUP(K6,'Task List'!$A$2:$I$1000,3,FALSE))</f>
        <v/>
      </c>
      <c r="M6" s="13" t="str">
        <f ca="1">IF(OR(K6="",K6=0),"",VLOOKUP(K6,'Task List'!$A$2:$I$1000,4,FALSE))</f>
        <v/>
      </c>
      <c r="N6" s="13" t="str">
        <f t="array" aca="1" ref="N6" ca="1">IFERROR(
    INDEX('Task List'!$A$2:$A$1000,
          SMALL(
              IF(('Task List'!$I$2:$I$1000&lt;&gt;"Complete")*('Task List'!$F$2:$F$1000&gt;K$1)*('Task List'!$F$2:$F$1000&lt;=N$1)*('Task List'!$G$2:$G$1000=$A6)*('Task List'!$H$2:$H$1000=$B6),
                   ROW('Task List'!$A$2:$A$1000)-ROW('Task List'!$A$2)+1
              ),
              ROWS('Task List'!$A$2:$A6)
          )
),
"")</f>
        <v/>
      </c>
      <c r="O6" s="13" t="str">
        <f ca="1">IF(OR(N6="",N6=0),"",VLOOKUP(N6,'Task List'!$A$2:$I$1000,3,FALSE))</f>
        <v/>
      </c>
      <c r="P6" s="13" t="str">
        <f ca="1">IF(OR(N6="",N6=0),"",VLOOKUP(N6,'Task List'!$A$2:$I$1000,4,FALSE))</f>
        <v/>
      </c>
      <c r="Q6" s="13" t="str">
        <f t="array" aca="1" ref="Q6" ca="1">IFERROR(
    INDEX('Task List'!$A$2:$A$1000,
          SMALL(
              IF(('Task List'!$I$2:$I$1000&lt;&gt;"Complete")*('Task List'!$F$2:$F$1000&gt;N$1)*('Task List'!$G$2:$G$1000=$A6)*('Task List'!$H$2:$H$1000=$B6),
                   ROW('Task List'!$A$2:$A$1000)-ROW('Task List'!$A$2)+1
              ),
              ROWS('Task List'!$A$2:$A6)
          )
),
"")</f>
        <v/>
      </c>
      <c r="R6" s="13" t="str">
        <f ca="1">IF(OR(Q6="",Q6=0),"",VLOOKUP(Q6,'Task List'!$A$2:$I$1000,3,FALSE))</f>
        <v/>
      </c>
      <c r="S6" s="13" t="str">
        <f ca="1">IF(OR(Q6="",Q6=0),"",VLOOKUP(Q6,'Task List'!$A$2:$I$1000,4,FALSE))</f>
        <v/>
      </c>
    </row>
    <row r="7" spans="1:19" x14ac:dyDescent="0.25">
      <c r="A7" t="s">
        <v>43</v>
      </c>
      <c r="B7" t="s">
        <v>45</v>
      </c>
      <c r="C7" s="75"/>
      <c r="D7" s="77"/>
      <c r="E7" s="13" t="str">
        <f t="array" aca="1" ref="E7" ca="1">IFERROR(
    INDEX('Task List'!$A$2:$A$1000,
          SMALL(
              IF(('Task List'!$I$2:$I$1000&lt;&gt;"Complete")*('Task List'!$F$2:$F$1000&lt;H$1)*('Task List'!$G$2:$G$1000=$A7)*('Task List'!$H$2:$H$1000=$B7),
                   ROW('Task List'!$A$2:$A$1000)-ROW('Task List'!$A$2)+1
              ),
              ROWS('Task List'!$A$2:$A7)
          )
),
"")</f>
        <v/>
      </c>
      <c r="F7" s="13" t="str">
        <f ca="1">IF(OR(E7="",E7=0),"",VLOOKUP(E7,'Task List'!$A$2:$I$1000,3,FALSE))</f>
        <v/>
      </c>
      <c r="G7" s="13" t="str">
        <f ca="1">IF(OR(E7="",E7=0),"",VLOOKUP(E7,'Task List'!$A$2:$I$1000,4,FALSE))</f>
        <v/>
      </c>
      <c r="H7" s="13" t="str">
        <f t="array" aca="1" ref="H7" ca="1">IFERROR(
    INDEX('Task List'!$A$2:$A$1000,
          SMALL(
              IF(('Task List'!$I$2:$I$1000&lt;&gt;"Complete")*('Task List'!$F$2:$F$1000=H$1)*('Task List'!$G$2:$G$1000=$A7)*('Task List'!$H$2:$H$1000=$B7),
                   ROW('Task List'!$A$2:$A$1000)-ROW('Task List'!$A$2)+1
              ),
              ROWS('Task List'!$A$2:$A7)
          )
),
"")</f>
        <v/>
      </c>
      <c r="I7" s="13" t="str">
        <f ca="1">IF(OR(H7="",H7=0),"",VLOOKUP(H7,'Task List'!$A$2:$I$1000,3,FALSE))</f>
        <v/>
      </c>
      <c r="J7" s="13" t="str">
        <f ca="1">IF(OR(H7="",H7=0),"",VLOOKUP(H7,'Task List'!$A$2:$I$1000,4,FALSE))</f>
        <v/>
      </c>
      <c r="K7" s="13" t="str">
        <f t="array" aca="1" ref="K7" ca="1">IFERROR(
    INDEX('Task List'!$A$2:$A$1000,
          SMALL(
              IF(('Task List'!$I$2:$I$1000&lt;&gt;"Complete")*('Task List'!$F$2:$F$1000=K$1)*('Task List'!$G$2:$G$1000=$A7)*('Task List'!$H$2:$H$1000=$B7),
                   ROW('Task List'!$A$2:$A$1000)-ROW('Task List'!$A$2)+1
              ),
              ROWS('Task List'!$A$2:$A7)
          )
),
"")</f>
        <v/>
      </c>
      <c r="L7" s="13" t="str">
        <f ca="1">IF(OR(K7="",K7=0),"",VLOOKUP(K7,'Task List'!$A$2:$I$1000,3,FALSE))</f>
        <v/>
      </c>
      <c r="M7" s="13" t="str">
        <f ca="1">IF(OR(K7="",K7=0),"",VLOOKUP(K7,'Task List'!$A$2:$I$1000,4,FALSE))</f>
        <v/>
      </c>
      <c r="N7" s="13" t="str">
        <f t="array" aca="1" ref="N7" ca="1">IFERROR(
    INDEX('Task List'!$A$2:$A$1000,
          SMALL(
              IF(('Task List'!$I$2:$I$1000&lt;&gt;"Complete")*('Task List'!$F$2:$F$1000&gt;K$1)*('Task List'!$F$2:$F$1000&lt;=N$1)*('Task List'!$G$2:$G$1000=$A7)*('Task List'!$H$2:$H$1000=$B7),
                   ROW('Task List'!$A$2:$A$1000)-ROW('Task List'!$A$2)+1
              ),
              ROWS('Task List'!$A$2:$A7)
          )
),
"")</f>
        <v/>
      </c>
      <c r="O7" s="13" t="str">
        <f ca="1">IF(OR(N7="",N7=0),"",VLOOKUP(N7,'Task List'!$A$2:$I$1000,3,FALSE))</f>
        <v/>
      </c>
      <c r="P7" s="13" t="str">
        <f ca="1">IF(OR(N7="",N7=0),"",VLOOKUP(N7,'Task List'!$A$2:$I$1000,4,FALSE))</f>
        <v/>
      </c>
      <c r="Q7" s="13" t="str">
        <f t="array" aca="1" ref="Q7" ca="1">IFERROR(
    INDEX('Task List'!$A$2:$A$1000,
          SMALL(
              IF(('Task List'!$I$2:$I$1000&lt;&gt;"Complete")*('Task List'!$F$2:$F$1000&gt;N$1)*('Task List'!$G$2:$G$1000=$A7)*('Task List'!$H$2:$H$1000=$B7),
                   ROW('Task List'!$A$2:$A$1000)-ROW('Task List'!$A$2)+1
              ),
              ROWS('Task List'!$A$2:$A7)
          )
),
"")</f>
        <v/>
      </c>
      <c r="R7" s="13" t="str">
        <f ca="1">IF(OR(Q7="",Q7=0),"",VLOOKUP(Q7,'Task List'!$A$2:$I$1000,3,FALSE))</f>
        <v/>
      </c>
      <c r="S7" s="13" t="str">
        <f ca="1">IF(OR(Q7="",Q7=0),"",VLOOKUP(Q7,'Task List'!$A$2:$I$1000,4,FALSE))</f>
        <v/>
      </c>
    </row>
    <row r="8" spans="1:19" x14ac:dyDescent="0.25">
      <c r="A8" t="s">
        <v>43</v>
      </c>
      <c r="B8" t="s">
        <v>45</v>
      </c>
      <c r="C8" s="75"/>
      <c r="D8" s="77"/>
      <c r="E8" s="13" t="str">
        <f t="array" aca="1" ref="E8" ca="1">IFERROR(
    INDEX('Task List'!$A$2:$A$1000,
          SMALL(
              IF(('Task List'!$I$2:$I$1000&lt;&gt;"Complete")*('Task List'!$F$2:$F$1000&lt;H$1)*('Task List'!$G$2:$G$1000=$A8)*('Task List'!$H$2:$H$1000=$B8),
                   ROW('Task List'!$A$2:$A$1000)-ROW('Task List'!$A$2)+1
              ),
              ROWS('Task List'!$A$2:$A8)
          )
),
"")</f>
        <v/>
      </c>
      <c r="F8" s="13" t="str">
        <f ca="1">IF(OR(E8="",E8=0),"",VLOOKUP(E8,'Task List'!$A$2:$I$1000,3,FALSE))</f>
        <v/>
      </c>
      <c r="G8" s="13" t="str">
        <f ca="1">IF(OR(E8="",E8=0),"",VLOOKUP(E8,'Task List'!$A$2:$I$1000,4,FALSE))</f>
        <v/>
      </c>
      <c r="H8" s="13" t="str">
        <f t="array" aca="1" ref="H8" ca="1">IFERROR(
    INDEX('Task List'!$A$2:$A$1000,
          SMALL(
              IF(('Task List'!$I$2:$I$1000&lt;&gt;"Complete")*('Task List'!$F$2:$F$1000=H$1)*('Task List'!$G$2:$G$1000=$A8)*('Task List'!$H$2:$H$1000=$B8),
                   ROW('Task List'!$A$2:$A$1000)-ROW('Task List'!$A$2)+1
              ),
              ROWS('Task List'!$A$2:$A8)
          )
),
"")</f>
        <v/>
      </c>
      <c r="I8" s="13" t="str">
        <f ca="1">IF(OR(H8="",H8=0),"",VLOOKUP(H8,'Task List'!$A$2:$I$1000,3,FALSE))</f>
        <v/>
      </c>
      <c r="J8" s="13" t="str">
        <f ca="1">IF(OR(H8="",H8=0),"",VLOOKUP(H8,'Task List'!$A$2:$I$1000,4,FALSE))</f>
        <v/>
      </c>
      <c r="K8" s="13" t="str">
        <f t="array" aca="1" ref="K8" ca="1">IFERROR(
    INDEX('Task List'!$A$2:$A$1000,
          SMALL(
              IF(('Task List'!$I$2:$I$1000&lt;&gt;"Complete")*('Task List'!$F$2:$F$1000=K$1)*('Task List'!$G$2:$G$1000=$A8)*('Task List'!$H$2:$H$1000=$B8),
                   ROW('Task List'!$A$2:$A$1000)-ROW('Task List'!$A$2)+1
              ),
              ROWS('Task List'!$A$2:$A8)
          )
),
"")</f>
        <v/>
      </c>
      <c r="L8" s="13" t="str">
        <f ca="1">IF(OR(K8="",K8=0),"",VLOOKUP(K8,'Task List'!$A$2:$I$1000,3,FALSE))</f>
        <v/>
      </c>
      <c r="M8" s="13" t="str">
        <f ca="1">IF(OR(K8="",K8=0),"",VLOOKUP(K8,'Task List'!$A$2:$I$1000,4,FALSE))</f>
        <v/>
      </c>
      <c r="N8" s="13" t="str">
        <f t="array" aca="1" ref="N8" ca="1">IFERROR(
    INDEX('Task List'!$A$2:$A$1000,
          SMALL(
              IF(('Task List'!$I$2:$I$1000&lt;&gt;"Complete")*('Task List'!$F$2:$F$1000&gt;K$1)*('Task List'!$F$2:$F$1000&lt;=N$1)*('Task List'!$G$2:$G$1000=$A8)*('Task List'!$H$2:$H$1000=$B8),
                   ROW('Task List'!$A$2:$A$1000)-ROW('Task List'!$A$2)+1
              ),
              ROWS('Task List'!$A$2:$A8)
          )
),
"")</f>
        <v/>
      </c>
      <c r="O8" s="13" t="str">
        <f ca="1">IF(OR(N8="",N8=0),"",VLOOKUP(N8,'Task List'!$A$2:$I$1000,3,FALSE))</f>
        <v/>
      </c>
      <c r="P8" s="13" t="str">
        <f ca="1">IF(OR(N8="",N8=0),"",VLOOKUP(N8,'Task List'!$A$2:$I$1000,4,FALSE))</f>
        <v/>
      </c>
      <c r="Q8" s="13" t="str">
        <f t="array" aca="1" ref="Q8" ca="1">IFERROR(
    INDEX('Task List'!$A$2:$A$1000,
          SMALL(
              IF(('Task List'!$I$2:$I$1000&lt;&gt;"Complete")*('Task List'!$F$2:$F$1000&gt;N$1)*('Task List'!$G$2:$G$1000=$A8)*('Task List'!$H$2:$H$1000=$B8),
                   ROW('Task List'!$A$2:$A$1000)-ROW('Task List'!$A$2)+1
              ),
              ROWS('Task List'!$A$2:$A8)
          )
),
"")</f>
        <v/>
      </c>
      <c r="R8" s="13" t="str">
        <f ca="1">IF(OR(Q8="",Q8=0),"",VLOOKUP(Q8,'Task List'!$A$2:$I$1000,3,FALSE))</f>
        <v/>
      </c>
      <c r="S8" s="13" t="str">
        <f ca="1">IF(OR(Q8="",Q8=0),"",VLOOKUP(Q8,'Task List'!$A$2:$I$1000,4,FALSE))</f>
        <v/>
      </c>
    </row>
    <row r="9" spans="1:19" x14ac:dyDescent="0.25">
      <c r="A9" t="s">
        <v>43</v>
      </c>
      <c r="B9" t="s">
        <v>45</v>
      </c>
      <c r="C9" s="75"/>
      <c r="D9" s="77"/>
      <c r="E9" s="13" t="str">
        <f t="array" aca="1" ref="E9" ca="1">IFERROR(
    INDEX('Task List'!$A$2:$A$1000,
          SMALL(
              IF(('Task List'!$I$2:$I$1000&lt;&gt;"Complete")*('Task List'!$F$2:$F$1000&lt;H$1)*('Task List'!$G$2:$G$1000=$A9)*('Task List'!$H$2:$H$1000=$B9),
                   ROW('Task List'!$A$2:$A$1000)-ROW('Task List'!$A$2)+1
              ),
              ROWS('Task List'!$A$2:$A9)
          )
),
"")</f>
        <v/>
      </c>
      <c r="F9" s="13" t="str">
        <f ca="1">IF(OR(E9="",E9=0),"",VLOOKUP(E9,'Task List'!$A$2:$I$1000,3,FALSE))</f>
        <v/>
      </c>
      <c r="G9" s="13" t="str">
        <f ca="1">IF(OR(E9="",E9=0),"",VLOOKUP(E9,'Task List'!$A$2:$I$1000,4,FALSE))</f>
        <v/>
      </c>
      <c r="H9" s="13" t="str">
        <f t="array" aca="1" ref="H9" ca="1">IFERROR(
    INDEX('Task List'!$A$2:$A$1000,
          SMALL(
              IF(('Task List'!$I$2:$I$1000&lt;&gt;"Complete")*('Task List'!$F$2:$F$1000=H$1)*('Task List'!$G$2:$G$1000=$A9)*('Task List'!$H$2:$H$1000=$B9),
                   ROW('Task List'!$A$2:$A$1000)-ROW('Task List'!$A$2)+1
              ),
              ROWS('Task List'!$A$2:$A9)
          )
),
"")</f>
        <v/>
      </c>
      <c r="I9" s="13" t="str">
        <f ca="1">IF(OR(H9="",H9=0),"",VLOOKUP(H9,'Task List'!$A$2:$I$1000,3,FALSE))</f>
        <v/>
      </c>
      <c r="J9" s="13" t="str">
        <f ca="1">IF(OR(H9="",H9=0),"",VLOOKUP(H9,'Task List'!$A$2:$I$1000,4,FALSE))</f>
        <v/>
      </c>
      <c r="K9" s="13" t="str">
        <f t="array" aca="1" ref="K9" ca="1">IFERROR(
    INDEX('Task List'!$A$2:$A$1000,
          SMALL(
              IF(('Task List'!$I$2:$I$1000&lt;&gt;"Complete")*('Task List'!$F$2:$F$1000=K$1)*('Task List'!$G$2:$G$1000=$A9)*('Task List'!$H$2:$H$1000=$B9),
                   ROW('Task List'!$A$2:$A$1000)-ROW('Task List'!$A$2)+1
              ),
              ROWS('Task List'!$A$2:$A9)
          )
),
"")</f>
        <v/>
      </c>
      <c r="L9" s="13" t="str">
        <f ca="1">IF(OR(K9="",K9=0),"",VLOOKUP(K9,'Task List'!$A$2:$I$1000,3,FALSE))</f>
        <v/>
      </c>
      <c r="M9" s="13" t="str">
        <f ca="1">IF(OR(K9="",K9=0),"",VLOOKUP(K9,'Task List'!$A$2:$I$1000,4,FALSE))</f>
        <v/>
      </c>
      <c r="N9" s="13" t="str">
        <f t="array" aca="1" ref="N9" ca="1">IFERROR(
    INDEX('Task List'!$A$2:$A$1000,
          SMALL(
              IF(('Task List'!$I$2:$I$1000&lt;&gt;"Complete")*('Task List'!$F$2:$F$1000&gt;K$1)*('Task List'!$F$2:$F$1000&lt;=N$1)*('Task List'!$G$2:$G$1000=$A9)*('Task List'!$H$2:$H$1000=$B9),
                   ROW('Task List'!$A$2:$A$1000)-ROW('Task List'!$A$2)+1
              ),
              ROWS('Task List'!$A$2:$A9)
          )
),
"")</f>
        <v/>
      </c>
      <c r="O9" s="13" t="str">
        <f ca="1">IF(OR(N9="",N9=0),"",VLOOKUP(N9,'Task List'!$A$2:$I$1000,3,FALSE))</f>
        <v/>
      </c>
      <c r="P9" s="13" t="str">
        <f ca="1">IF(OR(N9="",N9=0),"",VLOOKUP(N9,'Task List'!$A$2:$I$1000,4,FALSE))</f>
        <v/>
      </c>
      <c r="Q9" s="13" t="str">
        <f t="array" aca="1" ref="Q9" ca="1">IFERROR(
    INDEX('Task List'!$A$2:$A$1000,
          SMALL(
              IF(('Task List'!$I$2:$I$1000&lt;&gt;"Complete")*('Task List'!$F$2:$F$1000&gt;N$1)*('Task List'!$G$2:$G$1000=$A9)*('Task List'!$H$2:$H$1000=$B9),
                   ROW('Task List'!$A$2:$A$1000)-ROW('Task List'!$A$2)+1
              ),
              ROWS('Task List'!$A$2:$A9)
          )
),
"")</f>
        <v/>
      </c>
      <c r="R9" s="13" t="str">
        <f ca="1">IF(OR(Q9="",Q9=0),"",VLOOKUP(Q9,'Task List'!$A$2:$I$1000,3,FALSE))</f>
        <v/>
      </c>
      <c r="S9" s="13" t="str">
        <f ca="1">IF(OR(Q9="",Q9=0),"",VLOOKUP(Q9,'Task List'!$A$2:$I$1000,4,FALSE))</f>
        <v/>
      </c>
    </row>
    <row r="10" spans="1:19" x14ac:dyDescent="0.25">
      <c r="A10" t="s">
        <v>43</v>
      </c>
      <c r="B10" t="s">
        <v>45</v>
      </c>
      <c r="C10" s="75"/>
      <c r="D10" s="77"/>
      <c r="E10" s="13" t="str">
        <f t="array" aca="1" ref="E10" ca="1">IFERROR(
    INDEX('Task List'!$A$2:$A$1000,
          SMALL(
              IF(('Task List'!$I$2:$I$1000&lt;&gt;"Complete")*('Task List'!$F$2:$F$1000&lt;H$1)*('Task List'!$G$2:$G$1000=$A10)*('Task List'!$H$2:$H$1000=$B10),
                   ROW('Task List'!$A$2:$A$1000)-ROW('Task List'!$A$2)+1
              ),
              ROWS('Task List'!$A$2:$A10)
          )
),
"")</f>
        <v/>
      </c>
      <c r="F10" s="13" t="str">
        <f ca="1">IF(OR(E10="",E10=0),"",VLOOKUP(E10,'Task List'!$A$2:$I$1000,3,FALSE))</f>
        <v/>
      </c>
      <c r="G10" s="13" t="str">
        <f ca="1">IF(OR(E10="",E10=0),"",VLOOKUP(E10,'Task List'!$A$2:$I$1000,4,FALSE))</f>
        <v/>
      </c>
      <c r="H10" s="13" t="str">
        <f t="array" aca="1" ref="H10" ca="1">IFERROR(
    INDEX('Task List'!$A$2:$A$1000,
          SMALL(
              IF(('Task List'!$I$2:$I$1000&lt;&gt;"Complete")*('Task List'!$F$2:$F$1000=H$1)*('Task List'!$G$2:$G$1000=$A10)*('Task List'!$H$2:$H$1000=$B10),
                   ROW('Task List'!$A$2:$A$1000)-ROW('Task List'!$A$2)+1
              ),
              ROWS('Task List'!$A$2:$A10)
          )
),
"")</f>
        <v/>
      </c>
      <c r="I10" s="13" t="str">
        <f ca="1">IF(OR(H10="",H10=0),"",VLOOKUP(H10,'Task List'!$A$2:$I$1000,3,FALSE))</f>
        <v/>
      </c>
      <c r="J10" s="13" t="str">
        <f ca="1">IF(OR(H10="",H10=0),"",VLOOKUP(H10,'Task List'!$A$2:$I$1000,4,FALSE))</f>
        <v/>
      </c>
      <c r="K10" s="13" t="str">
        <f t="array" aca="1" ref="K10" ca="1">IFERROR(
    INDEX('Task List'!$A$2:$A$1000,
          SMALL(
              IF(('Task List'!$I$2:$I$1000&lt;&gt;"Complete")*('Task List'!$F$2:$F$1000=K$1)*('Task List'!$G$2:$G$1000=$A10)*('Task List'!$H$2:$H$1000=$B10),
                   ROW('Task List'!$A$2:$A$1000)-ROW('Task List'!$A$2)+1
              ),
              ROWS('Task List'!$A$2:$A10)
          )
),
"")</f>
        <v/>
      </c>
      <c r="L10" s="13" t="str">
        <f ca="1">IF(OR(K10="",K10=0),"",VLOOKUP(K10,'Task List'!$A$2:$I$1000,3,FALSE))</f>
        <v/>
      </c>
      <c r="M10" s="13" t="str">
        <f ca="1">IF(OR(K10="",K10=0),"",VLOOKUP(K10,'Task List'!$A$2:$I$1000,4,FALSE))</f>
        <v/>
      </c>
      <c r="N10" s="13" t="str">
        <f t="array" aca="1" ref="N10" ca="1">IFERROR(
    INDEX('Task List'!$A$2:$A$1000,
          SMALL(
              IF(('Task List'!$I$2:$I$1000&lt;&gt;"Complete")*('Task List'!$F$2:$F$1000&gt;K$1)*('Task List'!$F$2:$F$1000&lt;=N$1)*('Task List'!$G$2:$G$1000=$A10)*('Task List'!$H$2:$H$1000=$B10),
                   ROW('Task List'!$A$2:$A$1000)-ROW('Task List'!$A$2)+1
              ),
              ROWS('Task List'!$A$2:$A10)
          )
),
"")</f>
        <v/>
      </c>
      <c r="O10" s="13" t="str">
        <f ca="1">IF(OR(N10="",N10=0),"",VLOOKUP(N10,'Task List'!$A$2:$I$1000,3,FALSE))</f>
        <v/>
      </c>
      <c r="P10" s="13" t="str">
        <f ca="1">IF(OR(N10="",N10=0),"",VLOOKUP(N10,'Task List'!$A$2:$I$1000,4,FALSE))</f>
        <v/>
      </c>
      <c r="Q10" s="13" t="str">
        <f t="array" aca="1" ref="Q10" ca="1">IFERROR(
    INDEX('Task List'!$A$2:$A$1000,
          SMALL(
              IF(('Task List'!$I$2:$I$1000&lt;&gt;"Complete")*('Task List'!$F$2:$F$1000&gt;N$1)*('Task List'!$G$2:$G$1000=$A10)*('Task List'!$H$2:$H$1000=$B10),
                   ROW('Task List'!$A$2:$A$1000)-ROW('Task List'!$A$2)+1
              ),
              ROWS('Task List'!$A$2:$A10)
          )
),
"")</f>
        <v/>
      </c>
      <c r="R10" s="13" t="str">
        <f ca="1">IF(OR(Q10="",Q10=0),"",VLOOKUP(Q10,'Task List'!$A$2:$I$1000,3,FALSE))</f>
        <v/>
      </c>
      <c r="S10" s="13" t="str">
        <f ca="1">IF(OR(Q10="",Q10=0),"",VLOOKUP(Q10,'Task List'!$A$2:$I$1000,4,FALSE))</f>
        <v/>
      </c>
    </row>
    <row r="11" spans="1:19" x14ac:dyDescent="0.25">
      <c r="A11" t="s">
        <v>43</v>
      </c>
      <c r="B11" t="s">
        <v>45</v>
      </c>
      <c r="C11" s="75"/>
      <c r="D11" s="77"/>
      <c r="E11" s="13" t="str">
        <f t="array" aca="1" ref="E11" ca="1">IFERROR(
    INDEX('Task List'!$A$2:$A$1000,
          SMALL(
              IF(('Task List'!$I$2:$I$1000&lt;&gt;"Complete")*('Task List'!$F$2:$F$1000&lt;H$1)*('Task List'!$G$2:$G$1000=$A11)*('Task List'!$H$2:$H$1000=$B11),
                   ROW('Task List'!$A$2:$A$1000)-ROW('Task List'!$A$2)+1
              ),
              ROWS('Task List'!$A$2:$A11)
          )
),
"")</f>
        <v/>
      </c>
      <c r="F11" s="13" t="str">
        <f ca="1">IF(OR(E11="",E11=0),"",VLOOKUP(E11,'Task List'!$A$2:$I$1000,3,FALSE))</f>
        <v/>
      </c>
      <c r="G11" s="13" t="str">
        <f ca="1">IF(OR(E11="",E11=0),"",VLOOKUP(E11,'Task List'!$A$2:$I$1000,4,FALSE))</f>
        <v/>
      </c>
      <c r="H11" s="13" t="str">
        <f t="array" aca="1" ref="H11" ca="1">IFERROR(
    INDEX('Task List'!$A$2:$A$1000,
          SMALL(
              IF(('Task List'!$I$2:$I$1000&lt;&gt;"Complete")*('Task List'!$F$2:$F$1000=H$1)*('Task List'!$G$2:$G$1000=$A11)*('Task List'!$H$2:$H$1000=$B11),
                   ROW('Task List'!$A$2:$A$1000)-ROW('Task List'!$A$2)+1
              ),
              ROWS('Task List'!$A$2:$A11)
          )
),
"")</f>
        <v/>
      </c>
      <c r="I11" s="13" t="str">
        <f ca="1">IF(OR(H11="",H11=0),"",VLOOKUP(H11,'Task List'!$A$2:$I$1000,3,FALSE))</f>
        <v/>
      </c>
      <c r="J11" s="13" t="str">
        <f ca="1">IF(OR(H11="",H11=0),"",VLOOKUP(H11,'Task List'!$A$2:$I$1000,4,FALSE))</f>
        <v/>
      </c>
      <c r="K11" s="13" t="str">
        <f t="array" aca="1" ref="K11" ca="1">IFERROR(
    INDEX('Task List'!$A$2:$A$1000,
          SMALL(
              IF(('Task List'!$I$2:$I$1000&lt;&gt;"Complete")*('Task List'!$F$2:$F$1000=K$1)*('Task List'!$G$2:$G$1000=$A11)*('Task List'!$H$2:$H$1000=$B11),
                   ROW('Task List'!$A$2:$A$1000)-ROW('Task List'!$A$2)+1
              ),
              ROWS('Task List'!$A$2:$A11)
          )
),
"")</f>
        <v/>
      </c>
      <c r="L11" s="13" t="str">
        <f ca="1">IF(OR(K11="",K11=0),"",VLOOKUP(K11,'Task List'!$A$2:$I$1000,3,FALSE))</f>
        <v/>
      </c>
      <c r="M11" s="13" t="str">
        <f ca="1">IF(OR(K11="",K11=0),"",VLOOKUP(K11,'Task List'!$A$2:$I$1000,4,FALSE))</f>
        <v/>
      </c>
      <c r="N11" s="13" t="str">
        <f t="array" aca="1" ref="N11" ca="1">IFERROR(
    INDEX('Task List'!$A$2:$A$1000,
          SMALL(
              IF(('Task List'!$I$2:$I$1000&lt;&gt;"Complete")*('Task List'!$F$2:$F$1000&gt;K$1)*('Task List'!$F$2:$F$1000&lt;=N$1)*('Task List'!$G$2:$G$1000=$A11)*('Task List'!$H$2:$H$1000=$B11),
                   ROW('Task List'!$A$2:$A$1000)-ROW('Task List'!$A$2)+1
              ),
              ROWS('Task List'!$A$2:$A11)
          )
),
"")</f>
        <v/>
      </c>
      <c r="O11" s="13" t="str">
        <f ca="1">IF(OR(N11="",N11=0),"",VLOOKUP(N11,'Task List'!$A$2:$I$1000,3,FALSE))</f>
        <v/>
      </c>
      <c r="P11" s="13" t="str">
        <f ca="1">IF(OR(N11="",N11=0),"",VLOOKUP(N11,'Task List'!$A$2:$I$1000,4,FALSE))</f>
        <v/>
      </c>
      <c r="Q11" s="13" t="str">
        <f t="array" aca="1" ref="Q11" ca="1">IFERROR(
    INDEX('Task List'!$A$2:$A$1000,
          SMALL(
              IF(('Task List'!$I$2:$I$1000&lt;&gt;"Complete")*('Task List'!$F$2:$F$1000&gt;N$1)*('Task List'!$G$2:$G$1000=$A11)*('Task List'!$H$2:$H$1000=$B11),
                   ROW('Task List'!$A$2:$A$1000)-ROW('Task List'!$A$2)+1
              ),
              ROWS('Task List'!$A$2:$A11)
          )
),
"")</f>
        <v/>
      </c>
      <c r="R11" s="13" t="str">
        <f ca="1">IF(OR(Q11="",Q11=0),"",VLOOKUP(Q11,'Task List'!$A$2:$I$1000,3,FALSE))</f>
        <v/>
      </c>
      <c r="S11" s="13" t="str">
        <f ca="1">IF(OR(Q11="",Q11=0),"",VLOOKUP(Q11,'Task List'!$A$2:$I$1000,4,FALSE))</f>
        <v/>
      </c>
    </row>
    <row r="12" spans="1:19" s="14" customFormat="1" ht="8.1" customHeight="1" x14ac:dyDescent="0.25">
      <c r="C12" s="15"/>
      <c r="D12" s="15"/>
      <c r="E12" s="15" t="str">
        <f>IFERROR(
    INDEX('Task List'!$A$2:$A$1000,
          SMALL(
              IF(('Task List'!$I$2:$I$1000&lt;&gt;"Complete")*('Task List'!$F$2:$F$1000&lt;#REF!)*('Task List'!$G$2:$G$1000=$A12)*('Task List'!$H$2:$H$1000=$B12),
                   ROW('Task List'!$A$2:$A$1000)-ROW('Task List'!$A$2)+1
              ),
              ROWS('Task List'!$A$2:$A16)
          )
),
"")</f>
        <v/>
      </c>
      <c r="F12" s="15"/>
      <c r="G12" s="15" t="str">
        <f>IF(OR(E12="",E12=0),"",VLOOKUP(E12,'Task List'!$A$2:$I$1000,5,FALSE))</f>
        <v/>
      </c>
      <c r="H12" s="15" t="str">
        <f t="array" ref="H12">IFERROR(
    INDEX('Task List'!$A$2:$A$1000,
          SMALL(
              IF(('Task List'!$I$2:$I$1000&lt;&gt;"Complete")*('Task List'!$F$2:$F$1000=#REF!)*('Task List'!$G$2:$G$1000=$A12)*('Task List'!$H$2:$H$1000=$B12),
                   ROW('Task List'!$A$2:$A$1000)-ROW('Task List'!$A$2)+1
              ),
              ROWS('Task List'!$A$2:$A16)
          )
),
"")</f>
        <v/>
      </c>
      <c r="I12" s="15"/>
      <c r="J12" s="15" t="str">
        <f>IF(OR(H12="",H12=0),"",VLOOKUP(H12,'Task List'!$A$2:$I$1000,5,FALSE))</f>
        <v/>
      </c>
      <c r="K12" s="13"/>
      <c r="L12" s="15"/>
      <c r="M12" s="15" t="str">
        <f>IF(OR(K12="",K12=0),"",VLOOKUP(K12,'Task List'!$A$2:$I$1000,5,FALSE))</f>
        <v/>
      </c>
      <c r="N12" s="15" t="str">
        <f t="array" ref="N12">IFERROR(
    INDEX('Task List'!$A$2:$A$1000,
          SMALL(
              IF(('Task List'!$I$2:$I$1000&lt;&gt;"Complete")*('Task List'!$F$2:$F$1000&gt;#REF!)*('Task List'!$F$2:$F$1000&lt;=#REF!)*('Task List'!$G$2:$G$1000=$A12)*('Task List'!$H$2:$H$1000=$B12),
                   ROW('Task List'!$A$2:$A$1000)-ROW('Task List'!$A$2)+1
              ),
              ROWS('Task List'!$A$2:$A16)
          )
),
"")</f>
        <v/>
      </c>
      <c r="O12" s="15"/>
      <c r="P12" s="15" t="str">
        <f>IF(OR(N12="",N12=0),"",VLOOKUP(N12,'Task List'!$A$2:$I$1000,5,FALSE))</f>
        <v/>
      </c>
      <c r="Q12" s="15" t="str">
        <f t="array" ref="Q12">IFERROR(
    INDEX('Task List'!$A$2:$A$1000,
          SMALL(
              IF(('Task List'!$I$2:$I$1000&lt;&gt;"Complete")*('Task List'!$F$2:$F$1000&gt;#REF!)*('Task List'!$G$2:$G$1000=$A12)*('Task List'!$H$2:$H$1000=$B12),
                   ROW('Task List'!$A$2:$A$1000)-ROW('Task List'!$A$2)+1
              ),
              ROWS('Task List'!$A$2:$A16)
          )
),
"")</f>
        <v/>
      </c>
      <c r="R12" s="15"/>
      <c r="S12" s="15" t="str">
        <f>IF(OR(Q12="",Q12=0),"",VLOOKUP(Q12,'Task List'!$A$2:$I$1000,5,FALSE))</f>
        <v/>
      </c>
    </row>
    <row r="13" spans="1:19" x14ac:dyDescent="0.25">
      <c r="A13" t="s">
        <v>43</v>
      </c>
      <c r="B13" t="s">
        <v>46</v>
      </c>
      <c r="C13" s="75" t="s">
        <v>40</v>
      </c>
      <c r="D13" s="78"/>
      <c r="E13" s="13" t="str">
        <f t="array" aca="1" ref="E13" ca="1">IFERROR(
    INDEX('Task List'!$A$2:$A$1000,
          SMALL(
              IF(('Task List'!$I$2:$I$1000&lt;&gt;"Complete")*('Task List'!$F$2:$F$1000&lt;H$1)*('Task List'!$G$2:$G$1000=$A13)*('Task List'!$H$2:$H$1000=$B13),
                   ROW('Task List'!$A$2:$A$1000)-ROW('Task List'!$A$2)+1
              ),
              ROWS('Task List'!$A$2:$A2)
          )
),
"")</f>
        <v>T001</v>
      </c>
      <c r="F13" s="13" t="str">
        <f ca="1">IF(OR(E13="",E13=0),"",VLOOKUP(E13,'Task List'!$A$2:$I$1000,3,FALSE))</f>
        <v>My Project</v>
      </c>
      <c r="G13" s="13" t="str">
        <f ca="1">IF(OR(E13="",E13=0),"",VLOOKUP(E13,'Task List'!$A$2:$I$1000,4,FALSE))</f>
        <v>Start the project Plan</v>
      </c>
      <c r="H13" s="13" t="str">
        <f t="array" aca="1" ref="H13" ca="1">IFERROR(
    INDEX('Task List'!$A$2:$A$1000,
          SMALL(
              IF(('Task List'!$I$2:$I$1000&lt;&gt;"Complete")*('Task List'!$F$2:$F$1000=H$1)*('Task List'!$G$2:$G$1000=$A13)*('Task List'!$H$2:$H$1000=$B13),
                   ROW('Task List'!$A$2:$A$1000)-ROW('Task List'!$A$2)+1
              ),
              ROWS('Task List'!$A$2:$A2)
          )
),
"")</f>
        <v/>
      </c>
      <c r="I13" s="13" t="str">
        <f ca="1">IF(OR(H13="",H13=0),"",VLOOKUP(H13,'Task List'!$A$2:$I$1000,3,FALSE))</f>
        <v/>
      </c>
      <c r="J13" s="13" t="str">
        <f ca="1">IF(OR(H13="",H13=0),"",VLOOKUP(H13,'Task List'!$A$2:$I$1000,4,FALSE))</f>
        <v/>
      </c>
      <c r="K13" s="13" t="str">
        <f t="array" aca="1" ref="K13" ca="1">IFERROR(
    INDEX('Task List'!$A$2:$A$1000,
          SMALL(
              IF(('Task List'!$I$2:$I$1000&lt;&gt;"Complete")*('Task List'!$F$2:$F$1000=K$1)*('Task List'!$G$2:$G$1000=$A13)*('Task List'!$H$2:$H$1000=$B13),
                   ROW('Task List'!$A$2:$A$1000)-ROW('Task List'!$A$2)+1
              ),
              ROWS('Task List'!$A$2:$A2)
          )
),
"")</f>
        <v/>
      </c>
      <c r="L13" s="13" t="str">
        <f ca="1">IF(OR(K13="",K13=0),"",VLOOKUP(K13,'Task List'!$A$2:$I$1000,3,FALSE))</f>
        <v/>
      </c>
      <c r="M13" s="13" t="str">
        <f ca="1">IF(OR(K13="",K13=0),"",VLOOKUP(K13,'Task List'!$A$2:$I$1000,4,FALSE))</f>
        <v/>
      </c>
      <c r="N13" s="13" t="str">
        <f ca="1">IFERROR(
    INDEX('Task List'!$A$2:$A$1000,
          SMALL(
              IF(('Task List'!$I$2:$I$1000&lt;&gt;"Complete")*('Task List'!$F$2:$F$1000&gt;K$1)*('Task List'!$F$2:$F$1000&lt;=N$1)*('Task List'!$G$2:$G$1000=$A13)*('Task List'!$H$2:$H$1000=$B13),
                   ROW('Task List'!$A$2:$A$1000)-ROW('Task List'!$A$2)+1
              ),
              ROWS('Task List'!$A$2:$A2)
          )
),
"")</f>
        <v/>
      </c>
      <c r="O13" s="13" t="str">
        <f ca="1">IF(OR(N13="",N13=0),"",VLOOKUP(N13,'Task List'!$A$2:$I$1000,3,FALSE))</f>
        <v/>
      </c>
      <c r="P13" s="13" t="str">
        <f ca="1">IF(OR(N13="",N13=0),"",VLOOKUP(N13,'Task List'!$A$2:$I$1000,4,FALSE))</f>
        <v/>
      </c>
      <c r="Q13" s="13" t="str">
        <f t="array" aca="1" ref="Q13" ca="1">IFERROR(
    INDEX('Task List'!$A$2:$A$1000,
          SMALL(
              IF(('Task List'!$I$2:$I$1000&lt;&gt;"Complete")*('Task List'!$F$2:$F$1000&gt;N$1)*('Task List'!$G$2:$G$1000=$A13)*('Task List'!$H$2:$H$1000=$B13),
                   ROW('Task List'!$A$2:$A$1000)-ROW('Task List'!$A$2)+1
              ),
              ROWS('Task List'!$A$2:$A2)
          )
),
"")</f>
        <v/>
      </c>
      <c r="R13" s="13" t="str">
        <f ca="1">IF(OR(Q13="",Q13=0),"",VLOOKUP(Q13,'Task List'!$A$2:$I$1000,3,FALSE))</f>
        <v/>
      </c>
      <c r="S13" s="13" t="str">
        <f ca="1">IF(OR(Q13="",Q13=0),"",VLOOKUP(Q13,'Task List'!$A$2:$I$1000,4,FALSE))</f>
        <v/>
      </c>
    </row>
    <row r="14" spans="1:19" x14ac:dyDescent="0.25">
      <c r="A14" t="s">
        <v>43</v>
      </c>
      <c r="B14" t="s">
        <v>46</v>
      </c>
      <c r="C14" s="75"/>
      <c r="D14" s="79"/>
      <c r="E14" s="13" t="str">
        <f t="array" aca="1" ref="E14" ca="1">IFERROR(
    INDEX('Task List'!$A$2:$A$1000,
          SMALL(
              IF(('Task List'!$I$2:$I$1000&lt;&gt;"Complete")*('Task List'!$F$2:$F$1000&lt;H$1)*('Task List'!$G$2:$G$1000=$A14)*('Task List'!$H$2:$H$1000=$B14),
                   ROW('Task List'!$A$2:$A$1000)-ROW('Task List'!$A$2)+1
              ),
              ROWS('Task List'!$A$2:$A3)
          )
),
"")</f>
        <v/>
      </c>
      <c r="F14" s="13" t="str">
        <f ca="1">IF(OR(E14="",E14=0),"",VLOOKUP(E14,'Task List'!$A$2:$I$1000,3,FALSE))</f>
        <v/>
      </c>
      <c r="G14" s="13" t="str">
        <f ca="1">IF(OR(E14="",E14=0),"",VLOOKUP(E14,'Task List'!$A$2:$I$1000,4,FALSE))</f>
        <v/>
      </c>
      <c r="H14" s="13" t="str">
        <f t="array" aca="1" ref="H14" ca="1">IFERROR(
    INDEX('Task List'!$A$2:$A$1000,
          SMALL(
              IF(('Task List'!$I$2:$I$1000&lt;&gt;"Complete")*('Task List'!$F$2:$F$1000=H$1)*('Task List'!$G$2:$G$1000=$A14)*('Task List'!$H$2:$H$1000=$B14),
                   ROW('Task List'!$A$2:$A$1000)-ROW('Task List'!$A$2)+1
              ),
              ROWS('Task List'!$A$2:$A3)
          )
),
"")</f>
        <v/>
      </c>
      <c r="I14" s="13" t="str">
        <f ca="1">IF(OR(H14="",H14=0),"",VLOOKUP(H14,'Task List'!$A$2:$I$1000,3,FALSE))</f>
        <v/>
      </c>
      <c r="J14" s="13" t="str">
        <f ca="1">IF(OR(H14="",H14=0),"",VLOOKUP(H14,'Task List'!$A$2:$I$1000,4,FALSE))</f>
        <v/>
      </c>
      <c r="K14" s="13" t="str">
        <f t="array" aca="1" ref="K14" ca="1">IFERROR(
    INDEX('Task List'!$A$2:$A$1000,
          SMALL(
              IF(('Task List'!$I$2:$I$1000&lt;&gt;"Complete")*('Task List'!$F$2:$F$1000=K$1)*('Task List'!$G$2:$G$1000=$A14)*('Task List'!$H$2:$H$1000=$B14),
                   ROW('Task List'!$A$2:$A$1000)-ROW('Task List'!$A$2)+1
              ),
              ROWS('Task List'!$A$2:$A3)
          )
),
"")</f>
        <v/>
      </c>
      <c r="L14" s="13" t="str">
        <f ca="1">IF(OR(K14="",K14=0),"",VLOOKUP(K14,'Task List'!$A$2:$I$1000,3,FALSE))</f>
        <v/>
      </c>
      <c r="M14" s="13" t="str">
        <f ca="1">IF(OR(K14="",K14=0),"",VLOOKUP(K14,'Task List'!$A$2:$I$1000,4,FALSE))</f>
        <v/>
      </c>
      <c r="N14" s="13" t="str">
        <f ca="1">IFERROR(
    INDEX('Task List'!$A$2:$A$1000,
          SMALL(
              IF(('Task List'!$I$2:$I$1000&lt;&gt;"Complete")*('Task List'!$F$2:$F$1000&gt;K$1)*('Task List'!$F$2:$F$1000&lt;=N$1)*('Task List'!$G$2:$G$1000=$A14)*('Task List'!$H$2:$H$1000=$B14),
                   ROW('Task List'!$A$2:$A$1000)-ROW('Task List'!$A$2)+1
              ),
              ROWS('Task List'!$A$2:$A3)
          )
),
"")</f>
        <v/>
      </c>
      <c r="O14" s="13" t="str">
        <f ca="1">IF(OR(N14="",N14=0),"",VLOOKUP(N14,'Task List'!$A$2:$I$1000,3,FALSE))</f>
        <v/>
      </c>
      <c r="P14" s="13" t="str">
        <f ca="1">IF(OR(N14="",N14=0),"",VLOOKUP(N14,'Task List'!$A$2:$I$1000,4,FALSE))</f>
        <v/>
      </c>
      <c r="Q14" s="13" t="str">
        <f t="array" aca="1" ref="Q14" ca="1">IFERROR(
    INDEX('Task List'!$A$2:$A$1000,
          SMALL(
              IF(('Task List'!$I$2:$I$1000&lt;&gt;"Complete")*('Task List'!$F$2:$F$1000&gt;N$1)*('Task List'!$G$2:$G$1000=$A14)*('Task List'!$H$2:$H$1000=$B14),
                   ROW('Task List'!$A$2:$A$1000)-ROW('Task List'!$A$2)+1
              ),
              ROWS('Task List'!$A$2:$A3)
          )
),
"")</f>
        <v/>
      </c>
      <c r="R14" s="13" t="str">
        <f ca="1">IF(OR(Q14="",Q14=0),"",VLOOKUP(Q14,'Task List'!$A$2:$I$1000,3,FALSE))</f>
        <v/>
      </c>
      <c r="S14" s="13" t="str">
        <f ca="1">IF(OR(Q14="",Q14=0),"",VLOOKUP(Q14,'Task List'!$A$2:$I$1000,4,FALSE))</f>
        <v/>
      </c>
    </row>
    <row r="15" spans="1:19" x14ac:dyDescent="0.25">
      <c r="A15" t="s">
        <v>43</v>
      </c>
      <c r="B15" t="s">
        <v>46</v>
      </c>
      <c r="C15" s="75"/>
      <c r="D15" s="79"/>
      <c r="E15" s="13" t="str">
        <f t="array" aca="1" ref="E15" ca="1">IFERROR(
    INDEX('Task List'!$A$2:$A$1000,
          SMALL(
              IF(('Task List'!$I$2:$I$1000&lt;&gt;"Complete")*('Task List'!$F$2:$F$1000&lt;H$1)*('Task List'!$G$2:$G$1000=$A15)*('Task List'!$H$2:$H$1000=$B15),
                   ROW('Task List'!$A$2:$A$1000)-ROW('Task List'!$A$2)+1
              ),
              ROWS('Task List'!$A$2:$A4)
          )
),
"")</f>
        <v/>
      </c>
      <c r="F15" s="13" t="str">
        <f ca="1">IF(OR(E15="",E15=0),"",VLOOKUP(E15,'Task List'!$A$2:$I$1000,3,FALSE))</f>
        <v/>
      </c>
      <c r="G15" s="13" t="str">
        <f ca="1">IF(OR(E15="",E15=0),"",VLOOKUP(E15,'Task List'!$A$2:$I$1000,4,FALSE))</f>
        <v/>
      </c>
      <c r="H15" s="13" t="str">
        <f t="array" aca="1" ref="H15" ca="1">IFERROR(
    INDEX('Task List'!$A$2:$A$1000,
          SMALL(
              IF(('Task List'!$I$2:$I$1000&lt;&gt;"Complete")*('Task List'!$F$2:$F$1000=H$1)*('Task List'!$G$2:$G$1000=$A15)*('Task List'!$H$2:$H$1000=$B15),
                   ROW('Task List'!$A$2:$A$1000)-ROW('Task List'!$A$2)+1
              ),
              ROWS('Task List'!$A$2:$A4)
          )
),
"")</f>
        <v/>
      </c>
      <c r="I15" s="13" t="str">
        <f ca="1">IF(OR(H15="",H15=0),"",VLOOKUP(H15,'Task List'!$A$2:$I$1000,3,FALSE))</f>
        <v/>
      </c>
      <c r="J15" s="13" t="str">
        <f ca="1">IF(OR(H15="",H15=0),"",VLOOKUP(H15,'Task List'!$A$2:$I$1000,4,FALSE))</f>
        <v/>
      </c>
      <c r="K15" s="13" t="str">
        <f t="array" aca="1" ref="K15" ca="1">IFERROR(
    INDEX('Task List'!$A$2:$A$1000,
          SMALL(
              IF(('Task List'!$I$2:$I$1000&lt;&gt;"Complete")*('Task List'!$F$2:$F$1000=K$1)*('Task List'!$G$2:$G$1000=$A15)*('Task List'!$H$2:$H$1000=$B15),
                   ROW('Task List'!$A$2:$A$1000)-ROW('Task List'!$A$2)+1
              ),
              ROWS('Task List'!$A$2:$A4)
          )
),
"")</f>
        <v/>
      </c>
      <c r="L15" s="13" t="str">
        <f ca="1">IF(OR(K15="",K15=0),"",VLOOKUP(K15,'Task List'!$A$2:$I$1000,3,FALSE))</f>
        <v/>
      </c>
      <c r="M15" s="13" t="str">
        <f ca="1">IF(OR(K15="",K15=0),"",VLOOKUP(K15,'Task List'!$A$2:$I$1000,4,FALSE))</f>
        <v/>
      </c>
      <c r="N15" s="13" t="str">
        <f ca="1">IFERROR(
    INDEX('Task List'!$A$2:$A$1000,
          SMALL(
              IF(('Task List'!$I$2:$I$1000&lt;&gt;"Complete")*('Task List'!$F$2:$F$1000&gt;K$1)*('Task List'!$F$2:$F$1000&lt;=N$1)*('Task List'!$G$2:$G$1000=$A15)*('Task List'!$H$2:$H$1000=$B15),
                   ROW('Task List'!$A$2:$A$1000)-ROW('Task List'!$A$2)+1
              ),
              ROWS('Task List'!$A$2:$A4)
          )
),
"")</f>
        <v/>
      </c>
      <c r="O15" s="13" t="str">
        <f ca="1">IF(OR(N15="",N15=0),"",VLOOKUP(N15,'Task List'!$A$2:$I$1000,3,FALSE))</f>
        <v/>
      </c>
      <c r="P15" s="13" t="str">
        <f ca="1">IF(OR(N15="",N15=0),"",VLOOKUP(N15,'Task List'!$A$2:$I$1000,4,FALSE))</f>
        <v/>
      </c>
      <c r="Q15" s="13" t="str">
        <f t="array" aca="1" ref="Q15" ca="1">IFERROR(
    INDEX('Task List'!$A$2:$A$1000,
          SMALL(
              IF(('Task List'!$I$2:$I$1000&lt;&gt;"Complete")*('Task List'!$F$2:$F$1000&gt;N$1)*('Task List'!$G$2:$G$1000=$A15)*('Task List'!$H$2:$H$1000=$B15),
                   ROW('Task List'!$A$2:$A$1000)-ROW('Task List'!$A$2)+1
              ),
              ROWS('Task List'!$A$2:$A4)
          )
),
"")</f>
        <v/>
      </c>
      <c r="R15" s="13" t="str">
        <f ca="1">IF(OR(Q15="",Q15=0),"",VLOOKUP(Q15,'Task List'!$A$2:$I$1000,3,FALSE))</f>
        <v/>
      </c>
      <c r="S15" s="13" t="str">
        <f ca="1">IF(OR(Q15="",Q15=0),"",VLOOKUP(Q15,'Task List'!$A$2:$I$1000,4,FALSE))</f>
        <v/>
      </c>
    </row>
    <row r="16" spans="1:19" x14ac:dyDescent="0.25">
      <c r="A16" t="s">
        <v>43</v>
      </c>
      <c r="B16" t="s">
        <v>46</v>
      </c>
      <c r="C16" s="75"/>
      <c r="D16" s="79"/>
      <c r="E16" s="13" t="str">
        <f t="array" aca="1" ref="E16" ca="1">IFERROR(
    INDEX('Task List'!$A$2:$A$1000,
          SMALL(
              IF(('Task List'!$I$2:$I$1000&lt;&gt;"Complete")*('Task List'!$F$2:$F$1000&lt;H$1)*('Task List'!$G$2:$G$1000=$A16)*('Task List'!$H$2:$H$1000=$B16),
                   ROW('Task List'!$A$2:$A$1000)-ROW('Task List'!$A$2)+1
              ),
              ROWS('Task List'!$A$2:$A5)
          )
),
"")</f>
        <v/>
      </c>
      <c r="F16" s="13" t="str">
        <f ca="1">IF(OR(E16="",E16=0),"",VLOOKUP(E16,'Task List'!$A$2:$I$1000,3,FALSE))</f>
        <v/>
      </c>
      <c r="G16" s="13" t="str">
        <f ca="1">IF(OR(E16="",E16=0),"",VLOOKUP(E16,'Task List'!$A$2:$I$1000,4,FALSE))</f>
        <v/>
      </c>
      <c r="H16" s="13" t="str">
        <f t="array" aca="1" ref="H16" ca="1">IFERROR(
    INDEX('Task List'!$A$2:$A$1000,
          SMALL(
              IF(('Task List'!$I$2:$I$1000&lt;&gt;"Complete")*('Task List'!$F$2:$F$1000=H$1)*('Task List'!$G$2:$G$1000=$A16)*('Task List'!$H$2:$H$1000=$B16),
                   ROW('Task List'!$A$2:$A$1000)-ROW('Task List'!$A$2)+1
              ),
              ROWS('Task List'!$A$2:$A5)
          )
),
"")</f>
        <v/>
      </c>
      <c r="I16" s="13" t="str">
        <f ca="1">IF(OR(H16="",H16=0),"",VLOOKUP(H16,'Task List'!$A$2:$I$1000,3,FALSE))</f>
        <v/>
      </c>
      <c r="J16" s="13" t="str">
        <f ca="1">IF(OR(H16="",H16=0),"",VLOOKUP(H16,'Task List'!$A$2:$I$1000,4,FALSE))</f>
        <v/>
      </c>
      <c r="K16" s="13" t="str">
        <f t="array" aca="1" ref="K16" ca="1">IFERROR(
    INDEX('Task List'!$A$2:$A$1000,
          SMALL(
              IF(('Task List'!$I$2:$I$1000&lt;&gt;"Complete")*('Task List'!$F$2:$F$1000=K$1)*('Task List'!$G$2:$G$1000=$A16)*('Task List'!$H$2:$H$1000=$B16),
                   ROW('Task List'!$A$2:$A$1000)-ROW('Task List'!$A$2)+1
              ),
              ROWS('Task List'!$A$2:$A5)
          )
),
"")</f>
        <v/>
      </c>
      <c r="L16" s="13" t="str">
        <f ca="1">IF(OR(K16="",K16=0),"",VLOOKUP(K16,'Task List'!$A$2:$I$1000,3,FALSE))</f>
        <v/>
      </c>
      <c r="M16" s="13" t="str">
        <f ca="1">IF(OR(K16="",K16=0),"",VLOOKUP(K16,'Task List'!$A$2:$I$1000,4,FALSE))</f>
        <v/>
      </c>
      <c r="N16" s="13" t="str">
        <f ca="1">IFERROR(
    INDEX('Task List'!$A$2:$A$1000,
          SMALL(
              IF(('Task List'!$I$2:$I$1000&lt;&gt;"Complete")*('Task List'!$F$2:$F$1000&gt;K$1)*('Task List'!$F$2:$F$1000&lt;=N$1)*('Task List'!$G$2:$G$1000=$A16)*('Task List'!$H$2:$H$1000=$B16),
                   ROW('Task List'!$A$2:$A$1000)-ROW('Task List'!$A$2)+1
              ),
              ROWS('Task List'!$A$2:$A5)
          )
),
"")</f>
        <v/>
      </c>
      <c r="O16" s="13" t="str">
        <f ca="1">IF(OR(N16="",N16=0),"",VLOOKUP(N16,'Task List'!$A$2:$I$1000,3,FALSE))</f>
        <v/>
      </c>
      <c r="P16" s="13" t="str">
        <f ca="1">IF(OR(N16="",N16=0),"",VLOOKUP(N16,'Task List'!$A$2:$I$1000,4,FALSE))</f>
        <v/>
      </c>
      <c r="Q16" s="13" t="str">
        <f t="array" aca="1" ref="Q16" ca="1">IFERROR(
    INDEX('Task List'!$A$2:$A$1000,
          SMALL(
              IF(('Task List'!$I$2:$I$1000&lt;&gt;"Complete")*('Task List'!$F$2:$F$1000&gt;N$1)*('Task List'!$G$2:$G$1000=$A16)*('Task List'!$H$2:$H$1000=$B16),
                   ROW('Task List'!$A$2:$A$1000)-ROW('Task List'!$A$2)+1
              ),
              ROWS('Task List'!$A$2:$A5)
          )
),
"")</f>
        <v/>
      </c>
      <c r="R16" s="13" t="str">
        <f ca="1">IF(OR(Q16="",Q16=0),"",VLOOKUP(Q16,'Task List'!$A$2:$I$1000,3,FALSE))</f>
        <v/>
      </c>
      <c r="S16" s="13" t="str">
        <f ca="1">IF(OR(Q16="",Q16=0),"",VLOOKUP(Q16,'Task List'!$A$2:$I$1000,4,FALSE))</f>
        <v/>
      </c>
    </row>
    <row r="17" spans="1:19" x14ac:dyDescent="0.25">
      <c r="A17" t="s">
        <v>43</v>
      </c>
      <c r="B17" t="s">
        <v>46</v>
      </c>
      <c r="C17" s="75"/>
      <c r="D17" s="79"/>
      <c r="E17" s="13" t="str">
        <f t="array" aca="1" ref="E17" ca="1">IFERROR(
    INDEX('Task List'!$A$2:$A$1000,
          SMALL(
              IF(('Task List'!$I$2:$I$1000&lt;&gt;"Complete")*('Task List'!$F$2:$F$1000&lt;H$1)*('Task List'!$G$2:$G$1000=$A17)*('Task List'!$H$2:$H$1000=$B17),
                   ROW('Task List'!$A$2:$A$1000)-ROW('Task List'!$A$2)+1
              ),
              ROWS('Task List'!$A$2:$A6)
          )
),
"")</f>
        <v/>
      </c>
      <c r="F17" s="13" t="str">
        <f ca="1">IF(OR(E17="",E17=0),"",VLOOKUP(E17,'Task List'!$A$2:$I$1000,3,FALSE))</f>
        <v/>
      </c>
      <c r="G17" s="13" t="str">
        <f ca="1">IF(OR(E17="",E17=0),"",VLOOKUP(E17,'Task List'!$A$2:$I$1000,4,FALSE))</f>
        <v/>
      </c>
      <c r="H17" s="13" t="str">
        <f t="array" aca="1" ref="H17" ca="1">IFERROR(
    INDEX('Task List'!$A$2:$A$1000,
          SMALL(
              IF(('Task List'!$I$2:$I$1000&lt;&gt;"Complete")*('Task List'!$F$2:$F$1000=H$1)*('Task List'!$G$2:$G$1000=$A17)*('Task List'!$H$2:$H$1000=$B17),
                   ROW('Task List'!$A$2:$A$1000)-ROW('Task List'!$A$2)+1
              ),
              ROWS('Task List'!$A$2:$A6)
          )
),
"")</f>
        <v/>
      </c>
      <c r="I17" s="13" t="str">
        <f ca="1">IF(OR(H17="",H17=0),"",VLOOKUP(H17,'Task List'!$A$2:$I$1000,3,FALSE))</f>
        <v/>
      </c>
      <c r="J17" s="13" t="str">
        <f ca="1">IF(OR(H17="",H17=0),"",VLOOKUP(H17,'Task List'!$A$2:$I$1000,4,FALSE))</f>
        <v/>
      </c>
      <c r="K17" s="13" t="str">
        <f t="array" aca="1" ref="K17" ca="1">IFERROR(
    INDEX('Task List'!$A$2:$A$1000,
          SMALL(
              IF(('Task List'!$I$2:$I$1000&lt;&gt;"Complete")*('Task List'!$F$2:$F$1000=K$1)*('Task List'!$G$2:$G$1000=$A17)*('Task List'!$H$2:$H$1000=$B17),
                   ROW('Task List'!$A$2:$A$1000)-ROW('Task List'!$A$2)+1
              ),
              ROWS('Task List'!$A$2:$A6)
          )
),
"")</f>
        <v/>
      </c>
      <c r="L17" s="13" t="str">
        <f ca="1">IF(OR(K17="",K17=0),"",VLOOKUP(K17,'Task List'!$A$2:$I$1000,3,FALSE))</f>
        <v/>
      </c>
      <c r="M17" s="13" t="str">
        <f ca="1">IF(OR(K17="",K17=0),"",VLOOKUP(K17,'Task List'!$A$2:$I$1000,4,FALSE))</f>
        <v/>
      </c>
      <c r="N17" s="13" t="str">
        <f ca="1">IFERROR(
    INDEX('Task List'!$A$2:$A$1000,
          SMALL(
              IF(('Task List'!$I$2:$I$1000&lt;&gt;"Complete")*('Task List'!$F$2:$F$1000&gt;K$1)*('Task List'!$F$2:$F$1000&lt;=N$1)*('Task List'!$G$2:$G$1000=$A17)*('Task List'!$H$2:$H$1000=$B17),
                   ROW('Task List'!$A$2:$A$1000)-ROW('Task List'!$A$2)+1
              ),
              ROWS('Task List'!$A$2:$A6)
          )
),
"")</f>
        <v/>
      </c>
      <c r="O17" s="13" t="str">
        <f ca="1">IF(OR(N17="",N17=0),"",VLOOKUP(N17,'Task List'!$A$2:$I$1000,3,FALSE))</f>
        <v/>
      </c>
      <c r="P17" s="13" t="str">
        <f ca="1">IF(OR(N17="",N17=0),"",VLOOKUP(N17,'Task List'!$A$2:$I$1000,4,FALSE))</f>
        <v/>
      </c>
      <c r="Q17" s="13" t="str">
        <f t="array" aca="1" ref="Q17" ca="1">IFERROR(
    INDEX('Task List'!$A$2:$A$1000,
          SMALL(
              IF(('Task List'!$I$2:$I$1000&lt;&gt;"Complete")*('Task List'!$F$2:$F$1000&gt;N$1)*('Task List'!$G$2:$G$1000=$A17)*('Task List'!$H$2:$H$1000=$B17),
                   ROW('Task List'!$A$2:$A$1000)-ROW('Task List'!$A$2)+1
              ),
              ROWS('Task List'!$A$2:$A6)
          )
),
"")</f>
        <v/>
      </c>
      <c r="R17" s="13" t="str">
        <f ca="1">IF(OR(Q17="",Q17=0),"",VLOOKUP(Q17,'Task List'!$A$2:$I$1000,3,FALSE))</f>
        <v/>
      </c>
      <c r="S17" s="13" t="str">
        <f ca="1">IF(OR(Q17="",Q17=0),"",VLOOKUP(Q17,'Task List'!$A$2:$I$1000,4,FALSE))</f>
        <v/>
      </c>
    </row>
    <row r="18" spans="1:19" x14ac:dyDescent="0.25">
      <c r="A18" t="s">
        <v>43</v>
      </c>
      <c r="B18" t="s">
        <v>46</v>
      </c>
      <c r="C18" s="75"/>
      <c r="D18" s="79"/>
      <c r="E18" s="13" t="str">
        <f t="array" aca="1" ref="E18" ca="1">IFERROR(
    INDEX('Task List'!$A$2:$A$1000,
          SMALL(
              IF(('Task List'!$I$2:$I$1000&lt;&gt;"Complete")*('Task List'!$F$2:$F$1000&lt;H$1)*('Task List'!$G$2:$G$1000=$A18)*('Task List'!$H$2:$H$1000=$B18),
                   ROW('Task List'!$A$2:$A$1000)-ROW('Task List'!$A$2)+1
              ),
              ROWS('Task List'!$A$2:$A7)
          )
),
"")</f>
        <v/>
      </c>
      <c r="F18" s="13" t="str">
        <f ca="1">IF(OR(E18="",E18=0),"",VLOOKUP(E18,'Task List'!$A$2:$I$1000,3,FALSE))</f>
        <v/>
      </c>
      <c r="G18" s="13" t="str">
        <f ca="1">IF(OR(E18="",E18=0),"",VLOOKUP(E18,'Task List'!$A$2:$I$1000,4,FALSE))</f>
        <v/>
      </c>
      <c r="H18" s="13" t="str">
        <f t="array" aca="1" ref="H18" ca="1">IFERROR(
    INDEX('Task List'!$A$2:$A$1000,
          SMALL(
              IF(('Task List'!$I$2:$I$1000&lt;&gt;"Complete")*('Task List'!$F$2:$F$1000=H$1)*('Task List'!$G$2:$G$1000=$A18)*('Task List'!$H$2:$H$1000=$B18),
                   ROW('Task List'!$A$2:$A$1000)-ROW('Task List'!$A$2)+1
              ),
              ROWS('Task List'!$A$2:$A7)
          )
),
"")</f>
        <v/>
      </c>
      <c r="I18" s="13" t="str">
        <f ca="1">IF(OR(H18="",H18=0),"",VLOOKUP(H18,'Task List'!$A$2:$I$1000,3,FALSE))</f>
        <v/>
      </c>
      <c r="J18" s="13" t="str">
        <f ca="1">IF(OR(H18="",H18=0),"",VLOOKUP(H18,'Task List'!$A$2:$I$1000,4,FALSE))</f>
        <v/>
      </c>
      <c r="K18" s="13" t="str">
        <f t="array" aca="1" ref="K18" ca="1">IFERROR(
    INDEX('Task List'!$A$2:$A$1000,
          SMALL(
              IF(('Task List'!$I$2:$I$1000&lt;&gt;"Complete")*('Task List'!$F$2:$F$1000=K$1)*('Task List'!$G$2:$G$1000=$A18)*('Task List'!$H$2:$H$1000=$B18),
                   ROW('Task List'!$A$2:$A$1000)-ROW('Task List'!$A$2)+1
              ),
              ROWS('Task List'!$A$2:$A7)
          )
),
"")</f>
        <v/>
      </c>
      <c r="L18" s="13" t="str">
        <f ca="1">IF(OR(K18="",K18=0),"",VLOOKUP(K18,'Task List'!$A$2:$I$1000,3,FALSE))</f>
        <v/>
      </c>
      <c r="M18" s="13" t="str">
        <f ca="1">IF(OR(K18="",K18=0),"",VLOOKUP(K18,'Task List'!$A$2:$I$1000,4,FALSE))</f>
        <v/>
      </c>
      <c r="N18" s="13" t="str">
        <f ca="1">IFERROR(
    INDEX('Task List'!$A$2:$A$1000,
          SMALL(
              IF(('Task List'!$I$2:$I$1000&lt;&gt;"Complete")*('Task List'!$F$2:$F$1000&gt;K$1)*('Task List'!$F$2:$F$1000&lt;=N$1)*('Task List'!$G$2:$G$1000=$A18)*('Task List'!$H$2:$H$1000=$B18),
                   ROW('Task List'!$A$2:$A$1000)-ROW('Task List'!$A$2)+1
              ),
              ROWS('Task List'!$A$2:$A7)
          )
),
"")</f>
        <v/>
      </c>
      <c r="O18" s="13" t="str">
        <f ca="1">IF(OR(N18="",N18=0),"",VLOOKUP(N18,'Task List'!$A$2:$I$1000,3,FALSE))</f>
        <v/>
      </c>
      <c r="P18" s="13" t="str">
        <f ca="1">IF(OR(N18="",N18=0),"",VLOOKUP(N18,'Task List'!$A$2:$I$1000,4,FALSE))</f>
        <v/>
      </c>
      <c r="Q18" s="13" t="str">
        <f t="array" aca="1" ref="Q18" ca="1">IFERROR(
    INDEX('Task List'!$A$2:$A$1000,
          SMALL(
              IF(('Task List'!$I$2:$I$1000&lt;&gt;"Complete")*('Task List'!$F$2:$F$1000&gt;N$1)*('Task List'!$G$2:$G$1000=$A18)*('Task List'!$H$2:$H$1000=$B18),
                   ROW('Task List'!$A$2:$A$1000)-ROW('Task List'!$A$2)+1
              ),
              ROWS('Task List'!$A$2:$A7)
          )
),
"")</f>
        <v/>
      </c>
      <c r="R18" s="13" t="str">
        <f ca="1">IF(OR(Q18="",Q18=0),"",VLOOKUP(Q18,'Task List'!$A$2:$I$1000,3,FALSE))</f>
        <v/>
      </c>
      <c r="S18" s="13" t="str">
        <f ca="1">IF(OR(Q18="",Q18=0),"",VLOOKUP(Q18,'Task List'!$A$2:$I$1000,4,FALSE))</f>
        <v/>
      </c>
    </row>
    <row r="19" spans="1:19" x14ac:dyDescent="0.25">
      <c r="A19" t="s">
        <v>43</v>
      </c>
      <c r="B19" t="s">
        <v>46</v>
      </c>
      <c r="C19" s="75"/>
      <c r="D19" s="79"/>
      <c r="E19" s="13" t="str">
        <f t="array" aca="1" ref="E19" ca="1">IFERROR(
    INDEX('Task List'!$A$2:$A$1000,
          SMALL(
              IF(('Task List'!$I$2:$I$1000&lt;&gt;"Complete")*('Task List'!$F$2:$F$1000&lt;H$1)*('Task List'!$G$2:$G$1000=$A19)*('Task List'!$H$2:$H$1000=$B19),
                   ROW('Task List'!$A$2:$A$1000)-ROW('Task List'!$A$2)+1
              ),
              ROWS('Task List'!$A$2:$A8)
          )
),
"")</f>
        <v/>
      </c>
      <c r="F19" s="13" t="str">
        <f ca="1">IF(OR(E19="",E19=0),"",VLOOKUP(E19,'Task List'!$A$2:$I$1000,3,FALSE))</f>
        <v/>
      </c>
      <c r="G19" s="13" t="str">
        <f ca="1">IF(OR(E19="",E19=0),"",VLOOKUP(E19,'Task List'!$A$2:$I$1000,4,FALSE))</f>
        <v/>
      </c>
      <c r="H19" s="13" t="str">
        <f t="array" aca="1" ref="H19" ca="1">IFERROR(
    INDEX('Task List'!$A$2:$A$1000,
          SMALL(
              IF(('Task List'!$I$2:$I$1000&lt;&gt;"Complete")*('Task List'!$F$2:$F$1000=H$1)*('Task List'!$G$2:$G$1000=$A19)*('Task List'!$H$2:$H$1000=$B19),
                   ROW('Task List'!$A$2:$A$1000)-ROW('Task List'!$A$2)+1
              ),
              ROWS('Task List'!$A$2:$A8)
          )
),
"")</f>
        <v/>
      </c>
      <c r="I19" s="13" t="str">
        <f ca="1">IF(OR(H19="",H19=0),"",VLOOKUP(H19,'Task List'!$A$2:$I$1000,3,FALSE))</f>
        <v/>
      </c>
      <c r="J19" s="13" t="str">
        <f ca="1">IF(OR(H19="",H19=0),"",VLOOKUP(H19,'Task List'!$A$2:$I$1000,4,FALSE))</f>
        <v/>
      </c>
      <c r="K19" s="13" t="str">
        <f t="array" aca="1" ref="K19" ca="1">IFERROR(
    INDEX('Task List'!$A$2:$A$1000,
          SMALL(
              IF(('Task List'!$I$2:$I$1000&lt;&gt;"Complete")*('Task List'!$F$2:$F$1000=K$1)*('Task List'!$G$2:$G$1000=$A19)*('Task List'!$H$2:$H$1000=$B19),
                   ROW('Task List'!$A$2:$A$1000)-ROW('Task List'!$A$2)+1
              ),
              ROWS('Task List'!$A$2:$A8)
          )
),
"")</f>
        <v/>
      </c>
      <c r="L19" s="13" t="str">
        <f ca="1">IF(OR(K19="",K19=0),"",VLOOKUP(K19,'Task List'!$A$2:$I$1000,3,FALSE))</f>
        <v/>
      </c>
      <c r="M19" s="13" t="str">
        <f ca="1">IF(OR(K19="",K19=0),"",VLOOKUP(K19,'Task List'!$A$2:$I$1000,4,FALSE))</f>
        <v/>
      </c>
      <c r="N19" s="13" t="str">
        <f ca="1">IFERROR(
    INDEX('Task List'!$A$2:$A$1000,
          SMALL(
              IF(('Task List'!$I$2:$I$1000&lt;&gt;"Complete")*('Task List'!$F$2:$F$1000&gt;K$1)*('Task List'!$F$2:$F$1000&lt;=N$1)*('Task List'!$G$2:$G$1000=$A19)*('Task List'!$H$2:$H$1000=$B19),
                   ROW('Task List'!$A$2:$A$1000)-ROW('Task List'!$A$2)+1
              ),
              ROWS('Task List'!$A$2:$A8)
          )
),
"")</f>
        <v/>
      </c>
      <c r="O19" s="13" t="str">
        <f ca="1">IF(OR(N19="",N19=0),"",VLOOKUP(N19,'Task List'!$A$2:$I$1000,3,FALSE))</f>
        <v/>
      </c>
      <c r="P19" s="13" t="str">
        <f ca="1">IF(OR(N19="",N19=0),"",VLOOKUP(N19,'Task List'!$A$2:$I$1000,4,FALSE))</f>
        <v/>
      </c>
      <c r="Q19" s="13" t="str">
        <f t="array" aca="1" ref="Q19" ca="1">IFERROR(
    INDEX('Task List'!$A$2:$A$1000,
          SMALL(
              IF(('Task List'!$I$2:$I$1000&lt;&gt;"Complete")*('Task List'!$F$2:$F$1000&gt;N$1)*('Task List'!$G$2:$G$1000=$A19)*('Task List'!$H$2:$H$1000=$B19),
                   ROW('Task List'!$A$2:$A$1000)-ROW('Task List'!$A$2)+1
              ),
              ROWS('Task List'!$A$2:$A8)
          )
),
"")</f>
        <v/>
      </c>
      <c r="R19" s="13" t="str">
        <f ca="1">IF(OR(Q19="",Q19=0),"",VLOOKUP(Q19,'Task List'!$A$2:$I$1000,3,FALSE))</f>
        <v/>
      </c>
      <c r="S19" s="13" t="str">
        <f ca="1">IF(OR(Q19="",Q19=0),"",VLOOKUP(Q19,'Task List'!$A$2:$I$1000,4,FALSE))</f>
        <v/>
      </c>
    </row>
    <row r="20" spans="1:19" x14ac:dyDescent="0.25">
      <c r="A20" t="s">
        <v>43</v>
      </c>
      <c r="B20" t="s">
        <v>46</v>
      </c>
      <c r="C20" s="75"/>
      <c r="D20" s="79"/>
      <c r="E20" s="13" t="str">
        <f t="array" aca="1" ref="E20" ca="1">IFERROR(
    INDEX('Task List'!$A$2:$A$1000,
          SMALL(
              IF(('Task List'!$I$2:$I$1000&lt;&gt;"Complete")*('Task List'!$F$2:$F$1000&lt;H$1)*('Task List'!$G$2:$G$1000=$A20)*('Task List'!$H$2:$H$1000=$B20),
                   ROW('Task List'!$A$2:$A$1000)-ROW('Task List'!$A$2)+1
              ),
              ROWS('Task List'!$A$2:$A9)
          )
),
"")</f>
        <v/>
      </c>
      <c r="F20" s="13" t="str">
        <f ca="1">IF(OR(E20="",E20=0),"",VLOOKUP(E20,'Task List'!$A$2:$I$1000,3,FALSE))</f>
        <v/>
      </c>
      <c r="G20" s="13" t="str">
        <f ca="1">IF(OR(E20="",E20=0),"",VLOOKUP(E20,'Task List'!$A$2:$I$1000,4,FALSE))</f>
        <v/>
      </c>
      <c r="H20" s="13" t="str">
        <f t="array" aca="1" ref="H20" ca="1">IFERROR(
    INDEX('Task List'!$A$2:$A$1000,
          SMALL(
              IF(('Task List'!$I$2:$I$1000&lt;&gt;"Complete")*('Task List'!$F$2:$F$1000=H$1)*('Task List'!$G$2:$G$1000=$A20)*('Task List'!$H$2:$H$1000=$B20),
                   ROW('Task List'!$A$2:$A$1000)-ROW('Task List'!$A$2)+1
              ),
              ROWS('Task List'!$A$2:$A9)
          )
),
"")</f>
        <v/>
      </c>
      <c r="I20" s="13" t="str">
        <f ca="1">IF(OR(H20="",H20=0),"",VLOOKUP(H20,'Task List'!$A$2:$I$1000,3,FALSE))</f>
        <v/>
      </c>
      <c r="J20" s="13" t="str">
        <f ca="1">IF(OR(H20="",H20=0),"",VLOOKUP(H20,'Task List'!$A$2:$I$1000,4,FALSE))</f>
        <v/>
      </c>
      <c r="K20" s="13" t="str">
        <f t="array" aca="1" ref="K20" ca="1">IFERROR(
    INDEX('Task List'!$A$2:$A$1000,
          SMALL(
              IF(('Task List'!$I$2:$I$1000&lt;&gt;"Complete")*('Task List'!$F$2:$F$1000=K$1)*('Task List'!$G$2:$G$1000=$A20)*('Task List'!$H$2:$H$1000=$B20),
                   ROW('Task List'!$A$2:$A$1000)-ROW('Task List'!$A$2)+1
              ),
              ROWS('Task List'!$A$2:$A9)
          )
),
"")</f>
        <v/>
      </c>
      <c r="L20" s="13" t="str">
        <f ca="1">IF(OR(K20="",K20=0),"",VLOOKUP(K20,'Task List'!$A$2:$I$1000,3,FALSE))</f>
        <v/>
      </c>
      <c r="M20" s="13" t="str">
        <f ca="1">IF(OR(K20="",K20=0),"",VLOOKUP(K20,'Task List'!$A$2:$I$1000,4,FALSE))</f>
        <v/>
      </c>
      <c r="N20" s="13" t="str">
        <f ca="1">IFERROR(
    INDEX('Task List'!$A$2:$A$1000,
          SMALL(
              IF(('Task List'!$I$2:$I$1000&lt;&gt;"Complete")*('Task List'!$F$2:$F$1000&gt;K$1)*('Task List'!$F$2:$F$1000&lt;=N$1)*('Task List'!$G$2:$G$1000=$A20)*('Task List'!$H$2:$H$1000=$B20),
                   ROW('Task List'!$A$2:$A$1000)-ROW('Task List'!$A$2)+1
              ),
              ROWS('Task List'!$A$2:$A9)
          )
),
"")</f>
        <v/>
      </c>
      <c r="O20" s="13" t="str">
        <f ca="1">IF(OR(N20="",N20=0),"",VLOOKUP(N20,'Task List'!$A$2:$I$1000,3,FALSE))</f>
        <v/>
      </c>
      <c r="P20" s="13" t="str">
        <f ca="1">IF(OR(N20="",N20=0),"",VLOOKUP(N20,'Task List'!$A$2:$I$1000,4,FALSE))</f>
        <v/>
      </c>
      <c r="Q20" s="13" t="str">
        <f t="array" aca="1" ref="Q20" ca="1">IFERROR(
    INDEX('Task List'!$A$2:$A$1000,
          SMALL(
              IF(('Task List'!$I$2:$I$1000&lt;&gt;"Complete")*('Task List'!$F$2:$F$1000&gt;N$1)*('Task List'!$G$2:$G$1000=$A20)*('Task List'!$H$2:$H$1000=$B20),
                   ROW('Task List'!$A$2:$A$1000)-ROW('Task List'!$A$2)+1
              ),
              ROWS('Task List'!$A$2:$A9)
          )
),
"")</f>
        <v/>
      </c>
      <c r="R20" s="13" t="str">
        <f ca="1">IF(OR(Q20="",Q20=0),"",VLOOKUP(Q20,'Task List'!$A$2:$I$1000,3,FALSE))</f>
        <v/>
      </c>
      <c r="S20" s="13" t="str">
        <f ca="1">IF(OR(Q20="",Q20=0),"",VLOOKUP(Q20,'Task List'!$A$2:$I$1000,4,FALSE))</f>
        <v/>
      </c>
    </row>
    <row r="21" spans="1:19" x14ac:dyDescent="0.25">
      <c r="A21" t="s">
        <v>43</v>
      </c>
      <c r="B21" t="s">
        <v>46</v>
      </c>
      <c r="C21" s="75"/>
      <c r="D21" s="79"/>
      <c r="E21" s="13" t="str">
        <f t="array" aca="1" ref="E21" ca="1">IFERROR(
    INDEX('Task List'!$A$2:$A$1000,
          SMALL(
              IF(('Task List'!$I$2:$I$1000&lt;&gt;"Complete")*('Task List'!$F$2:$F$1000&lt;H$1)*('Task List'!$G$2:$G$1000=$A21)*('Task List'!$H$2:$H$1000=$B21),
                   ROW('Task List'!$A$2:$A$1000)-ROW('Task List'!$A$2)+1
              ),
              ROWS('Task List'!$A$2:$A10)
          )
),
"")</f>
        <v/>
      </c>
      <c r="F21" s="13" t="str">
        <f ca="1">IF(OR(E21="",E21=0),"",VLOOKUP(E21,'Task List'!$A$2:$I$1000,3,FALSE))</f>
        <v/>
      </c>
      <c r="G21" s="13" t="str">
        <f ca="1">IF(OR(E21="",E21=0),"",VLOOKUP(E21,'Task List'!$A$2:$I$1000,4,FALSE))</f>
        <v/>
      </c>
      <c r="H21" s="13" t="str">
        <f t="array" aca="1" ref="H21" ca="1">IFERROR(
    INDEX('Task List'!$A$2:$A$1000,
          SMALL(
              IF(('Task List'!$I$2:$I$1000&lt;&gt;"Complete")*('Task List'!$F$2:$F$1000=H$1)*('Task List'!$G$2:$G$1000=$A21)*('Task List'!$H$2:$H$1000=$B21),
                   ROW('Task List'!$A$2:$A$1000)-ROW('Task List'!$A$2)+1
              ),
              ROWS('Task List'!$A$2:$A10)
          )
),
"")</f>
        <v/>
      </c>
      <c r="I21" s="13" t="str">
        <f ca="1">IF(OR(H21="",H21=0),"",VLOOKUP(H21,'Task List'!$A$2:$I$1000,3,FALSE))</f>
        <v/>
      </c>
      <c r="J21" s="13" t="str">
        <f ca="1">IF(OR(H21="",H21=0),"",VLOOKUP(H21,'Task List'!$A$2:$I$1000,4,FALSE))</f>
        <v/>
      </c>
      <c r="K21" s="13" t="str">
        <f t="array" aca="1" ref="K21" ca="1">IFERROR(
    INDEX('Task List'!$A$2:$A$1000,
          SMALL(
              IF(('Task List'!$I$2:$I$1000&lt;&gt;"Complete")*('Task List'!$F$2:$F$1000=K$1)*('Task List'!$G$2:$G$1000=$A21)*('Task List'!$H$2:$H$1000=$B21),
                   ROW('Task List'!$A$2:$A$1000)-ROW('Task List'!$A$2)+1
              ),
              ROWS('Task List'!$A$2:$A10)
          )
),
"")</f>
        <v/>
      </c>
      <c r="L21" s="13" t="str">
        <f ca="1">IF(OR(K21="",K21=0),"",VLOOKUP(K21,'Task List'!$A$2:$I$1000,3,FALSE))</f>
        <v/>
      </c>
      <c r="M21" s="13" t="str">
        <f ca="1">IF(OR(K21="",K21=0),"",VLOOKUP(K21,'Task List'!$A$2:$I$1000,4,FALSE))</f>
        <v/>
      </c>
      <c r="N21" s="13" t="str">
        <f ca="1">IFERROR(
    INDEX('Task List'!$A$2:$A$1000,
          SMALL(
              IF(('Task List'!$I$2:$I$1000&lt;&gt;"Complete")*('Task List'!$F$2:$F$1000&gt;K$1)*('Task List'!$F$2:$F$1000&lt;=N$1)*('Task List'!$G$2:$G$1000=$A21)*('Task List'!$H$2:$H$1000=$B21),
                   ROW('Task List'!$A$2:$A$1000)-ROW('Task List'!$A$2)+1
              ),
              ROWS('Task List'!$A$2:$A10)
          )
),
"")</f>
        <v/>
      </c>
      <c r="O21" s="13" t="str">
        <f ca="1">IF(OR(N21="",N21=0),"",VLOOKUP(N21,'Task List'!$A$2:$I$1000,3,FALSE))</f>
        <v/>
      </c>
      <c r="P21" s="13" t="str">
        <f ca="1">IF(OR(N21="",N21=0),"",VLOOKUP(N21,'Task List'!$A$2:$I$1000,4,FALSE))</f>
        <v/>
      </c>
      <c r="Q21" s="13" t="str">
        <f t="array" aca="1" ref="Q21" ca="1">IFERROR(
    INDEX('Task List'!$A$2:$A$1000,
          SMALL(
              IF(('Task List'!$I$2:$I$1000&lt;&gt;"Complete")*('Task List'!$F$2:$F$1000&gt;N$1)*('Task List'!$G$2:$G$1000=$A21)*('Task List'!$H$2:$H$1000=$B21),
                   ROW('Task List'!$A$2:$A$1000)-ROW('Task List'!$A$2)+1
              ),
              ROWS('Task List'!$A$2:$A10)
          )
),
"")</f>
        <v/>
      </c>
      <c r="R21" s="13" t="str">
        <f ca="1">IF(OR(Q21="",Q21=0),"",VLOOKUP(Q21,'Task List'!$A$2:$I$1000,3,FALSE))</f>
        <v/>
      </c>
      <c r="S21" s="13" t="str">
        <f ca="1">IF(OR(Q21="",Q21=0),"",VLOOKUP(Q21,'Task List'!$A$2:$I$1000,4,FALSE))</f>
        <v/>
      </c>
    </row>
    <row r="22" spans="1:19" x14ac:dyDescent="0.25">
      <c r="A22" t="s">
        <v>43</v>
      </c>
      <c r="B22" t="s">
        <v>46</v>
      </c>
      <c r="C22" s="75"/>
      <c r="D22" s="79"/>
      <c r="E22" s="13" t="str">
        <f t="array" aca="1" ref="E22" ca="1">IFERROR(
    INDEX('Task List'!$A$2:$A$1000,
          SMALL(
              IF(('Task List'!$I$2:$I$1000&lt;&gt;"Complete")*('Task List'!$F$2:$F$1000&lt;H$1)*('Task List'!$G$2:$G$1000=$A22)*('Task List'!$H$2:$H$1000=$B22),
                   ROW('Task List'!$A$2:$A$1000)-ROW('Task List'!$A$2)+1
              ),
              ROWS('Task List'!$A$2:$A11)
          )
),
"")</f>
        <v/>
      </c>
      <c r="F22" s="13" t="str">
        <f ca="1">IF(OR(E22="",E22=0),"",VLOOKUP(E22,'Task List'!$A$2:$I$1000,3,FALSE))</f>
        <v/>
      </c>
      <c r="G22" s="13" t="str">
        <f ca="1">IF(OR(E22="",E22=0),"",VLOOKUP(E22,'Task List'!$A$2:$I$1000,4,FALSE))</f>
        <v/>
      </c>
      <c r="H22" s="13" t="str">
        <f t="array" aca="1" ref="H22" ca="1">IFERROR(
    INDEX('Task List'!$A$2:$A$1000,
          SMALL(
              IF(('Task List'!$I$2:$I$1000&lt;&gt;"Complete")*('Task List'!$F$2:$F$1000=H$1)*('Task List'!$G$2:$G$1000=$A22)*('Task List'!$H$2:$H$1000=$B22),
                   ROW('Task List'!$A$2:$A$1000)-ROW('Task List'!$A$2)+1
              ),
              ROWS('Task List'!$A$2:$A11)
          )
),
"")</f>
        <v/>
      </c>
      <c r="I22" s="13" t="str">
        <f ca="1">IF(OR(H22="",H22=0),"",VLOOKUP(H22,'Task List'!$A$2:$I$1000,3,FALSE))</f>
        <v/>
      </c>
      <c r="J22" s="13" t="str">
        <f ca="1">IF(OR(H22="",H22=0),"",VLOOKUP(H22,'Task List'!$A$2:$I$1000,4,FALSE))</f>
        <v/>
      </c>
      <c r="K22" s="13" t="str">
        <f t="array" aca="1" ref="K22" ca="1">IFERROR(
    INDEX('Task List'!$A$2:$A$1000,
          SMALL(
              IF(('Task List'!$I$2:$I$1000&lt;&gt;"Complete")*('Task List'!$F$2:$F$1000=K$1)*('Task List'!$G$2:$G$1000=$A22)*('Task List'!$H$2:$H$1000=$B22),
                   ROW('Task List'!$A$2:$A$1000)-ROW('Task List'!$A$2)+1
              ),
              ROWS('Task List'!$A$2:$A11)
          )
),
"")</f>
        <v/>
      </c>
      <c r="L22" s="13" t="str">
        <f ca="1">IF(OR(K22="",K22=0),"",VLOOKUP(K22,'Task List'!$A$2:$I$1000,3,FALSE))</f>
        <v/>
      </c>
      <c r="M22" s="13" t="str">
        <f ca="1">IF(OR(K22="",K22=0),"",VLOOKUP(K22,'Task List'!$A$2:$I$1000,4,FALSE))</f>
        <v/>
      </c>
      <c r="N22" s="13" t="str">
        <f ca="1">IFERROR(
    INDEX('Task List'!$A$2:$A$1000,
          SMALL(
              IF(('Task List'!$I$2:$I$1000&lt;&gt;"Complete")*('Task List'!$F$2:$F$1000&gt;K$1)*('Task List'!$F$2:$F$1000&lt;=N$1)*('Task List'!$G$2:$G$1000=$A22)*('Task List'!$H$2:$H$1000=$B22),
                   ROW('Task List'!$A$2:$A$1000)-ROW('Task List'!$A$2)+1
              ),
              ROWS('Task List'!$A$2:$A11)
          )
),
"")</f>
        <v/>
      </c>
      <c r="O22" s="13" t="str">
        <f ca="1">IF(OR(N22="",N22=0),"",VLOOKUP(N22,'Task List'!$A$2:$I$1000,3,FALSE))</f>
        <v/>
      </c>
      <c r="P22" s="13" t="str">
        <f ca="1">IF(OR(N22="",N22=0),"",VLOOKUP(N22,'Task List'!$A$2:$I$1000,4,FALSE))</f>
        <v/>
      </c>
      <c r="Q22" s="13" t="str">
        <f t="array" aca="1" ref="Q22" ca="1">IFERROR(
    INDEX('Task List'!$A$2:$A$1000,
          SMALL(
              IF(('Task List'!$I$2:$I$1000&lt;&gt;"Complete")*('Task List'!$F$2:$F$1000&gt;N$1)*('Task List'!$G$2:$G$1000=$A22)*('Task List'!$H$2:$H$1000=$B22),
                   ROW('Task List'!$A$2:$A$1000)-ROW('Task List'!$A$2)+1
              ),
              ROWS('Task List'!$A$2:$A11)
          )
),
"")</f>
        <v/>
      </c>
      <c r="R22" s="13" t="str">
        <f ca="1">IF(OR(Q22="",Q22=0),"",VLOOKUP(Q22,'Task List'!$A$2:$I$1000,3,FALSE))</f>
        <v/>
      </c>
      <c r="S22" s="13" t="str">
        <f ca="1">IF(OR(Q22="",Q22=0),"",VLOOKUP(Q22,'Task List'!$A$2:$I$1000,4,FALSE))</f>
        <v/>
      </c>
    </row>
    <row r="23" spans="1:19" s="14" customFormat="1" ht="8.1" customHeight="1" x14ac:dyDescent="0.25">
      <c r="C23" s="15"/>
      <c r="D23" s="15"/>
      <c r="E23" s="15" t="str">
        <f>IFERROR(
    INDEX('Task List'!$A$2:$A$1000,
          SMALL(
              IF(('Task List'!$I$2:$I$1000&lt;&gt;"Complete")*('Task List'!$F$2:$F$1000&lt;#REF!)*('Task List'!$G$2:$G$1000=$A23)*('Task List'!$H$2:$H$1000=$B23),
                   ROW('Task List'!$A$2:$A$1000)-ROW('Task List'!$A$2)+1
              ),
              ROWS('Task List'!$A$2:$A32)
          )
),
"")</f>
        <v/>
      </c>
      <c r="F23" s="15"/>
      <c r="G23" s="15" t="str">
        <f>IF(OR(E23="",E23=0),"",VLOOKUP(E23,'Task List'!$A$2:$I$1000,5,FALSE))</f>
        <v/>
      </c>
      <c r="H23" s="15" t="str">
        <f t="array" ref="H23">IFERROR(
    INDEX('Task List'!$A$2:$A$1000,
          SMALL(
              IF(('Task List'!$I$2:$I$1000&lt;&gt;"Complete")*('Task List'!$F$2:$F$1000=#REF!)*('Task List'!$G$2:$G$1000=$A23)*('Task List'!$H$2:$H$1000=$B23),
                   ROW('Task List'!$A$2:$A$1000)-ROW('Task List'!$A$2)+1
              ),
              ROWS('Task List'!$A$2:$A32)
          )
),
"")</f>
        <v/>
      </c>
      <c r="I23" s="15"/>
      <c r="J23" s="15" t="str">
        <f>IF(OR(H23="",H23=0),"",VLOOKUP(H23,'Task List'!$A$2:$I$1000,5,FALSE))</f>
        <v/>
      </c>
      <c r="K23" s="13"/>
      <c r="L23" s="15"/>
      <c r="M23" s="15" t="str">
        <f>IF(OR(K23="",K23=0),"",VLOOKUP(K23,'Task List'!$A$2:$I$1000,5,FALSE))</f>
        <v/>
      </c>
      <c r="N23" s="15" t="str">
        <f t="array" ref="N23">IFERROR(
    INDEX('Task List'!$A$2:$A$1000,
          SMALL(
              IF(('Task List'!$I$2:$I$1000&lt;&gt;"Complete")*('Task List'!$F$2:$F$1000&gt;#REF!)*('Task List'!$F$2:$F$1000&lt;=#REF!)*('Task List'!$G$2:$G$1000=$A23)*('Task List'!$H$2:$H$1000=$B23),
                   ROW('Task List'!$A$2:$A$1000)-ROW('Task List'!$A$2)+1
              ),
              ROWS('Task List'!$A$2:$A32)
          )
),
"")</f>
        <v/>
      </c>
      <c r="O23" s="15"/>
      <c r="P23" s="15" t="str">
        <f>IF(OR(N23="",N23=0),"",VLOOKUP(N23,'Task List'!$A$2:$I$1000,5,FALSE))</f>
        <v/>
      </c>
      <c r="Q23" s="15" t="str">
        <f t="array" ref="Q23">IFERROR(
    INDEX('Task List'!$A$2:$A$1000,
          SMALL(
              IF(('Task List'!$I$2:$I$1000&lt;&gt;"Complete")*('Task List'!$F$2:$F$1000&gt;#REF!)*('Task List'!$G$2:$G$1000=$A23)*('Task List'!$H$2:$H$1000=$B23),
                   ROW('Task List'!$A$2:$A$1000)-ROW('Task List'!$A$2)+1
              ),
              ROWS('Task List'!$A$2:$A32)
          )
),
"")</f>
        <v/>
      </c>
      <c r="R23" s="15"/>
      <c r="S23" s="15" t="str">
        <f>IF(OR(Q23="",Q23=0),"",VLOOKUP(Q23,'Task List'!$A$2:$I$1000,5,FALSE))</f>
        <v/>
      </c>
    </row>
    <row r="24" spans="1:19" ht="15" customHeight="1" x14ac:dyDescent="0.25">
      <c r="A24" t="s">
        <v>44</v>
      </c>
      <c r="B24" t="s">
        <v>45</v>
      </c>
      <c r="C24" s="75" t="s">
        <v>41</v>
      </c>
      <c r="D24" s="80"/>
      <c r="E24" s="13" t="str">
        <f t="array" aca="1" ref="E24" ca="1">IFERROR(
    INDEX('Task List'!$A$2:$A$1000,
          SMALL(
              IF(('Task List'!$I$2:$I$1000&lt;&gt;"Complete")*('Task List'!$F$2:$F$1000&lt;H$1)*('Task List'!$G$2:$G$1000=$A24)*('Task List'!$H$2:$H$1000=$B24),
                   ROW('Task List'!$A$2:$A$1000)-ROW('Task List'!$A$2)+1
              ),
              ROWS('Task List'!$A$2:$A2)
          )
),
"")</f>
        <v/>
      </c>
      <c r="F24" s="13" t="str">
        <f ca="1">IF(OR(E24="",E24=0),"",VLOOKUP(E24,'Task List'!$A$2:$I$1000,3,FALSE))</f>
        <v/>
      </c>
      <c r="G24" s="13" t="str">
        <f ca="1">IF(OR(E24="",E24=0),"",VLOOKUP(E24,'Task List'!$A$2:$I$1000,4,FALSE))</f>
        <v/>
      </c>
      <c r="H24" s="13" t="str">
        <f t="array" aca="1" ref="H24" ca="1">IFERROR(
    INDEX('Task List'!$A$2:$A$1000,
          SMALL(
              IF(('Task List'!$I$2:$I$1000&lt;&gt;"Complete")*('Task List'!$F$2:$F$1000=H$1)*('Task List'!$G$2:$G$1000=$A24)*('Task List'!$H$2:$H$1000=$B24),
                   ROW('Task List'!$A$2:$A$1000)-ROW('Task List'!$A$2)+1
              ),
              ROWS('Task List'!$A$2:$A2)
          )
),
"")</f>
        <v/>
      </c>
      <c r="I24" s="13" t="str">
        <f ca="1">IF(OR(H24="",H24=0),"",VLOOKUP(H24,'Task List'!$A$2:$I$1000,3,FALSE))</f>
        <v/>
      </c>
      <c r="J24" s="13" t="str">
        <f ca="1">IF(OR(H24="",H24=0),"",VLOOKUP(H24,'Task List'!$A$2:$I$1000,4,FALSE))</f>
        <v/>
      </c>
      <c r="K24" s="13" t="str">
        <f t="array" aca="1" ref="K24" ca="1">IFERROR(
    INDEX('Task List'!$A$2:$A$1000,
          SMALL(
              IF(('Task List'!$I$2:$I$1000&lt;&gt;"Complete")*('Task List'!$F$2:$F$1000=K$1)*('Task List'!$G$2:$G$1000=$A24)*('Task List'!$H$2:$H$1000=$B24),
                   ROW('Task List'!$A$2:$A$1000)-ROW('Task List'!$A$2)+1
              ),
              ROWS('Task List'!$A$2:$A2)
          )
),
"")</f>
        <v/>
      </c>
      <c r="L24" s="13" t="str">
        <f ca="1">IF(OR(K24="",K24=0),"",VLOOKUP(K24,'Task List'!$A$2:$I$1000,3,FALSE))</f>
        <v/>
      </c>
      <c r="M24" s="13" t="str">
        <f ca="1">IF(OR(K24="",K24=0),"",VLOOKUP(K24,'Task List'!$A$2:$I$1000,4,FALSE))</f>
        <v/>
      </c>
      <c r="N24" s="13" t="str">
        <f t="array" aca="1" ref="N24" ca="1">IFERROR(
    INDEX('Task List'!$A$2:$A$1000,
          SMALL(
              IF(('Task List'!$I$2:$I$1000&lt;&gt;"Complete")*('Task List'!$F$2:$F$1000&gt;K$1)*('Task List'!$F$2:$F$1000&lt;=N$1)*('Task List'!$G$2:$G$1000=$A24)*('Task List'!$H$2:$H$1000=$B24),
                   ROW('Task List'!$A$2:$A$1000)-ROW('Task List'!$A$2)+1
              ),
              ROWS('Task List'!$A$2:$A2)
          )
),
"")</f>
        <v/>
      </c>
      <c r="O24" s="13" t="str">
        <f ca="1">IF(OR(N24="",N24=0),"",VLOOKUP(N24,'Task List'!$A$2:$I$1000,3,FALSE))</f>
        <v/>
      </c>
      <c r="P24" s="13" t="str">
        <f ca="1">IF(OR(N24="",N24=0),"",VLOOKUP(N24,'Task List'!$A$2:$I$1000,4,FALSE))</f>
        <v/>
      </c>
      <c r="Q24" s="13" t="str">
        <f t="array" aca="1" ref="Q24" ca="1">IFERROR(
    INDEX('Task List'!$A$2:$A$1000,
          SMALL(
              IF(('Task List'!$I$2:$I$1000&lt;&gt;"Complete")*('Task List'!$F$2:$F$1000&gt;N$1)*('Task List'!$G$2:$G$1000=$A24)*('Task List'!$H$2:$H$1000=$B24),
                   ROW('Task List'!$A$2:$A$1000)-ROW('Task List'!$A$2)+1
              ),
              ROWS('Task List'!$A$2:$A2)
          )
),
"")</f>
        <v/>
      </c>
      <c r="R24" s="13" t="str">
        <f ca="1">IF(OR(Q24="",Q24=0),"",VLOOKUP(Q24,'Task List'!$A$2:$I$1000,3,FALSE))</f>
        <v/>
      </c>
      <c r="S24" s="13" t="str">
        <f ca="1">IF(OR(Q24="",Q24=0),"",VLOOKUP(Q24,'Task List'!$A$2:$I$1000,4,FALSE))</f>
        <v/>
      </c>
    </row>
    <row r="25" spans="1:19" x14ac:dyDescent="0.25">
      <c r="A25" t="s">
        <v>44</v>
      </c>
      <c r="B25" t="s">
        <v>45</v>
      </c>
      <c r="C25" s="75"/>
      <c r="D25" s="81"/>
      <c r="E25" s="13" t="str">
        <f t="array" aca="1" ref="E25" ca="1">IFERROR(
    INDEX('Task List'!$A$2:$A$1000,
          SMALL(
              IF(('Task List'!$I$2:$I$1000&lt;&gt;"Complete")*('Task List'!$F$2:$F$1000&lt;H$1)*('Task List'!$G$2:$G$1000=$A25)*('Task List'!$H$2:$H$1000=$B25),
                   ROW('Task List'!$A$2:$A$1000)-ROW('Task List'!$A$2)+1
              ),
              ROWS('Task List'!$A$2:$A3)
          )
),
"")</f>
        <v/>
      </c>
      <c r="F25" s="13" t="str">
        <f ca="1">IF(OR(E25="",E25=0),"",VLOOKUP(E25,'Task List'!$A$2:$I$1000,3,FALSE))</f>
        <v/>
      </c>
      <c r="G25" s="13" t="str">
        <f ca="1">IF(OR(E25="",E25=0),"",VLOOKUP(E25,'Task List'!$A$2:$I$1000,4,FALSE))</f>
        <v/>
      </c>
      <c r="H25" s="13" t="str">
        <f t="array" aca="1" ref="H25" ca="1">IFERROR(
    INDEX('Task List'!$A$2:$A$1000,
          SMALL(
              IF(('Task List'!$I$2:$I$1000&lt;&gt;"Complete")*('Task List'!$F$2:$F$1000=H$1)*('Task List'!$G$2:$G$1000=$A25)*('Task List'!$H$2:$H$1000=$B25),
                   ROW('Task List'!$A$2:$A$1000)-ROW('Task List'!$A$2)+1
              ),
              ROWS('Task List'!$A$2:$A3)
          )
),
"")</f>
        <v/>
      </c>
      <c r="I25" s="13" t="str">
        <f ca="1">IF(OR(H25="",H25=0),"",VLOOKUP(H25,'Task List'!$A$2:$I$1000,3,FALSE))</f>
        <v/>
      </c>
      <c r="J25" s="13" t="str">
        <f ca="1">IF(OR(H25="",H25=0),"",VLOOKUP(H25,'Task List'!$A$2:$I$1000,4,FALSE))</f>
        <v/>
      </c>
      <c r="K25" s="13" t="str">
        <f t="array" aca="1" ref="K25" ca="1">IFERROR(
    INDEX('Task List'!$A$2:$A$1000,
          SMALL(
              IF(('Task List'!$I$2:$I$1000&lt;&gt;"Complete")*('Task List'!$F$2:$F$1000=K$1)*('Task List'!$G$2:$G$1000=$A25)*('Task List'!$H$2:$H$1000=$B25),
                   ROW('Task List'!$A$2:$A$1000)-ROW('Task List'!$A$2)+1
              ),
              ROWS('Task List'!$A$2:$A3)
          )
),
"")</f>
        <v/>
      </c>
      <c r="L25" s="13" t="str">
        <f ca="1">IF(OR(K25="",K25=0),"",VLOOKUP(K25,'Task List'!$A$2:$I$1000,3,FALSE))</f>
        <v/>
      </c>
      <c r="M25" s="13" t="str">
        <f ca="1">IF(OR(K25="",K25=0),"",VLOOKUP(K25,'Task List'!$A$2:$I$1000,4,FALSE))</f>
        <v/>
      </c>
      <c r="N25" s="13" t="str">
        <f t="array" aca="1" ref="N25" ca="1">IFERROR(
    INDEX('Task List'!$A$2:$A$1000,
          SMALL(
              IF(('Task List'!$I$2:$I$1000&lt;&gt;"Complete")*('Task List'!$F$2:$F$1000&gt;K$1)*('Task List'!$F$2:$F$1000&lt;=N$1)*('Task List'!$G$2:$G$1000=$A25)*('Task List'!$H$2:$H$1000=$B25),
                   ROW('Task List'!$A$2:$A$1000)-ROW('Task List'!$A$2)+1
              ),
              ROWS('Task List'!$A$2:$A3)
          )
),
"")</f>
        <v/>
      </c>
      <c r="O25" s="13" t="str">
        <f ca="1">IF(OR(N25="",N25=0),"",VLOOKUP(N25,'Task List'!$A$2:$I$1000,3,FALSE))</f>
        <v/>
      </c>
      <c r="P25" s="13" t="str">
        <f ca="1">IF(OR(N25="",N25=0),"",VLOOKUP(N25,'Task List'!$A$2:$I$1000,4,FALSE))</f>
        <v/>
      </c>
      <c r="Q25" s="13" t="str">
        <f t="array" aca="1" ref="Q25" ca="1">IFERROR(
    INDEX('Task List'!$A$2:$A$1000,
          SMALL(
              IF(('Task List'!$I$2:$I$1000&lt;&gt;"Complete")*('Task List'!$F$2:$F$1000&gt;N$1)*('Task List'!$G$2:$G$1000=$A25)*('Task List'!$H$2:$H$1000=$B25),
                   ROW('Task List'!$A$2:$A$1000)-ROW('Task List'!$A$2)+1
              ),
              ROWS('Task List'!$A$2:$A3)
          )
),
"")</f>
        <v/>
      </c>
      <c r="R25" s="13" t="str">
        <f ca="1">IF(OR(Q25="",Q25=0),"",VLOOKUP(Q25,'Task List'!$A$2:$I$1000,3,FALSE))</f>
        <v/>
      </c>
      <c r="S25" s="13" t="str">
        <f ca="1">IF(OR(Q25="",Q25=0),"",VLOOKUP(Q25,'Task List'!$A$2:$I$1000,4,FALSE))</f>
        <v/>
      </c>
    </row>
    <row r="26" spans="1:19" x14ac:dyDescent="0.25">
      <c r="A26" t="s">
        <v>44</v>
      </c>
      <c r="B26" t="s">
        <v>45</v>
      </c>
      <c r="C26" s="75"/>
      <c r="D26" s="81"/>
      <c r="E26" s="13" t="str">
        <f t="array" aca="1" ref="E26" ca="1">IFERROR(
    INDEX('Task List'!$A$2:$A$1000,
          SMALL(
              IF(('Task List'!$I$2:$I$1000&lt;&gt;"Complete")*('Task List'!$F$2:$F$1000&lt;H$1)*('Task List'!$G$2:$G$1000=$A26)*('Task List'!$H$2:$H$1000=$B26),
                   ROW('Task List'!$A$2:$A$1000)-ROW('Task List'!$A$2)+1
              ),
              ROWS('Task List'!$A$2:$A4)
          )
),
"")</f>
        <v/>
      </c>
      <c r="F26" s="13" t="str">
        <f ca="1">IF(OR(E26="",E26=0),"",VLOOKUP(E26,'Task List'!$A$2:$I$1000,3,FALSE))</f>
        <v/>
      </c>
      <c r="G26" s="13" t="str">
        <f ca="1">IF(OR(E26="",E26=0),"",VLOOKUP(E26,'Task List'!$A$2:$I$1000,4,FALSE))</f>
        <v/>
      </c>
      <c r="H26" s="13" t="str">
        <f t="array" aca="1" ref="H26" ca="1">IFERROR(
    INDEX('Task List'!$A$2:$A$1000,
          SMALL(
              IF(('Task List'!$I$2:$I$1000&lt;&gt;"Complete")*('Task List'!$F$2:$F$1000=H$1)*('Task List'!$G$2:$G$1000=$A26)*('Task List'!$H$2:$H$1000=$B26),
                   ROW('Task List'!$A$2:$A$1000)-ROW('Task List'!$A$2)+1
              ),
              ROWS('Task List'!$A$2:$A4)
          )
),
"")</f>
        <v/>
      </c>
      <c r="I26" s="13" t="str">
        <f ca="1">IF(OR(H26="",H26=0),"",VLOOKUP(H26,'Task List'!$A$2:$I$1000,3,FALSE))</f>
        <v/>
      </c>
      <c r="J26" s="13" t="str">
        <f ca="1">IF(OR(H26="",H26=0),"",VLOOKUP(H26,'Task List'!$A$2:$I$1000,4,FALSE))</f>
        <v/>
      </c>
      <c r="K26" s="13" t="str">
        <f t="array" aca="1" ref="K26" ca="1">IFERROR(
    INDEX('Task List'!$A$2:$A$1000,
          SMALL(
              IF(('Task List'!$I$2:$I$1000&lt;&gt;"Complete")*('Task List'!$F$2:$F$1000=K$1)*('Task List'!$G$2:$G$1000=$A26)*('Task List'!$H$2:$H$1000=$B26),
                   ROW('Task List'!$A$2:$A$1000)-ROW('Task List'!$A$2)+1
              ),
              ROWS('Task List'!$A$2:$A4)
          )
),
"")</f>
        <v/>
      </c>
      <c r="L26" s="13" t="str">
        <f ca="1">IF(OR(K26="",K26=0),"",VLOOKUP(K26,'Task List'!$A$2:$I$1000,3,FALSE))</f>
        <v/>
      </c>
      <c r="M26" s="13" t="str">
        <f ca="1">IF(OR(K26="",K26=0),"",VLOOKUP(K26,'Task List'!$A$2:$I$1000,4,FALSE))</f>
        <v/>
      </c>
      <c r="N26" s="13" t="str">
        <f t="array" aca="1" ref="N26" ca="1">IFERROR(
    INDEX('Task List'!$A$2:$A$1000,
          SMALL(
              IF(('Task List'!$I$2:$I$1000&lt;&gt;"Complete")*('Task List'!$F$2:$F$1000&gt;K$1)*('Task List'!$F$2:$F$1000&lt;=N$1)*('Task List'!$G$2:$G$1000=$A26)*('Task List'!$H$2:$H$1000=$B26),
                   ROW('Task List'!$A$2:$A$1000)-ROW('Task List'!$A$2)+1
              ),
              ROWS('Task List'!$A$2:$A4)
          )
),
"")</f>
        <v/>
      </c>
      <c r="O26" s="13" t="str">
        <f ca="1">IF(OR(N26="",N26=0),"",VLOOKUP(N26,'Task List'!$A$2:$I$1000,3,FALSE))</f>
        <v/>
      </c>
      <c r="P26" s="13" t="str">
        <f ca="1">IF(OR(N26="",N26=0),"",VLOOKUP(N26,'Task List'!$A$2:$I$1000,4,FALSE))</f>
        <v/>
      </c>
      <c r="Q26" s="13" t="str">
        <f t="array" aca="1" ref="Q26" ca="1">IFERROR(
    INDEX('Task List'!$A$2:$A$1000,
          SMALL(
              IF(('Task List'!$I$2:$I$1000&lt;&gt;"Complete")*('Task List'!$F$2:$F$1000&gt;N$1)*('Task List'!$G$2:$G$1000=$A26)*('Task List'!$H$2:$H$1000=$B26),
                   ROW('Task List'!$A$2:$A$1000)-ROW('Task List'!$A$2)+1
              ),
              ROWS('Task List'!$A$2:$A4)
          )
),
"")</f>
        <v/>
      </c>
      <c r="R26" s="13" t="str">
        <f ca="1">IF(OR(Q26="",Q26=0),"",VLOOKUP(Q26,'Task List'!$A$2:$I$1000,3,FALSE))</f>
        <v/>
      </c>
      <c r="S26" s="13" t="str">
        <f ca="1">IF(OR(Q26="",Q26=0),"",VLOOKUP(Q26,'Task List'!$A$2:$I$1000,4,FALSE))</f>
        <v/>
      </c>
    </row>
    <row r="27" spans="1:19" x14ac:dyDescent="0.25">
      <c r="A27" t="s">
        <v>44</v>
      </c>
      <c r="B27" t="s">
        <v>45</v>
      </c>
      <c r="C27" s="75"/>
      <c r="D27" s="81"/>
      <c r="E27" s="13" t="str">
        <f t="array" aca="1" ref="E27" ca="1">IFERROR(
    INDEX('Task List'!$A$2:$A$1000,
          SMALL(
              IF(('Task List'!$I$2:$I$1000&lt;&gt;"Complete")*('Task List'!$F$2:$F$1000&lt;H$1)*('Task List'!$G$2:$G$1000=$A27)*('Task List'!$H$2:$H$1000=$B27),
                   ROW('Task List'!$A$2:$A$1000)-ROW('Task List'!$A$2)+1
              ),
              ROWS('Task List'!$A$2:$A5)
          )
),
"")</f>
        <v/>
      </c>
      <c r="F27" s="13" t="str">
        <f ca="1">IF(OR(E27="",E27=0),"",VLOOKUP(E27,'Task List'!$A$2:$I$1000,3,FALSE))</f>
        <v/>
      </c>
      <c r="G27" s="13" t="str">
        <f ca="1">IF(OR(E27="",E27=0),"",VLOOKUP(E27,'Task List'!$A$2:$I$1000,4,FALSE))</f>
        <v/>
      </c>
      <c r="H27" s="13" t="str">
        <f t="array" aca="1" ref="H27" ca="1">IFERROR(
    INDEX('Task List'!$A$2:$A$1000,
          SMALL(
              IF(('Task List'!$I$2:$I$1000&lt;&gt;"Complete")*('Task List'!$F$2:$F$1000=H$1)*('Task List'!$G$2:$G$1000=$A27)*('Task List'!$H$2:$H$1000=$B27),
                   ROW('Task List'!$A$2:$A$1000)-ROW('Task List'!$A$2)+1
              ),
              ROWS('Task List'!$A$2:$A5)
          )
),
"")</f>
        <v/>
      </c>
      <c r="I27" s="13" t="str">
        <f ca="1">IF(OR(H27="",H27=0),"",VLOOKUP(H27,'Task List'!$A$2:$I$1000,3,FALSE))</f>
        <v/>
      </c>
      <c r="J27" s="13" t="str">
        <f ca="1">IF(OR(H27="",H27=0),"",VLOOKUP(H27,'Task List'!$A$2:$I$1000,4,FALSE))</f>
        <v/>
      </c>
      <c r="K27" s="13" t="str">
        <f t="array" aca="1" ref="K27" ca="1">IFERROR(
    INDEX('Task List'!$A$2:$A$1000,
          SMALL(
              IF(('Task List'!$I$2:$I$1000&lt;&gt;"Complete")*('Task List'!$F$2:$F$1000=K$1)*('Task List'!$G$2:$G$1000=$A27)*('Task List'!$H$2:$H$1000=$B27),
                   ROW('Task List'!$A$2:$A$1000)-ROW('Task List'!$A$2)+1
              ),
              ROWS('Task List'!$A$2:$A5)
          )
),
"")</f>
        <v/>
      </c>
      <c r="L27" s="13" t="str">
        <f ca="1">IF(OR(K27="",K27=0),"",VLOOKUP(K27,'Task List'!$A$2:$I$1000,3,FALSE))</f>
        <v/>
      </c>
      <c r="M27" s="13" t="str">
        <f ca="1">IF(OR(K27="",K27=0),"",VLOOKUP(K27,'Task List'!$A$2:$I$1000,4,FALSE))</f>
        <v/>
      </c>
      <c r="N27" s="13" t="str">
        <f t="array" aca="1" ref="N27" ca="1">IFERROR(
    INDEX('Task List'!$A$2:$A$1000,
          SMALL(
              IF(('Task List'!$I$2:$I$1000&lt;&gt;"Complete")*('Task List'!$F$2:$F$1000&gt;K$1)*('Task List'!$F$2:$F$1000&lt;=N$1)*('Task List'!$G$2:$G$1000=$A27)*('Task List'!$H$2:$H$1000=$B27),
                   ROW('Task List'!$A$2:$A$1000)-ROW('Task List'!$A$2)+1
              ),
              ROWS('Task List'!$A$2:$A5)
          )
),
"")</f>
        <v/>
      </c>
      <c r="O27" s="13" t="str">
        <f ca="1">IF(OR(N27="",N27=0),"",VLOOKUP(N27,'Task List'!$A$2:$I$1000,3,FALSE))</f>
        <v/>
      </c>
      <c r="P27" s="13" t="str">
        <f ca="1">IF(OR(N27="",N27=0),"",VLOOKUP(N27,'Task List'!$A$2:$I$1000,4,FALSE))</f>
        <v/>
      </c>
      <c r="Q27" s="13" t="str">
        <f t="array" aca="1" ref="Q27" ca="1">IFERROR(
    INDEX('Task List'!$A$2:$A$1000,
          SMALL(
              IF(('Task List'!$I$2:$I$1000&lt;&gt;"Complete")*('Task List'!$F$2:$F$1000&gt;N$1)*('Task List'!$G$2:$G$1000=$A27)*('Task List'!$H$2:$H$1000=$B27),
                   ROW('Task List'!$A$2:$A$1000)-ROW('Task List'!$A$2)+1
              ),
              ROWS('Task List'!$A$2:$A5)
          )
),
"")</f>
        <v/>
      </c>
      <c r="R27" s="13" t="str">
        <f ca="1">IF(OR(Q27="",Q27=0),"",VLOOKUP(Q27,'Task List'!$A$2:$I$1000,3,FALSE))</f>
        <v/>
      </c>
      <c r="S27" s="13" t="str">
        <f ca="1">IF(OR(Q27="",Q27=0),"",VLOOKUP(Q27,'Task List'!$A$2:$I$1000,4,FALSE))</f>
        <v/>
      </c>
    </row>
    <row r="28" spans="1:19" x14ac:dyDescent="0.25">
      <c r="A28" t="s">
        <v>44</v>
      </c>
      <c r="B28" t="s">
        <v>45</v>
      </c>
      <c r="C28" s="75"/>
      <c r="D28" s="81"/>
      <c r="E28" s="13" t="str">
        <f t="array" aca="1" ref="E28" ca="1">IFERROR(
    INDEX('Task List'!$A$2:$A$1000,
          SMALL(
              IF(('Task List'!$I$2:$I$1000&lt;&gt;"Complete")*('Task List'!$F$2:$F$1000&lt;H$1)*('Task List'!$G$2:$G$1000=$A28)*('Task List'!$H$2:$H$1000=$B28),
                   ROW('Task List'!$A$2:$A$1000)-ROW('Task List'!$A$2)+1
              ),
              ROWS('Task List'!$A$2:$A6)
          )
),
"")</f>
        <v/>
      </c>
      <c r="F28" s="13" t="str">
        <f ca="1">IF(OR(E28="",E28=0),"",VLOOKUP(E28,'Task List'!$A$2:$I$1000,3,FALSE))</f>
        <v/>
      </c>
      <c r="G28" s="13" t="str">
        <f ca="1">IF(OR(E28="",E28=0),"",VLOOKUP(E28,'Task List'!$A$2:$I$1000,4,FALSE))</f>
        <v/>
      </c>
      <c r="H28" s="13" t="str">
        <f t="array" aca="1" ref="H28" ca="1">IFERROR(
    INDEX('Task List'!$A$2:$A$1000,
          SMALL(
              IF(('Task List'!$I$2:$I$1000&lt;&gt;"Complete")*('Task List'!$F$2:$F$1000=H$1)*('Task List'!$G$2:$G$1000=$A28)*('Task List'!$H$2:$H$1000=$B28),
                   ROW('Task List'!$A$2:$A$1000)-ROW('Task List'!$A$2)+1
              ),
              ROWS('Task List'!$A$2:$A6)
          )
),
"")</f>
        <v/>
      </c>
      <c r="I28" s="13" t="str">
        <f ca="1">IF(OR(H28="",H28=0),"",VLOOKUP(H28,'Task List'!$A$2:$I$1000,3,FALSE))</f>
        <v/>
      </c>
      <c r="J28" s="13" t="str">
        <f ca="1">IF(OR(H28="",H28=0),"",VLOOKUP(H28,'Task List'!$A$2:$I$1000,4,FALSE))</f>
        <v/>
      </c>
      <c r="K28" s="13" t="str">
        <f t="array" aca="1" ref="K28" ca="1">IFERROR(
    INDEX('Task List'!$A$2:$A$1000,
          SMALL(
              IF(('Task List'!$I$2:$I$1000&lt;&gt;"Complete")*('Task List'!$F$2:$F$1000=K$1)*('Task List'!$G$2:$G$1000=$A28)*('Task List'!$H$2:$H$1000=$B28),
                   ROW('Task List'!$A$2:$A$1000)-ROW('Task List'!$A$2)+1
              ),
              ROWS('Task List'!$A$2:$A6)
          )
),
"")</f>
        <v/>
      </c>
      <c r="L28" s="13" t="str">
        <f ca="1">IF(OR(K28="",K28=0),"",VLOOKUP(K28,'Task List'!$A$2:$I$1000,3,FALSE))</f>
        <v/>
      </c>
      <c r="M28" s="13" t="str">
        <f ca="1">IF(OR(K28="",K28=0),"",VLOOKUP(K28,'Task List'!$A$2:$I$1000,4,FALSE))</f>
        <v/>
      </c>
      <c r="N28" s="13" t="str">
        <f t="array" aca="1" ref="N28" ca="1">IFERROR(
    INDEX('Task List'!$A$2:$A$1000,
          SMALL(
              IF(('Task List'!$I$2:$I$1000&lt;&gt;"Complete")*('Task List'!$F$2:$F$1000&gt;K$1)*('Task List'!$F$2:$F$1000&lt;=N$1)*('Task List'!$G$2:$G$1000=$A28)*('Task List'!$H$2:$H$1000=$B28),
                   ROW('Task List'!$A$2:$A$1000)-ROW('Task List'!$A$2)+1
              ),
              ROWS('Task List'!$A$2:$A6)
          )
),
"")</f>
        <v/>
      </c>
      <c r="O28" s="13" t="str">
        <f ca="1">IF(OR(N28="",N28=0),"",VLOOKUP(N28,'Task List'!$A$2:$I$1000,3,FALSE))</f>
        <v/>
      </c>
      <c r="P28" s="13" t="str">
        <f ca="1">IF(OR(N28="",N28=0),"",VLOOKUP(N28,'Task List'!$A$2:$I$1000,4,FALSE))</f>
        <v/>
      </c>
      <c r="Q28" s="13" t="str">
        <f t="array" aca="1" ref="Q28" ca="1">IFERROR(
    INDEX('Task List'!$A$2:$A$1000,
          SMALL(
              IF(('Task List'!$I$2:$I$1000&lt;&gt;"Complete")*('Task List'!$F$2:$F$1000&gt;N$1)*('Task List'!$G$2:$G$1000=$A28)*('Task List'!$H$2:$H$1000=$B28),
                   ROW('Task List'!$A$2:$A$1000)-ROW('Task List'!$A$2)+1
              ),
              ROWS('Task List'!$A$2:$A6)
          )
),
"")</f>
        <v/>
      </c>
      <c r="R28" s="13" t="str">
        <f ca="1">IF(OR(Q28="",Q28=0),"",VLOOKUP(Q28,'Task List'!$A$2:$I$1000,3,FALSE))</f>
        <v/>
      </c>
      <c r="S28" s="13" t="str">
        <f ca="1">IF(OR(Q28="",Q28=0),"",VLOOKUP(Q28,'Task List'!$A$2:$I$1000,4,FALSE))</f>
        <v/>
      </c>
    </row>
    <row r="29" spans="1:19" x14ac:dyDescent="0.25">
      <c r="A29" t="s">
        <v>44</v>
      </c>
      <c r="B29" t="s">
        <v>45</v>
      </c>
      <c r="C29" s="75"/>
      <c r="D29" s="81"/>
      <c r="E29" s="13" t="str">
        <f t="array" aca="1" ref="E29" ca="1">IFERROR(
    INDEX('Task List'!$A$2:$A$1000,
          SMALL(
              IF(('Task List'!$I$2:$I$1000&lt;&gt;"Complete")*('Task List'!$F$2:$F$1000&lt;H$1)*('Task List'!$G$2:$G$1000=$A29)*('Task List'!$H$2:$H$1000=$B29),
                   ROW('Task List'!$A$2:$A$1000)-ROW('Task List'!$A$2)+1
              ),
              ROWS('Task List'!$A$2:$A7)
          )
),
"")</f>
        <v/>
      </c>
      <c r="F29" s="13" t="str">
        <f ca="1">IF(OR(E29="",E29=0),"",VLOOKUP(E29,'Task List'!$A$2:$I$1000,3,FALSE))</f>
        <v/>
      </c>
      <c r="G29" s="13" t="str">
        <f ca="1">IF(OR(E29="",E29=0),"",VLOOKUP(E29,'Task List'!$A$2:$I$1000,4,FALSE))</f>
        <v/>
      </c>
      <c r="H29" s="13" t="str">
        <f t="array" aca="1" ref="H29" ca="1">IFERROR(
    INDEX('Task List'!$A$2:$A$1000,
          SMALL(
              IF(('Task List'!$I$2:$I$1000&lt;&gt;"Complete")*('Task List'!$F$2:$F$1000=H$1)*('Task List'!$G$2:$G$1000=$A29)*('Task List'!$H$2:$H$1000=$B29),
                   ROW('Task List'!$A$2:$A$1000)-ROW('Task List'!$A$2)+1
              ),
              ROWS('Task List'!$A$2:$A7)
          )
),
"")</f>
        <v/>
      </c>
      <c r="I29" s="13" t="str">
        <f ca="1">IF(OR(H29="",H29=0),"",VLOOKUP(H29,'Task List'!$A$2:$I$1000,3,FALSE))</f>
        <v/>
      </c>
      <c r="J29" s="13" t="str">
        <f ca="1">IF(OR(H29="",H29=0),"",VLOOKUP(H29,'Task List'!$A$2:$I$1000,4,FALSE))</f>
        <v/>
      </c>
      <c r="K29" s="13" t="str">
        <f t="array" aca="1" ref="K29" ca="1">IFERROR(
    INDEX('Task List'!$A$2:$A$1000,
          SMALL(
              IF(('Task List'!$I$2:$I$1000&lt;&gt;"Complete")*('Task List'!$F$2:$F$1000=K$1)*('Task List'!$G$2:$G$1000=$A29)*('Task List'!$H$2:$H$1000=$B29),
                   ROW('Task List'!$A$2:$A$1000)-ROW('Task List'!$A$2)+1
              ),
              ROWS('Task List'!$A$2:$A7)
          )
),
"")</f>
        <v/>
      </c>
      <c r="L29" s="13" t="str">
        <f ca="1">IF(OR(K29="",K29=0),"",VLOOKUP(K29,'Task List'!$A$2:$I$1000,3,FALSE))</f>
        <v/>
      </c>
      <c r="M29" s="13" t="str">
        <f ca="1">IF(OR(K29="",K29=0),"",VLOOKUP(K29,'Task List'!$A$2:$I$1000,4,FALSE))</f>
        <v/>
      </c>
      <c r="N29" s="13" t="str">
        <f t="array" aca="1" ref="N29" ca="1">IFERROR(
    INDEX('Task List'!$A$2:$A$1000,
          SMALL(
              IF(('Task List'!$I$2:$I$1000&lt;&gt;"Complete")*('Task List'!$F$2:$F$1000&gt;K$1)*('Task List'!$F$2:$F$1000&lt;=N$1)*('Task List'!$G$2:$G$1000=$A29)*('Task List'!$H$2:$H$1000=$B29),
                   ROW('Task List'!$A$2:$A$1000)-ROW('Task List'!$A$2)+1
              ),
              ROWS('Task List'!$A$2:$A7)
          )
),
"")</f>
        <v/>
      </c>
      <c r="O29" s="13" t="str">
        <f ca="1">IF(OR(N29="",N29=0),"",VLOOKUP(N29,'Task List'!$A$2:$I$1000,3,FALSE))</f>
        <v/>
      </c>
      <c r="P29" s="13" t="str">
        <f ca="1">IF(OR(N29="",N29=0),"",VLOOKUP(N29,'Task List'!$A$2:$I$1000,4,FALSE))</f>
        <v/>
      </c>
      <c r="Q29" s="13" t="str">
        <f t="array" aca="1" ref="Q29" ca="1">IFERROR(
    INDEX('Task List'!$A$2:$A$1000,
          SMALL(
              IF(('Task List'!$I$2:$I$1000&lt;&gt;"Complete")*('Task List'!$F$2:$F$1000&gt;N$1)*('Task List'!$G$2:$G$1000=$A29)*('Task List'!$H$2:$H$1000=$B29),
                   ROW('Task List'!$A$2:$A$1000)-ROW('Task List'!$A$2)+1
              ),
              ROWS('Task List'!$A$2:$A7)
          )
),
"")</f>
        <v/>
      </c>
      <c r="R29" s="13" t="str">
        <f ca="1">IF(OR(Q29="",Q29=0),"",VLOOKUP(Q29,'Task List'!$A$2:$I$1000,3,FALSE))</f>
        <v/>
      </c>
      <c r="S29" s="13" t="str">
        <f ca="1">IF(OR(Q29="",Q29=0),"",VLOOKUP(Q29,'Task List'!$A$2:$I$1000,4,FALSE))</f>
        <v/>
      </c>
    </row>
    <row r="30" spans="1:19" x14ac:dyDescent="0.25">
      <c r="A30" t="s">
        <v>44</v>
      </c>
      <c r="B30" t="s">
        <v>45</v>
      </c>
      <c r="C30" s="75"/>
      <c r="D30" s="81"/>
      <c r="E30" s="13" t="str">
        <f t="array" aca="1" ref="E30" ca="1">IFERROR(
    INDEX('Task List'!$A$2:$A$1000,
          SMALL(
              IF(('Task List'!$I$2:$I$1000&lt;&gt;"Complete")*('Task List'!$F$2:$F$1000&lt;H$1)*('Task List'!$G$2:$G$1000=$A30)*('Task List'!$H$2:$H$1000=$B30),
                   ROW('Task List'!$A$2:$A$1000)-ROW('Task List'!$A$2)+1
              ),
              ROWS('Task List'!$A$2:$A8)
          )
),
"")</f>
        <v/>
      </c>
      <c r="F30" s="13" t="str">
        <f ca="1">IF(OR(E30="",E30=0),"",VLOOKUP(E30,'Task List'!$A$2:$I$1000,3,FALSE))</f>
        <v/>
      </c>
      <c r="G30" s="13" t="str">
        <f ca="1">IF(OR(E30="",E30=0),"",VLOOKUP(E30,'Task List'!$A$2:$I$1000,4,FALSE))</f>
        <v/>
      </c>
      <c r="H30" s="13" t="str">
        <f t="array" aca="1" ref="H30" ca="1">IFERROR(
    INDEX('Task List'!$A$2:$A$1000,
          SMALL(
              IF(('Task List'!$I$2:$I$1000&lt;&gt;"Complete")*('Task List'!$F$2:$F$1000=H$1)*('Task List'!$G$2:$G$1000=$A30)*('Task List'!$H$2:$H$1000=$B30),
                   ROW('Task List'!$A$2:$A$1000)-ROW('Task List'!$A$2)+1
              ),
              ROWS('Task List'!$A$2:$A8)
          )
),
"")</f>
        <v/>
      </c>
      <c r="I30" s="13" t="str">
        <f ca="1">IF(OR(H30="",H30=0),"",VLOOKUP(H30,'Task List'!$A$2:$I$1000,3,FALSE))</f>
        <v/>
      </c>
      <c r="J30" s="13" t="str">
        <f ca="1">IF(OR(H30="",H30=0),"",VLOOKUP(H30,'Task List'!$A$2:$I$1000,4,FALSE))</f>
        <v/>
      </c>
      <c r="K30" s="13" t="str">
        <f t="array" aca="1" ref="K30" ca="1">IFERROR(
    INDEX('Task List'!$A$2:$A$1000,
          SMALL(
              IF(('Task List'!$I$2:$I$1000&lt;&gt;"Complete")*('Task List'!$F$2:$F$1000=K$1)*('Task List'!$G$2:$G$1000=$A30)*('Task List'!$H$2:$H$1000=$B30),
                   ROW('Task List'!$A$2:$A$1000)-ROW('Task List'!$A$2)+1
              ),
              ROWS('Task List'!$A$2:$A8)
          )
),
"")</f>
        <v/>
      </c>
      <c r="L30" s="13" t="str">
        <f ca="1">IF(OR(K30="",K30=0),"",VLOOKUP(K30,'Task List'!$A$2:$I$1000,3,FALSE))</f>
        <v/>
      </c>
      <c r="M30" s="13" t="str">
        <f ca="1">IF(OR(K30="",K30=0),"",VLOOKUP(K30,'Task List'!$A$2:$I$1000,4,FALSE))</f>
        <v/>
      </c>
      <c r="N30" s="13" t="str">
        <f t="array" aca="1" ref="N30" ca="1">IFERROR(
    INDEX('Task List'!$A$2:$A$1000,
          SMALL(
              IF(('Task List'!$I$2:$I$1000&lt;&gt;"Complete")*('Task List'!$F$2:$F$1000&gt;K$1)*('Task List'!$F$2:$F$1000&lt;=N$1)*('Task List'!$G$2:$G$1000=$A30)*('Task List'!$H$2:$H$1000=$B30),
                   ROW('Task List'!$A$2:$A$1000)-ROW('Task List'!$A$2)+1
              ),
              ROWS('Task List'!$A$2:$A8)
          )
),
"")</f>
        <v/>
      </c>
      <c r="O30" s="13" t="str">
        <f ca="1">IF(OR(N30="",N30=0),"",VLOOKUP(N30,'Task List'!$A$2:$I$1000,3,FALSE))</f>
        <v/>
      </c>
      <c r="P30" s="13" t="str">
        <f ca="1">IF(OR(N30="",N30=0),"",VLOOKUP(N30,'Task List'!$A$2:$I$1000,4,FALSE))</f>
        <v/>
      </c>
      <c r="Q30" s="13" t="str">
        <f t="array" aca="1" ref="Q30" ca="1">IFERROR(
    INDEX('Task List'!$A$2:$A$1000,
          SMALL(
              IF(('Task List'!$I$2:$I$1000&lt;&gt;"Complete")*('Task List'!$F$2:$F$1000&gt;N$1)*('Task List'!$G$2:$G$1000=$A30)*('Task List'!$H$2:$H$1000=$B30),
                   ROW('Task List'!$A$2:$A$1000)-ROW('Task List'!$A$2)+1
              ),
              ROWS('Task List'!$A$2:$A8)
          )
),
"")</f>
        <v/>
      </c>
      <c r="R30" s="13" t="str">
        <f ca="1">IF(OR(Q30="",Q30=0),"",VLOOKUP(Q30,'Task List'!$A$2:$I$1000,3,FALSE))</f>
        <v/>
      </c>
      <c r="S30" s="13" t="str">
        <f ca="1">IF(OR(Q30="",Q30=0),"",VLOOKUP(Q30,'Task List'!$A$2:$I$1000,4,FALSE))</f>
        <v/>
      </c>
    </row>
    <row r="31" spans="1:19" x14ac:dyDescent="0.25">
      <c r="A31" t="s">
        <v>44</v>
      </c>
      <c r="B31" t="s">
        <v>45</v>
      </c>
      <c r="C31" s="75"/>
      <c r="D31" s="81"/>
      <c r="E31" s="13" t="str">
        <f t="array" aca="1" ref="E31" ca="1">IFERROR(
    INDEX('Task List'!$A$2:$A$1000,
          SMALL(
              IF(('Task List'!$I$2:$I$1000&lt;&gt;"Complete")*('Task List'!$F$2:$F$1000&lt;H$1)*('Task List'!$G$2:$G$1000=$A31)*('Task List'!$H$2:$H$1000=$B31),
                   ROW('Task List'!$A$2:$A$1000)-ROW('Task List'!$A$2)+1
              ),
              ROWS('Task List'!$A$2:$A9)
          )
),
"")</f>
        <v/>
      </c>
      <c r="F31" s="13" t="str">
        <f ca="1">IF(OR(E31="",E31=0),"",VLOOKUP(E31,'Task List'!$A$2:$I$1000,3,FALSE))</f>
        <v/>
      </c>
      <c r="G31" s="13" t="str">
        <f ca="1">IF(OR(E31="",E31=0),"",VLOOKUP(E31,'Task List'!$A$2:$I$1000,4,FALSE))</f>
        <v/>
      </c>
      <c r="H31" s="13" t="str">
        <f t="array" aca="1" ref="H31" ca="1">IFERROR(
    INDEX('Task List'!$A$2:$A$1000,
          SMALL(
              IF(('Task List'!$I$2:$I$1000&lt;&gt;"Complete")*('Task List'!$F$2:$F$1000=H$1)*('Task List'!$G$2:$G$1000=$A31)*('Task List'!$H$2:$H$1000=$B31),
                   ROW('Task List'!$A$2:$A$1000)-ROW('Task List'!$A$2)+1
              ),
              ROWS('Task List'!$A$2:$A9)
          )
),
"")</f>
        <v/>
      </c>
      <c r="I31" s="13" t="str">
        <f ca="1">IF(OR(H31="",H31=0),"",VLOOKUP(H31,'Task List'!$A$2:$I$1000,3,FALSE))</f>
        <v/>
      </c>
      <c r="J31" s="13" t="str">
        <f ca="1">IF(OR(H31="",H31=0),"",VLOOKUP(H31,'Task List'!$A$2:$I$1000,4,FALSE))</f>
        <v/>
      </c>
      <c r="K31" s="13" t="str">
        <f t="array" aca="1" ref="K31" ca="1">IFERROR(
    INDEX('Task List'!$A$2:$A$1000,
          SMALL(
              IF(('Task List'!$I$2:$I$1000&lt;&gt;"Complete")*('Task List'!$F$2:$F$1000=K$1)*('Task List'!$G$2:$G$1000=$A31)*('Task List'!$H$2:$H$1000=$B31),
                   ROW('Task List'!$A$2:$A$1000)-ROW('Task List'!$A$2)+1
              ),
              ROWS('Task List'!$A$2:$A9)
          )
),
"")</f>
        <v/>
      </c>
      <c r="L31" s="13" t="str">
        <f ca="1">IF(OR(K31="",K31=0),"",VLOOKUP(K31,'Task List'!$A$2:$I$1000,3,FALSE))</f>
        <v/>
      </c>
      <c r="M31" s="13" t="str">
        <f ca="1">IF(OR(K31="",K31=0),"",VLOOKUP(K31,'Task List'!$A$2:$I$1000,4,FALSE))</f>
        <v/>
      </c>
      <c r="N31" s="13" t="str">
        <f t="array" aca="1" ref="N31" ca="1">IFERROR(
    INDEX('Task List'!$A$2:$A$1000,
          SMALL(
              IF(('Task List'!$I$2:$I$1000&lt;&gt;"Complete")*('Task List'!$F$2:$F$1000&gt;K$1)*('Task List'!$F$2:$F$1000&lt;=N$1)*('Task List'!$G$2:$G$1000=$A31)*('Task List'!$H$2:$H$1000=$B31),
                   ROW('Task List'!$A$2:$A$1000)-ROW('Task List'!$A$2)+1
              ),
              ROWS('Task List'!$A$2:$A9)
          )
),
"")</f>
        <v/>
      </c>
      <c r="O31" s="13" t="str">
        <f ca="1">IF(OR(N31="",N31=0),"",VLOOKUP(N31,'Task List'!$A$2:$I$1000,3,FALSE))</f>
        <v/>
      </c>
      <c r="P31" s="13" t="str">
        <f ca="1">IF(OR(N31="",N31=0),"",VLOOKUP(N31,'Task List'!$A$2:$I$1000,4,FALSE))</f>
        <v/>
      </c>
      <c r="Q31" s="13" t="str">
        <f t="array" aca="1" ref="Q31" ca="1">IFERROR(
    INDEX('Task List'!$A$2:$A$1000,
          SMALL(
              IF(('Task List'!$I$2:$I$1000&lt;&gt;"Complete")*('Task List'!$F$2:$F$1000&gt;N$1)*('Task List'!$G$2:$G$1000=$A31)*('Task List'!$H$2:$H$1000=$B31),
                   ROW('Task List'!$A$2:$A$1000)-ROW('Task List'!$A$2)+1
              ),
              ROWS('Task List'!$A$2:$A9)
          )
),
"")</f>
        <v/>
      </c>
      <c r="R31" s="13" t="str">
        <f ca="1">IF(OR(Q31="",Q31=0),"",VLOOKUP(Q31,'Task List'!$A$2:$I$1000,3,FALSE))</f>
        <v/>
      </c>
      <c r="S31" s="13" t="str">
        <f ca="1">IF(OR(Q31="",Q31=0),"",VLOOKUP(Q31,'Task List'!$A$2:$I$1000,4,FALSE))</f>
        <v/>
      </c>
    </row>
    <row r="32" spans="1:19" x14ac:dyDescent="0.25">
      <c r="A32" t="s">
        <v>44</v>
      </c>
      <c r="B32" t="s">
        <v>45</v>
      </c>
      <c r="C32" s="75"/>
      <c r="D32" s="81"/>
      <c r="E32" s="13" t="str">
        <f t="array" aca="1" ref="E32" ca="1">IFERROR(
    INDEX('Task List'!$A$2:$A$1000,
          SMALL(
              IF(('Task List'!$I$2:$I$1000&lt;&gt;"Complete")*('Task List'!$F$2:$F$1000&lt;H$1)*('Task List'!$G$2:$G$1000=$A32)*('Task List'!$H$2:$H$1000=$B32),
                   ROW('Task List'!$A$2:$A$1000)-ROW('Task List'!$A$2)+1
              ),
              ROWS('Task List'!$A$2:$A10)
          )
),
"")</f>
        <v/>
      </c>
      <c r="F32" s="13" t="str">
        <f ca="1">IF(OR(E32="",E32=0),"",VLOOKUP(E32,'Task List'!$A$2:$I$1000,3,FALSE))</f>
        <v/>
      </c>
      <c r="G32" s="13" t="str">
        <f ca="1">IF(OR(E32="",E32=0),"",VLOOKUP(E32,'Task List'!$A$2:$I$1000,4,FALSE))</f>
        <v/>
      </c>
      <c r="H32" s="13" t="str">
        <f t="array" aca="1" ref="H32" ca="1">IFERROR(
    INDEX('Task List'!$A$2:$A$1000,
          SMALL(
              IF(('Task List'!$I$2:$I$1000&lt;&gt;"Complete")*('Task List'!$F$2:$F$1000=H$1)*('Task List'!$G$2:$G$1000=$A32)*('Task List'!$H$2:$H$1000=$B32),
                   ROW('Task List'!$A$2:$A$1000)-ROW('Task List'!$A$2)+1
              ),
              ROWS('Task List'!$A$2:$A10)
          )
),
"")</f>
        <v/>
      </c>
      <c r="I32" s="13" t="str">
        <f ca="1">IF(OR(H32="",H32=0),"",VLOOKUP(H32,'Task List'!$A$2:$I$1000,3,FALSE))</f>
        <v/>
      </c>
      <c r="J32" s="13" t="str">
        <f ca="1">IF(OR(H32="",H32=0),"",VLOOKUP(H32,'Task List'!$A$2:$I$1000,4,FALSE))</f>
        <v/>
      </c>
      <c r="K32" s="13" t="str">
        <f t="array" aca="1" ref="K32" ca="1">IFERROR(
    INDEX('Task List'!$A$2:$A$1000,
          SMALL(
              IF(('Task List'!$I$2:$I$1000&lt;&gt;"Complete")*('Task List'!$F$2:$F$1000=K$1)*('Task List'!$G$2:$G$1000=$A32)*('Task List'!$H$2:$H$1000=$B32),
                   ROW('Task List'!$A$2:$A$1000)-ROW('Task List'!$A$2)+1
              ),
              ROWS('Task List'!$A$2:$A10)
          )
),
"")</f>
        <v/>
      </c>
      <c r="L32" s="13" t="str">
        <f ca="1">IF(OR(K32="",K32=0),"",VLOOKUP(K32,'Task List'!$A$2:$I$1000,3,FALSE))</f>
        <v/>
      </c>
      <c r="M32" s="13" t="str">
        <f ca="1">IF(OR(K32="",K32=0),"",VLOOKUP(K32,'Task List'!$A$2:$I$1000,4,FALSE))</f>
        <v/>
      </c>
      <c r="N32" s="13" t="str">
        <f t="array" aca="1" ref="N32" ca="1">IFERROR(
    INDEX('Task List'!$A$2:$A$1000,
          SMALL(
              IF(('Task List'!$I$2:$I$1000&lt;&gt;"Complete")*('Task List'!$F$2:$F$1000&gt;K$1)*('Task List'!$F$2:$F$1000&lt;=N$1)*('Task List'!$G$2:$G$1000=$A32)*('Task List'!$H$2:$H$1000=$B32),
                   ROW('Task List'!$A$2:$A$1000)-ROW('Task List'!$A$2)+1
              ),
              ROWS('Task List'!$A$2:$A10)
          )
),
"")</f>
        <v/>
      </c>
      <c r="O32" s="13" t="str">
        <f ca="1">IF(OR(N32="",N32=0),"",VLOOKUP(N32,'Task List'!$A$2:$I$1000,3,FALSE))</f>
        <v/>
      </c>
      <c r="P32" s="13" t="str">
        <f ca="1">IF(OR(N32="",N32=0),"",VLOOKUP(N32,'Task List'!$A$2:$I$1000,4,FALSE))</f>
        <v/>
      </c>
      <c r="Q32" s="13" t="str">
        <f t="array" aca="1" ref="Q32" ca="1">IFERROR(
    INDEX('Task List'!$A$2:$A$1000,
          SMALL(
              IF(('Task List'!$I$2:$I$1000&lt;&gt;"Complete")*('Task List'!$F$2:$F$1000&gt;N$1)*('Task List'!$G$2:$G$1000=$A32)*('Task List'!$H$2:$H$1000=$B32),
                   ROW('Task List'!$A$2:$A$1000)-ROW('Task List'!$A$2)+1
              ),
              ROWS('Task List'!$A$2:$A10)
          )
),
"")</f>
        <v/>
      </c>
      <c r="R32" s="13" t="str">
        <f ca="1">IF(OR(Q32="",Q32=0),"",VLOOKUP(Q32,'Task List'!$A$2:$I$1000,3,FALSE))</f>
        <v/>
      </c>
      <c r="S32" s="13" t="str">
        <f ca="1">IF(OR(Q32="",Q32=0),"",VLOOKUP(Q32,'Task List'!$A$2:$I$1000,4,FALSE))</f>
        <v/>
      </c>
    </row>
    <row r="33" spans="1:19" x14ac:dyDescent="0.25">
      <c r="A33" t="s">
        <v>44</v>
      </c>
      <c r="B33" t="s">
        <v>45</v>
      </c>
      <c r="C33" s="75"/>
      <c r="D33" s="81"/>
      <c r="E33" s="13" t="str">
        <f t="array" aca="1" ref="E33" ca="1">IFERROR(
    INDEX('Task List'!$A$2:$A$1000,
          SMALL(
              IF(('Task List'!$I$2:$I$1000&lt;&gt;"Complete")*('Task List'!$F$2:$F$1000&lt;H$1)*('Task List'!$G$2:$G$1000=$A33)*('Task List'!$H$2:$H$1000=$B33),
                   ROW('Task List'!$A$2:$A$1000)-ROW('Task List'!$A$2)+1
              ),
              ROWS('Task List'!$A$2:$A11)
          )
),
"")</f>
        <v/>
      </c>
      <c r="F33" s="13" t="str">
        <f ca="1">IF(OR(E33="",E33=0),"",VLOOKUP(E33,'Task List'!$A$2:$I$1000,3,FALSE))</f>
        <v/>
      </c>
      <c r="G33" s="13" t="str">
        <f ca="1">IF(OR(E33="",E33=0),"",VLOOKUP(E33,'Task List'!$A$2:$I$1000,4,FALSE))</f>
        <v/>
      </c>
      <c r="H33" s="13" t="str">
        <f t="array" aca="1" ref="H33" ca="1">IFERROR(
    INDEX('Task List'!$A$2:$A$1000,
          SMALL(
              IF(('Task List'!$I$2:$I$1000&lt;&gt;"Complete")*('Task List'!$F$2:$F$1000=H$1)*('Task List'!$G$2:$G$1000=$A33)*('Task List'!$H$2:$H$1000=$B33),
                   ROW('Task List'!$A$2:$A$1000)-ROW('Task List'!$A$2)+1
              ),
              ROWS('Task List'!$A$2:$A11)
          )
),
"")</f>
        <v/>
      </c>
      <c r="I33" s="13" t="str">
        <f ca="1">IF(OR(H33="",H33=0),"",VLOOKUP(H33,'Task List'!$A$2:$I$1000,3,FALSE))</f>
        <v/>
      </c>
      <c r="J33" s="13" t="str">
        <f ca="1">IF(OR(H33="",H33=0),"",VLOOKUP(H33,'Task List'!$A$2:$I$1000,4,FALSE))</f>
        <v/>
      </c>
      <c r="K33" s="13" t="str">
        <f t="array" aca="1" ref="K33" ca="1">IFERROR(
    INDEX('Task List'!$A$2:$A$1000,
          SMALL(
              IF(('Task List'!$I$2:$I$1000&lt;&gt;"Complete")*('Task List'!$F$2:$F$1000=K$1)*('Task List'!$G$2:$G$1000=$A33)*('Task List'!$H$2:$H$1000=$B33),
                   ROW('Task List'!$A$2:$A$1000)-ROW('Task List'!$A$2)+1
              ),
              ROWS('Task List'!$A$2:$A11)
          )
),
"")</f>
        <v/>
      </c>
      <c r="L33" s="13" t="str">
        <f ca="1">IF(OR(K33="",K33=0),"",VLOOKUP(K33,'Task List'!$A$2:$I$1000,3,FALSE))</f>
        <v/>
      </c>
      <c r="M33" s="13" t="str">
        <f ca="1">IF(OR(K33="",K33=0),"",VLOOKUP(K33,'Task List'!$A$2:$I$1000,4,FALSE))</f>
        <v/>
      </c>
      <c r="N33" s="13" t="str">
        <f t="array" aca="1" ref="N33" ca="1">IFERROR(
    INDEX('Task List'!$A$2:$A$1000,
          SMALL(
              IF(('Task List'!$I$2:$I$1000&lt;&gt;"Complete")*('Task List'!$F$2:$F$1000&gt;K$1)*('Task List'!$F$2:$F$1000&lt;=N$1)*('Task List'!$G$2:$G$1000=$A33)*('Task List'!$H$2:$H$1000=$B33),
                   ROW('Task List'!$A$2:$A$1000)-ROW('Task List'!$A$2)+1
              ),
              ROWS('Task List'!$A$2:$A11)
          )
),
"")</f>
        <v/>
      </c>
      <c r="O33" s="13" t="str">
        <f ca="1">IF(OR(N33="",N33=0),"",VLOOKUP(N33,'Task List'!$A$2:$I$1000,3,FALSE))</f>
        <v/>
      </c>
      <c r="P33" s="13" t="str">
        <f ca="1">IF(OR(N33="",N33=0),"",VLOOKUP(N33,'Task List'!$A$2:$I$1000,4,FALSE))</f>
        <v/>
      </c>
      <c r="Q33" s="13" t="str">
        <f t="array" aca="1" ref="Q33" ca="1">IFERROR(
    INDEX('Task List'!$A$2:$A$1000,
          SMALL(
              IF(('Task List'!$I$2:$I$1000&lt;&gt;"Complete")*('Task List'!$F$2:$F$1000&gt;N$1)*('Task List'!$G$2:$G$1000=$A33)*('Task List'!$H$2:$H$1000=$B33),
                   ROW('Task List'!$A$2:$A$1000)-ROW('Task List'!$A$2)+1
              ),
              ROWS('Task List'!$A$2:$A11)
          )
),
"")</f>
        <v/>
      </c>
      <c r="R33" s="13" t="str">
        <f ca="1">IF(OR(Q33="",Q33=0),"",VLOOKUP(Q33,'Task List'!$A$2:$I$1000,3,FALSE))</f>
        <v/>
      </c>
      <c r="S33" s="13" t="str">
        <f ca="1">IF(OR(Q33="",Q33=0),"",VLOOKUP(Q33,'Task List'!$A$2:$I$1000,4,FALSE))</f>
        <v/>
      </c>
    </row>
    <row r="34" spans="1:19" s="14" customFormat="1" ht="8.1" customHeight="1" x14ac:dyDescent="0.25">
      <c r="C34" s="15"/>
      <c r="D34" s="15"/>
      <c r="E34" s="15" t="str">
        <f>IFERROR(
    INDEX('Task List'!$A$2:$A$1000,
          SMALL(
              IF(('Task List'!$I$2:$I$1000&lt;&gt;"Complete")*('Task List'!$F$2:$F$1000&lt;#REF!)*('Task List'!$G$2:$G$1000=$A34)*('Task List'!$H$2:$H$1000=$B34),
                   ROW('Task List'!$A$2:$A$1000)-ROW('Task List'!$A$2)+1
              ),
              ROWS('Task List'!$A$2:$A48)
          )
),
"")</f>
        <v/>
      </c>
      <c r="F34" s="15"/>
      <c r="G34" s="15" t="str">
        <f>IF(OR(E34="",E34=0),"",VLOOKUP(E34,'Task List'!$A$2:$I$1000,5,FALSE))</f>
        <v/>
      </c>
      <c r="H34" s="15"/>
      <c r="I34" s="15"/>
      <c r="J34" s="15" t="str">
        <f>IF(OR(H34="",H34=0),"",VLOOKUP(H34,'Task List'!$A$2:$I$1000,5,FALSE))</f>
        <v/>
      </c>
      <c r="K34" s="13"/>
      <c r="L34" s="15"/>
      <c r="M34" s="15" t="str">
        <f>IF(OR(K34="",K34=0),"",VLOOKUP(K34,'Task List'!$A$2:$I$1000,5,FALSE))</f>
        <v/>
      </c>
      <c r="N34" s="15"/>
      <c r="O34" s="15"/>
      <c r="P34" s="15" t="str">
        <f>IF(OR(N34="",N34=0),"",VLOOKUP(N34,'Task List'!$A$2:$I$1000,5,FALSE))</f>
        <v/>
      </c>
      <c r="Q34" s="15"/>
      <c r="R34" s="15"/>
      <c r="S34" s="15" t="str">
        <f>IF(OR(Q34="",Q34=0),"",VLOOKUP(Q34,'Task List'!$A$2:$I$1000,5,FALSE))</f>
        <v/>
      </c>
    </row>
    <row r="35" spans="1:19" x14ac:dyDescent="0.25">
      <c r="A35" t="s">
        <v>44</v>
      </c>
      <c r="B35" t="s">
        <v>46</v>
      </c>
      <c r="C35" s="75" t="s">
        <v>42</v>
      </c>
      <c r="D35" s="82"/>
      <c r="E35" s="13" t="str">
        <f t="array" aca="1" ref="E35" ca="1">IFERROR(
    INDEX('Task List'!$A$2:$A$1000,
          SMALL(
              IF(('Task List'!$I$2:$I$1000&lt;&gt;"Complete")*('Task List'!$F$2:$F$1000&lt;H$1)*('Task List'!$G$2:$G$1000=$A35)*('Task List'!$H$2:$H$1000=$B35),
                   ROW('Task List'!$A$2:$A$1000)-ROW('Task List'!$A$2)+1
              ),
              ROWS('Task List'!$A$2:$A2)
          )
),
"")</f>
        <v/>
      </c>
      <c r="F35" s="13" t="str">
        <f ca="1">IF(OR(E35="",E35=0),"",VLOOKUP(E35,'Task List'!$A$2:$I$1000,3,FALSE))</f>
        <v/>
      </c>
      <c r="G35" s="13" t="str">
        <f ca="1">IF(OR(E35="",E35=0),"",VLOOKUP(E35,'Task List'!$A$2:$I$1000,4,FALSE))</f>
        <v/>
      </c>
      <c r="H35" s="13" t="str">
        <f ca="1">IFERROR(
    INDEX('Task List'!$A$2:$A$1000,
          SMALL(
              IF(('Task List'!$I$2:$I$1000&lt;&gt;"Complete")*('Task List'!$F$2:$F$1000=H$1)*('Task List'!$G$2:$G$1000=$A35)*('Task List'!$H$2:$H$1000=$B35),
                   ROW('Task List'!$A$2:$A$1000)-ROW('Task List'!$A$2)+1
              ),
              ROWS('Task List'!$A$2:$A2)
          )
),
"")</f>
        <v/>
      </c>
      <c r="I35" s="13" t="str">
        <f ca="1">IF(OR(H35="",H35=0),"",VLOOKUP(H35,'Task List'!$A$2:$I$1000,3,FALSE))</f>
        <v/>
      </c>
      <c r="J35" s="13" t="str">
        <f ca="1">IF(OR(H35="",H35=0),"",VLOOKUP(H35,'Task List'!$A$2:$I$1000,4,FALSE))</f>
        <v/>
      </c>
      <c r="K35" s="13" t="str">
        <f t="array" aca="1" ref="K35" ca="1">IFERROR(
    INDEX('Task List'!$A$2:$A$1000,
          SMALL(
              IF(('Task List'!$I$2:$I$1000&lt;&gt;"Complete")*('Task List'!$F$2:$F$1000=K$1)*('Task List'!$G$2:$G$1000=$A35)*('Task List'!$H$2:$H$1000=$B35),
                   ROW('Task List'!$A$2:$A$1000)-ROW('Task List'!$A$2)+1
              ),
              ROWS('Task List'!$A$2:$A2)
          )
),
"")</f>
        <v/>
      </c>
      <c r="L35" s="13" t="str">
        <f ca="1">IF(OR(K35="",K35=0),"",VLOOKUP(K35,'Task List'!$A$2:$I$1000,3,FALSE))</f>
        <v/>
      </c>
      <c r="M35" s="13" t="str">
        <f ca="1">IF(OR(K35="",K35=0),"",VLOOKUP(K35,'Task List'!$A$2:$I$1000,4,FALSE))</f>
        <v/>
      </c>
      <c r="N35" s="13" t="str">
        <f t="array" aca="1" ref="N35" ca="1">IFERROR(
    INDEX('Task List'!$A$2:$A$1000,
          SMALL(
              IF(('Task List'!$I$2:$I$1000&lt;&gt;"Complete")*('Task List'!$F$2:$F$1000&gt;K$1)*('Task List'!$F$2:$F$1000&lt;=N$1)*('Task List'!$G$2:$G$1000=$A35)*('Task List'!$H$2:$H$1000=$B35),
                   ROW('Task List'!$A$2:$A$1000)-ROW('Task List'!$A$2)+1
              ),
              ROWS('Task List'!$A$2:$A2)
          )
),
"")</f>
        <v/>
      </c>
      <c r="O35" s="13" t="str">
        <f ca="1">IF(OR(N35="",N35=0),"",VLOOKUP(N35,'Task List'!$A$2:$I$1000,3,FALSE))</f>
        <v/>
      </c>
      <c r="P35" s="13" t="str">
        <f ca="1">IF(OR(N35="",N35=0),"",VLOOKUP(N35,'Task List'!$A$2:$I$1000,4,FALSE))</f>
        <v/>
      </c>
      <c r="Q35" s="13" t="str">
        <f t="array" aca="1" ref="Q35" ca="1">IFERROR(
    INDEX('Task List'!$A$2:$A$1000,
          SMALL(
              IF(('Task List'!$I$2:$I$1000&lt;&gt;"Complete")*('Task List'!$F$2:$F$1000&gt;N$1)*('Task List'!$G$2:$G$1000=$A35)*('Task List'!$H$2:$H$1000=$B35),
                   ROW('Task List'!$A$2:$A$1000)-ROW('Task List'!$A$2)+1
              ),
              ROWS('Task List'!$A$2:$A2)
          )
),
"")</f>
        <v/>
      </c>
      <c r="R35" s="13" t="str">
        <f ca="1">IF(OR(Q35="",Q35=0),"",VLOOKUP(Q35,'Task List'!$A$2:$I$1000,3,FALSE))</f>
        <v/>
      </c>
      <c r="S35" s="13" t="str">
        <f ca="1">IF(OR(Q35="",Q35=0),"",VLOOKUP(Q35,'Task List'!$A$2:$I$1000,4,FALSE))</f>
        <v/>
      </c>
    </row>
    <row r="36" spans="1:19" x14ac:dyDescent="0.25">
      <c r="A36" t="s">
        <v>44</v>
      </c>
      <c r="B36" t="s">
        <v>46</v>
      </c>
      <c r="C36" s="75"/>
      <c r="D36" s="83"/>
      <c r="E36" s="13" t="str">
        <f t="array" aca="1" ref="E36" ca="1">IFERROR(
    INDEX('Task List'!$A$2:$A$1000,
          SMALL(
              IF(('Task List'!$I$2:$I$1000&lt;&gt;"Complete")*('Task List'!$F$2:$F$1000&lt;H$1)*('Task List'!$G$2:$G$1000=$A36)*('Task List'!$H$2:$H$1000=$B36),
                   ROW('Task List'!$A$2:$A$1000)-ROW('Task List'!$A$2)+1
              ),
              ROWS('Task List'!$A$2:$A3)
          )
),
"")</f>
        <v/>
      </c>
      <c r="F36" s="13" t="str">
        <f ca="1">IF(OR(E36="",E36=0),"",VLOOKUP(E36,'Task List'!$A$2:$I$1000,3,FALSE))</f>
        <v/>
      </c>
      <c r="G36" s="13" t="str">
        <f ca="1">IF(OR(E36="",E36=0),"",VLOOKUP(E36,'Task List'!$A$2:$I$1000,4,FALSE))</f>
        <v/>
      </c>
      <c r="H36" s="13" t="str">
        <f ca="1">IFERROR(
    INDEX('Task List'!$A$2:$A$1000,
          SMALL(
              IF(('Task List'!$I$2:$I$1000&lt;&gt;"Complete")*('Task List'!$F$2:$F$1000=H$1)*('Task List'!$G$2:$G$1000=$A36)*('Task List'!$H$2:$H$1000=$B36),
                   ROW('Task List'!$A$2:$A$1000)-ROW('Task List'!$A$2)+1
              ),
              ROWS('Task List'!$A$2:$A3)
          )
),
"")</f>
        <v/>
      </c>
      <c r="I36" s="13" t="str">
        <f ca="1">IF(OR(H36="",H36=0),"",VLOOKUP(H36,'Task List'!$A$2:$I$1000,3,FALSE))</f>
        <v/>
      </c>
      <c r="J36" s="13" t="str">
        <f ca="1">IF(OR(H36="",H36=0),"",VLOOKUP(H36,'Task List'!$A$2:$I$1000,4,FALSE))</f>
        <v/>
      </c>
      <c r="K36" s="13" t="str">
        <f t="array" aca="1" ref="K36" ca="1">IFERROR(
    INDEX('Task List'!$A$2:$A$1000,
          SMALL(
              IF(('Task List'!$I$2:$I$1000&lt;&gt;"Complete")*('Task List'!$F$2:$F$1000=K$1)*('Task List'!$G$2:$G$1000=$A36)*('Task List'!$H$2:$H$1000=$B36),
                   ROW('Task List'!$A$2:$A$1000)-ROW('Task List'!$A$2)+1
              ),
              ROWS('Task List'!$A$2:$A3)
          )
),
"")</f>
        <v/>
      </c>
      <c r="L36" s="13" t="str">
        <f ca="1">IF(OR(K36="",K36=0),"",VLOOKUP(K36,'Task List'!$A$2:$I$1000,3,FALSE))</f>
        <v/>
      </c>
      <c r="M36" s="13" t="str">
        <f ca="1">IF(OR(K36="",K36=0),"",VLOOKUP(K36,'Task List'!$A$2:$I$1000,4,FALSE))</f>
        <v/>
      </c>
      <c r="N36" s="13" t="str">
        <f t="array" aca="1" ref="N36" ca="1">IFERROR(
    INDEX('Task List'!$A$2:$A$1000,
          SMALL(
              IF(('Task List'!$I$2:$I$1000&lt;&gt;"Complete")*('Task List'!$F$2:$F$1000&gt;K$1)*('Task List'!$F$2:$F$1000&lt;=N$1)*('Task List'!$G$2:$G$1000=$A36)*('Task List'!$H$2:$H$1000=$B36),
                   ROW('Task List'!$A$2:$A$1000)-ROW('Task List'!$A$2)+1
              ),
              ROWS('Task List'!$A$2:$A3)
          )
),
"")</f>
        <v/>
      </c>
      <c r="O36" s="13" t="str">
        <f ca="1">IF(OR(N36="",N36=0),"",VLOOKUP(N36,'Task List'!$A$2:$I$1000,3,FALSE))</f>
        <v/>
      </c>
      <c r="P36" s="13" t="str">
        <f ca="1">IF(OR(N36="",N36=0),"",VLOOKUP(N36,'Task List'!$A$2:$I$1000,4,FALSE))</f>
        <v/>
      </c>
      <c r="Q36" s="13" t="str">
        <f t="array" aca="1" ref="Q36" ca="1">IFERROR(
    INDEX('Task List'!$A$2:$A$1000,
          SMALL(
              IF(('Task List'!$I$2:$I$1000&lt;&gt;"Complete")*('Task List'!$F$2:$F$1000&gt;N$1)*('Task List'!$G$2:$G$1000=$A36)*('Task List'!$H$2:$H$1000=$B36),
                   ROW('Task List'!$A$2:$A$1000)-ROW('Task List'!$A$2)+1
              ),
              ROWS('Task List'!$A$2:$A3)
          )
),
"")</f>
        <v/>
      </c>
      <c r="R36" s="13" t="str">
        <f ca="1">IF(OR(Q36="",Q36=0),"",VLOOKUP(Q36,'Task List'!$A$2:$I$1000,3,FALSE))</f>
        <v/>
      </c>
      <c r="S36" s="13" t="str">
        <f ca="1">IF(OR(Q36="",Q36=0),"",VLOOKUP(Q36,'Task List'!$A$2:$I$1000,4,FALSE))</f>
        <v/>
      </c>
    </row>
    <row r="37" spans="1:19" x14ac:dyDescent="0.25">
      <c r="A37" t="s">
        <v>44</v>
      </c>
      <c r="B37" t="s">
        <v>46</v>
      </c>
      <c r="C37" s="75"/>
      <c r="D37" s="83"/>
      <c r="E37" s="13" t="str">
        <f t="array" aca="1" ref="E37" ca="1">IFERROR(
    INDEX('Task List'!$A$2:$A$1000,
          SMALL(
              IF(('Task List'!$I$2:$I$1000&lt;&gt;"Complete")*('Task List'!$F$2:$F$1000&lt;H$1)*('Task List'!$G$2:$G$1000=$A37)*('Task List'!$H$2:$H$1000=$B37),
                   ROW('Task List'!$A$2:$A$1000)-ROW('Task List'!$A$2)+1
              ),
              ROWS('Task List'!$A$2:$A4)
          )
),
"")</f>
        <v/>
      </c>
      <c r="F37" s="13" t="str">
        <f ca="1">IF(OR(E37="",E37=0),"",VLOOKUP(E37,'Task List'!$A$2:$I$1000,3,FALSE))</f>
        <v/>
      </c>
      <c r="G37" s="13" t="str">
        <f ca="1">IF(OR(E37="",E37=0),"",VLOOKUP(E37,'Task List'!$A$2:$I$1000,4,FALSE))</f>
        <v/>
      </c>
      <c r="H37" s="13" t="str">
        <f ca="1">IFERROR(
    INDEX('Task List'!$A$2:$A$1000,
          SMALL(
              IF(('Task List'!$I$2:$I$1000&lt;&gt;"Complete")*('Task List'!$F$2:$F$1000=H$1)*('Task List'!$G$2:$G$1000=$A37)*('Task List'!$H$2:$H$1000=$B37),
                   ROW('Task List'!$A$2:$A$1000)-ROW('Task List'!$A$2)+1
              ),
              ROWS('Task List'!$A$2:$A4)
          )
),
"")</f>
        <v/>
      </c>
      <c r="I37" s="13" t="str">
        <f ca="1">IF(OR(H37="",H37=0),"",VLOOKUP(H37,'Task List'!$A$2:$I$1000,3,FALSE))</f>
        <v/>
      </c>
      <c r="J37" s="13" t="str">
        <f ca="1">IF(OR(H37="",H37=0),"",VLOOKUP(H37,'Task List'!$A$2:$I$1000,4,FALSE))</f>
        <v/>
      </c>
      <c r="K37" s="13" t="str">
        <f t="array" aca="1" ref="K37" ca="1">IFERROR(
    INDEX('Task List'!$A$2:$A$1000,
          SMALL(
              IF(('Task List'!$I$2:$I$1000&lt;&gt;"Complete")*('Task List'!$F$2:$F$1000=K$1)*('Task List'!$G$2:$G$1000=$A37)*('Task List'!$H$2:$H$1000=$B37),
                   ROW('Task List'!$A$2:$A$1000)-ROW('Task List'!$A$2)+1
              ),
              ROWS('Task List'!$A$2:$A4)
          )
),
"")</f>
        <v/>
      </c>
      <c r="L37" s="13" t="str">
        <f ca="1">IF(OR(K37="",K37=0),"",VLOOKUP(K37,'Task List'!$A$2:$I$1000,3,FALSE))</f>
        <v/>
      </c>
      <c r="M37" s="13" t="str">
        <f ca="1">IF(OR(K37="",K37=0),"",VLOOKUP(K37,'Task List'!$A$2:$I$1000,4,FALSE))</f>
        <v/>
      </c>
      <c r="N37" s="13" t="str">
        <f t="array" aca="1" ref="N37" ca="1">IFERROR(
    INDEX('Task List'!$A$2:$A$1000,
          SMALL(
              IF(('Task List'!$I$2:$I$1000&lt;&gt;"Complete")*('Task List'!$F$2:$F$1000&gt;K$1)*('Task List'!$F$2:$F$1000&lt;=N$1)*('Task List'!$G$2:$G$1000=$A37)*('Task List'!$H$2:$H$1000=$B37),
                   ROW('Task List'!$A$2:$A$1000)-ROW('Task List'!$A$2)+1
              ),
              ROWS('Task List'!$A$2:$A4)
          )
),
"")</f>
        <v/>
      </c>
      <c r="O37" s="13" t="str">
        <f ca="1">IF(OR(N37="",N37=0),"",VLOOKUP(N37,'Task List'!$A$2:$I$1000,3,FALSE))</f>
        <v/>
      </c>
      <c r="P37" s="13" t="str">
        <f ca="1">IF(OR(N37="",N37=0),"",VLOOKUP(N37,'Task List'!$A$2:$I$1000,4,FALSE))</f>
        <v/>
      </c>
      <c r="Q37" s="13" t="str">
        <f t="array" aca="1" ref="Q37" ca="1">IFERROR(
    INDEX('Task List'!$A$2:$A$1000,
          SMALL(
              IF(('Task List'!$I$2:$I$1000&lt;&gt;"Complete")*('Task List'!$F$2:$F$1000&gt;N$1)*('Task List'!$G$2:$G$1000=$A37)*('Task List'!$H$2:$H$1000=$B37),
                   ROW('Task List'!$A$2:$A$1000)-ROW('Task List'!$A$2)+1
              ),
              ROWS('Task List'!$A$2:$A4)
          )
),
"")</f>
        <v/>
      </c>
      <c r="R37" s="13" t="str">
        <f ca="1">IF(OR(Q37="",Q37=0),"",VLOOKUP(Q37,'Task List'!$A$2:$I$1000,3,FALSE))</f>
        <v/>
      </c>
      <c r="S37" s="13" t="str">
        <f ca="1">IF(OR(Q37="",Q37=0),"",VLOOKUP(Q37,'Task List'!$A$2:$I$1000,4,FALSE))</f>
        <v/>
      </c>
    </row>
    <row r="38" spans="1:19" x14ac:dyDescent="0.25">
      <c r="A38" t="s">
        <v>44</v>
      </c>
      <c r="B38" t="s">
        <v>46</v>
      </c>
      <c r="C38" s="75"/>
      <c r="D38" s="83"/>
      <c r="E38" s="13" t="str">
        <f t="array" aca="1" ref="E38" ca="1">IFERROR(
    INDEX('Task List'!$A$2:$A$1000,
          SMALL(
              IF(('Task List'!$I$2:$I$1000&lt;&gt;"Complete")*('Task List'!$F$2:$F$1000&lt;H$1)*('Task List'!$G$2:$G$1000=$A38)*('Task List'!$H$2:$H$1000=$B38),
                   ROW('Task List'!$A$2:$A$1000)-ROW('Task List'!$A$2)+1
              ),
              ROWS('Task List'!$A$2:$A5)
          )
),
"")</f>
        <v/>
      </c>
      <c r="F38" s="13" t="str">
        <f ca="1">IF(OR(E38="",E38=0),"",VLOOKUP(E38,'Task List'!$A$2:$I$1000,3,FALSE))</f>
        <v/>
      </c>
      <c r="G38" s="13" t="str">
        <f ca="1">IF(OR(E38="",E38=0),"",VLOOKUP(E38,'Task List'!$A$2:$I$1000,4,FALSE))</f>
        <v/>
      </c>
      <c r="H38" s="13" t="str">
        <f ca="1">IFERROR(
    INDEX('Task List'!$A$2:$A$1000,
          SMALL(
              IF(('Task List'!$I$2:$I$1000&lt;&gt;"Complete")*('Task List'!$F$2:$F$1000=H$1)*('Task List'!$G$2:$G$1000=$A38)*('Task List'!$H$2:$H$1000=$B38),
                   ROW('Task List'!$A$2:$A$1000)-ROW('Task List'!$A$2)+1
              ),
              ROWS('Task List'!$A$2:$A5)
          )
),
"")</f>
        <v/>
      </c>
      <c r="I38" s="13" t="str">
        <f ca="1">IF(OR(H38="",H38=0),"",VLOOKUP(H38,'Task List'!$A$2:$I$1000,3,FALSE))</f>
        <v/>
      </c>
      <c r="J38" s="13" t="str">
        <f ca="1">IF(OR(H38="",H38=0),"",VLOOKUP(H38,'Task List'!$A$2:$I$1000,4,FALSE))</f>
        <v/>
      </c>
      <c r="K38" s="13" t="str">
        <f t="array" aca="1" ref="K38" ca="1">IFERROR(
    INDEX('Task List'!$A$2:$A$1000,
          SMALL(
              IF(('Task List'!$I$2:$I$1000&lt;&gt;"Complete")*('Task List'!$F$2:$F$1000=K$1)*('Task List'!$G$2:$G$1000=$A38)*('Task List'!$H$2:$H$1000=$B38),
                   ROW('Task List'!$A$2:$A$1000)-ROW('Task List'!$A$2)+1
              ),
              ROWS('Task List'!$A$2:$A5)
          )
),
"")</f>
        <v/>
      </c>
      <c r="L38" s="13" t="str">
        <f ca="1">IF(OR(K38="",K38=0),"",VLOOKUP(K38,'Task List'!$A$2:$I$1000,3,FALSE))</f>
        <v/>
      </c>
      <c r="M38" s="13" t="str">
        <f ca="1">IF(OR(K38="",K38=0),"",VLOOKUP(K38,'Task List'!$A$2:$I$1000,4,FALSE))</f>
        <v/>
      </c>
      <c r="N38" s="13" t="str">
        <f t="array" aca="1" ref="N38" ca="1">IFERROR(
    INDEX('Task List'!$A$2:$A$1000,
          SMALL(
              IF(('Task List'!$I$2:$I$1000&lt;&gt;"Complete")*('Task List'!$F$2:$F$1000&gt;K$1)*('Task List'!$F$2:$F$1000&lt;=N$1)*('Task List'!$G$2:$G$1000=$A38)*('Task List'!$H$2:$H$1000=$B38),
                   ROW('Task List'!$A$2:$A$1000)-ROW('Task List'!$A$2)+1
              ),
              ROWS('Task List'!$A$2:$A5)
          )
),
"")</f>
        <v/>
      </c>
      <c r="O38" s="13" t="str">
        <f ca="1">IF(OR(N38="",N38=0),"",VLOOKUP(N38,'Task List'!$A$2:$I$1000,3,FALSE))</f>
        <v/>
      </c>
      <c r="P38" s="13" t="str">
        <f ca="1">IF(OR(N38="",N38=0),"",VLOOKUP(N38,'Task List'!$A$2:$I$1000,4,FALSE))</f>
        <v/>
      </c>
      <c r="Q38" s="13" t="str">
        <f t="array" aca="1" ref="Q38" ca="1">IFERROR(
    INDEX('Task List'!$A$2:$A$1000,
          SMALL(
              IF(('Task List'!$I$2:$I$1000&lt;&gt;"Complete")*('Task List'!$F$2:$F$1000&gt;N$1)*('Task List'!$G$2:$G$1000=$A38)*('Task List'!$H$2:$H$1000=$B38),
                   ROW('Task List'!$A$2:$A$1000)-ROW('Task List'!$A$2)+1
              ),
              ROWS('Task List'!$A$2:$A5)
          )
),
"")</f>
        <v/>
      </c>
      <c r="R38" s="13" t="str">
        <f ca="1">IF(OR(Q38="",Q38=0),"",VLOOKUP(Q38,'Task List'!$A$2:$I$1000,3,FALSE))</f>
        <v/>
      </c>
      <c r="S38" s="13" t="str">
        <f ca="1">IF(OR(Q38="",Q38=0),"",VLOOKUP(Q38,'Task List'!$A$2:$I$1000,4,FALSE))</f>
        <v/>
      </c>
    </row>
    <row r="39" spans="1:19" x14ac:dyDescent="0.25">
      <c r="A39" t="s">
        <v>44</v>
      </c>
      <c r="B39" t="s">
        <v>46</v>
      </c>
      <c r="C39" s="75"/>
      <c r="D39" s="83"/>
      <c r="E39" s="13" t="str">
        <f t="array" aca="1" ref="E39" ca="1">IFERROR(
    INDEX('Task List'!$A$2:$A$1000,
          SMALL(
              IF(('Task List'!$I$2:$I$1000&lt;&gt;"Complete")*('Task List'!$F$2:$F$1000&lt;H$1)*('Task List'!$G$2:$G$1000=$A39)*('Task List'!$H$2:$H$1000=$B39),
                   ROW('Task List'!$A$2:$A$1000)-ROW('Task List'!$A$2)+1
              ),
              ROWS('Task List'!$A$2:$A6)
          )
),
"")</f>
        <v/>
      </c>
      <c r="F39" s="13" t="str">
        <f ca="1">IF(OR(E39="",E39=0),"",VLOOKUP(E39,'Task List'!$A$2:$I$1000,3,FALSE))</f>
        <v/>
      </c>
      <c r="G39" s="13" t="str">
        <f ca="1">IF(OR(E39="",E39=0),"",VLOOKUP(E39,'Task List'!$A$2:$I$1000,4,FALSE))</f>
        <v/>
      </c>
      <c r="H39" s="13" t="str">
        <f ca="1">IFERROR(
    INDEX('Task List'!$A$2:$A$1000,
          SMALL(
              IF(('Task List'!$I$2:$I$1000&lt;&gt;"Complete")*('Task List'!$F$2:$F$1000=H$1)*('Task List'!$G$2:$G$1000=$A39)*('Task List'!$H$2:$H$1000=$B39),
                   ROW('Task List'!$A$2:$A$1000)-ROW('Task List'!$A$2)+1
              ),
              ROWS('Task List'!$A$2:$A6)
          )
),
"")</f>
        <v/>
      </c>
      <c r="I39" s="13" t="str">
        <f ca="1">IF(OR(H39="",H39=0),"",VLOOKUP(H39,'Task List'!$A$2:$I$1000,3,FALSE))</f>
        <v/>
      </c>
      <c r="J39" s="13" t="str">
        <f ca="1">IF(OR(H39="",H39=0),"",VLOOKUP(H39,'Task List'!$A$2:$I$1000,4,FALSE))</f>
        <v/>
      </c>
      <c r="K39" s="13" t="str">
        <f t="array" aca="1" ref="K39" ca="1">IFERROR(
    INDEX('Task List'!$A$2:$A$1000,
          SMALL(
              IF(('Task List'!$I$2:$I$1000&lt;&gt;"Complete")*('Task List'!$F$2:$F$1000=K$1)*('Task List'!$G$2:$G$1000=$A39)*('Task List'!$H$2:$H$1000=$B39),
                   ROW('Task List'!$A$2:$A$1000)-ROW('Task List'!$A$2)+1
              ),
              ROWS('Task List'!$A$2:$A6)
          )
),
"")</f>
        <v/>
      </c>
      <c r="L39" s="13" t="str">
        <f ca="1">IF(OR(K39="",K39=0),"",VLOOKUP(K39,'Task List'!$A$2:$I$1000,3,FALSE))</f>
        <v/>
      </c>
      <c r="M39" s="13" t="str">
        <f ca="1">IF(OR(K39="",K39=0),"",VLOOKUP(K39,'Task List'!$A$2:$I$1000,4,FALSE))</f>
        <v/>
      </c>
      <c r="N39" s="13" t="str">
        <f t="array" aca="1" ref="N39" ca="1">IFERROR(
    INDEX('Task List'!$A$2:$A$1000,
          SMALL(
              IF(('Task List'!$I$2:$I$1000&lt;&gt;"Complete")*('Task List'!$F$2:$F$1000&gt;K$1)*('Task List'!$F$2:$F$1000&lt;=N$1)*('Task List'!$G$2:$G$1000=$A39)*('Task List'!$H$2:$H$1000=$B39),
                   ROW('Task List'!$A$2:$A$1000)-ROW('Task List'!$A$2)+1
              ),
              ROWS('Task List'!$A$2:$A6)
          )
),
"")</f>
        <v/>
      </c>
      <c r="O39" s="13" t="str">
        <f ca="1">IF(OR(N39="",N39=0),"",VLOOKUP(N39,'Task List'!$A$2:$I$1000,3,FALSE))</f>
        <v/>
      </c>
      <c r="P39" s="13" t="str">
        <f ca="1">IF(OR(N39="",N39=0),"",VLOOKUP(N39,'Task List'!$A$2:$I$1000,4,FALSE))</f>
        <v/>
      </c>
      <c r="Q39" s="13" t="str">
        <f t="array" aca="1" ref="Q39" ca="1">IFERROR(
    INDEX('Task List'!$A$2:$A$1000,
          SMALL(
              IF(('Task List'!$I$2:$I$1000&lt;&gt;"Complete")*('Task List'!$F$2:$F$1000&gt;N$1)*('Task List'!$G$2:$G$1000=$A39)*('Task List'!$H$2:$H$1000=$B39),
                   ROW('Task List'!$A$2:$A$1000)-ROW('Task List'!$A$2)+1
              ),
              ROWS('Task List'!$A$2:$A6)
          )
),
"")</f>
        <v/>
      </c>
      <c r="R39" s="13" t="str">
        <f ca="1">IF(OR(Q39="",Q39=0),"",VLOOKUP(Q39,'Task List'!$A$2:$I$1000,3,FALSE))</f>
        <v/>
      </c>
      <c r="S39" s="13" t="str">
        <f ca="1">IF(OR(Q39="",Q39=0),"",VLOOKUP(Q39,'Task List'!$A$2:$I$1000,4,FALSE))</f>
        <v/>
      </c>
    </row>
    <row r="40" spans="1:19" x14ac:dyDescent="0.25">
      <c r="A40" t="s">
        <v>44</v>
      </c>
      <c r="B40" t="s">
        <v>46</v>
      </c>
      <c r="C40" s="75"/>
      <c r="D40" s="83"/>
      <c r="E40" s="13" t="str">
        <f t="array" aca="1" ref="E40" ca="1">IFERROR(
    INDEX('Task List'!$A$2:$A$1000,
          SMALL(
              IF(('Task List'!$I$2:$I$1000&lt;&gt;"Complete")*('Task List'!$F$2:$F$1000&lt;H$1)*('Task List'!$G$2:$G$1000=$A40)*('Task List'!$H$2:$H$1000=$B40),
                   ROW('Task List'!$A$2:$A$1000)-ROW('Task List'!$A$2)+1
              ),
              ROWS('Task List'!$A$2:$A7)
          )
),
"")</f>
        <v/>
      </c>
      <c r="F40" s="13" t="str">
        <f ca="1">IF(OR(E40="",E40=0),"",VLOOKUP(E40,'Task List'!$A$2:$I$1000,3,FALSE))</f>
        <v/>
      </c>
      <c r="G40" s="13" t="str">
        <f ca="1">IF(OR(E40="",E40=0),"",VLOOKUP(E40,'Task List'!$A$2:$I$1000,4,FALSE))</f>
        <v/>
      </c>
      <c r="H40" s="13" t="str">
        <f ca="1">IFERROR(
    INDEX('Task List'!$A$2:$A$1000,
          SMALL(
              IF(('Task List'!$I$2:$I$1000&lt;&gt;"Complete")*('Task List'!$F$2:$F$1000=H$1)*('Task List'!$G$2:$G$1000=$A40)*('Task List'!$H$2:$H$1000=$B40),
                   ROW('Task List'!$A$2:$A$1000)-ROW('Task List'!$A$2)+1
              ),
              ROWS('Task List'!$A$2:$A7)
          )
),
"")</f>
        <v/>
      </c>
      <c r="I40" s="13" t="str">
        <f ca="1">IF(OR(H40="",H40=0),"",VLOOKUP(H40,'Task List'!$A$2:$I$1000,3,FALSE))</f>
        <v/>
      </c>
      <c r="J40" s="13" t="str">
        <f ca="1">IF(OR(H40="",H40=0),"",VLOOKUP(H40,'Task List'!$A$2:$I$1000,4,FALSE))</f>
        <v/>
      </c>
      <c r="K40" s="13" t="str">
        <f t="array" aca="1" ref="K40" ca="1">IFERROR(
    INDEX('Task List'!$A$2:$A$1000,
          SMALL(
              IF(('Task List'!$I$2:$I$1000&lt;&gt;"Complete")*('Task List'!$F$2:$F$1000=K$1)*('Task List'!$G$2:$G$1000=$A40)*('Task List'!$H$2:$H$1000=$B40),
                   ROW('Task List'!$A$2:$A$1000)-ROW('Task List'!$A$2)+1
              ),
              ROWS('Task List'!$A$2:$A7)
          )
),
"")</f>
        <v/>
      </c>
      <c r="L40" s="13" t="str">
        <f ca="1">IF(OR(K40="",K40=0),"",VLOOKUP(K40,'Task List'!$A$2:$I$1000,3,FALSE))</f>
        <v/>
      </c>
      <c r="M40" s="13" t="str">
        <f ca="1">IF(OR(K40="",K40=0),"",VLOOKUP(K40,'Task List'!$A$2:$I$1000,4,FALSE))</f>
        <v/>
      </c>
      <c r="N40" s="13" t="str">
        <f t="array" aca="1" ref="N40" ca="1">IFERROR(
    INDEX('Task List'!$A$2:$A$1000,
          SMALL(
              IF(('Task List'!$I$2:$I$1000&lt;&gt;"Complete")*('Task List'!$F$2:$F$1000&gt;K$1)*('Task List'!$F$2:$F$1000&lt;=N$1)*('Task List'!$G$2:$G$1000=$A40)*('Task List'!$H$2:$H$1000=$B40),
                   ROW('Task List'!$A$2:$A$1000)-ROW('Task List'!$A$2)+1
              ),
              ROWS('Task List'!$A$2:$A7)
          )
),
"")</f>
        <v/>
      </c>
      <c r="O40" s="13" t="str">
        <f ca="1">IF(OR(N40="",N40=0),"",VLOOKUP(N40,'Task List'!$A$2:$I$1000,3,FALSE))</f>
        <v/>
      </c>
      <c r="P40" s="13" t="str">
        <f ca="1">IF(OR(N40="",N40=0),"",VLOOKUP(N40,'Task List'!$A$2:$I$1000,4,FALSE))</f>
        <v/>
      </c>
      <c r="Q40" s="13" t="str">
        <f t="array" aca="1" ref="Q40" ca="1">IFERROR(
    INDEX('Task List'!$A$2:$A$1000,
          SMALL(
              IF(('Task List'!$I$2:$I$1000&lt;&gt;"Complete")*('Task List'!$F$2:$F$1000&gt;N$1)*('Task List'!$G$2:$G$1000=$A40)*('Task List'!$H$2:$H$1000=$B40),
                   ROW('Task List'!$A$2:$A$1000)-ROW('Task List'!$A$2)+1
              ),
              ROWS('Task List'!$A$2:$A7)
          )
),
"")</f>
        <v/>
      </c>
      <c r="R40" s="13" t="str">
        <f ca="1">IF(OR(Q40="",Q40=0),"",VLOOKUP(Q40,'Task List'!$A$2:$I$1000,3,FALSE))</f>
        <v/>
      </c>
      <c r="S40" s="13" t="str">
        <f ca="1">IF(OR(Q40="",Q40=0),"",VLOOKUP(Q40,'Task List'!$A$2:$I$1000,4,FALSE))</f>
        <v/>
      </c>
    </row>
    <row r="41" spans="1:19" x14ac:dyDescent="0.25">
      <c r="A41" t="s">
        <v>44</v>
      </c>
      <c r="B41" t="s">
        <v>46</v>
      </c>
      <c r="C41" s="75"/>
      <c r="D41" s="83"/>
      <c r="E41" s="13" t="str">
        <f t="array" aca="1" ref="E41" ca="1">IFERROR(
    INDEX('Task List'!$A$2:$A$1000,
          SMALL(
              IF(('Task List'!$I$2:$I$1000&lt;&gt;"Complete")*('Task List'!$F$2:$F$1000&lt;H$1)*('Task List'!$G$2:$G$1000=$A41)*('Task List'!$H$2:$H$1000=$B41),
                   ROW('Task List'!$A$2:$A$1000)-ROW('Task List'!$A$2)+1
              ),
              ROWS('Task List'!$A$2:$A8)
          )
),
"")</f>
        <v/>
      </c>
      <c r="F41" s="13" t="str">
        <f ca="1">IF(OR(E41="",E41=0),"",VLOOKUP(E41,'Task List'!$A$2:$I$1000,3,FALSE))</f>
        <v/>
      </c>
      <c r="G41" s="13" t="str">
        <f ca="1">IF(OR(E41="",E41=0),"",VLOOKUP(E41,'Task List'!$A$2:$I$1000,4,FALSE))</f>
        <v/>
      </c>
      <c r="H41" s="13" t="str">
        <f ca="1">IFERROR(
    INDEX('Task List'!$A$2:$A$1000,
          SMALL(
              IF(('Task List'!$I$2:$I$1000&lt;&gt;"Complete")*('Task List'!$F$2:$F$1000=H$1)*('Task List'!$G$2:$G$1000=$A41)*('Task List'!$H$2:$H$1000=$B41),
                   ROW('Task List'!$A$2:$A$1000)-ROW('Task List'!$A$2)+1
              ),
              ROWS('Task List'!$A$2:$A8)
          )
),
"")</f>
        <v/>
      </c>
      <c r="I41" s="13" t="str">
        <f ca="1">IF(OR(H41="",H41=0),"",VLOOKUP(H41,'Task List'!$A$2:$I$1000,3,FALSE))</f>
        <v/>
      </c>
      <c r="J41" s="13" t="str">
        <f ca="1">IF(OR(H41="",H41=0),"",VLOOKUP(H41,'Task List'!$A$2:$I$1000,4,FALSE))</f>
        <v/>
      </c>
      <c r="K41" s="13" t="str">
        <f t="array" aca="1" ref="K41" ca="1">IFERROR(
    INDEX('Task List'!$A$2:$A$1000,
          SMALL(
              IF(('Task List'!$I$2:$I$1000&lt;&gt;"Complete")*('Task List'!$F$2:$F$1000=K$1)*('Task List'!$G$2:$G$1000=$A41)*('Task List'!$H$2:$H$1000=$B41),
                   ROW('Task List'!$A$2:$A$1000)-ROW('Task List'!$A$2)+1
              ),
              ROWS('Task List'!$A$2:$A8)
          )
),
"")</f>
        <v/>
      </c>
      <c r="L41" s="13" t="str">
        <f ca="1">IF(OR(K41="",K41=0),"",VLOOKUP(K41,'Task List'!$A$2:$I$1000,3,FALSE))</f>
        <v/>
      </c>
      <c r="M41" s="13" t="str">
        <f ca="1">IF(OR(K41="",K41=0),"",VLOOKUP(K41,'Task List'!$A$2:$I$1000,4,FALSE))</f>
        <v/>
      </c>
      <c r="N41" s="13" t="str">
        <f t="array" aca="1" ref="N41" ca="1">IFERROR(
    INDEX('Task List'!$A$2:$A$1000,
          SMALL(
              IF(('Task List'!$I$2:$I$1000&lt;&gt;"Complete")*('Task List'!$F$2:$F$1000&gt;K$1)*('Task List'!$F$2:$F$1000&lt;=N$1)*('Task List'!$G$2:$G$1000=$A41)*('Task List'!$H$2:$H$1000=$B41),
                   ROW('Task List'!$A$2:$A$1000)-ROW('Task List'!$A$2)+1
              ),
              ROWS('Task List'!$A$2:$A8)
          )
),
"")</f>
        <v/>
      </c>
      <c r="O41" s="13" t="str">
        <f ca="1">IF(OR(N41="",N41=0),"",VLOOKUP(N41,'Task List'!$A$2:$I$1000,3,FALSE))</f>
        <v/>
      </c>
      <c r="P41" s="13" t="str">
        <f ca="1">IF(OR(N41="",N41=0),"",VLOOKUP(N41,'Task List'!$A$2:$I$1000,4,FALSE))</f>
        <v/>
      </c>
      <c r="Q41" s="13" t="str">
        <f t="array" aca="1" ref="Q41" ca="1">IFERROR(
    INDEX('Task List'!$A$2:$A$1000,
          SMALL(
              IF(('Task List'!$I$2:$I$1000&lt;&gt;"Complete")*('Task List'!$F$2:$F$1000&gt;N$1)*('Task List'!$G$2:$G$1000=$A41)*('Task List'!$H$2:$H$1000=$B41),
                   ROW('Task List'!$A$2:$A$1000)-ROW('Task List'!$A$2)+1
              ),
              ROWS('Task List'!$A$2:$A8)
          )
),
"")</f>
        <v/>
      </c>
      <c r="R41" s="13" t="str">
        <f ca="1">IF(OR(Q41="",Q41=0),"",VLOOKUP(Q41,'Task List'!$A$2:$I$1000,3,FALSE))</f>
        <v/>
      </c>
      <c r="S41" s="13" t="str">
        <f ca="1">IF(OR(Q41="",Q41=0),"",VLOOKUP(Q41,'Task List'!$A$2:$I$1000,4,FALSE))</f>
        <v/>
      </c>
    </row>
    <row r="42" spans="1:19" x14ac:dyDescent="0.25">
      <c r="A42" t="s">
        <v>44</v>
      </c>
      <c r="B42" t="s">
        <v>46</v>
      </c>
      <c r="C42" s="75"/>
      <c r="D42" s="83"/>
      <c r="E42" s="13" t="str">
        <f t="array" aca="1" ref="E42" ca="1">IFERROR(
    INDEX('Task List'!$A$2:$A$1000,
          SMALL(
              IF(('Task List'!$I$2:$I$1000&lt;&gt;"Complete")*('Task List'!$F$2:$F$1000&lt;H$1)*('Task List'!$G$2:$G$1000=$A42)*('Task List'!$H$2:$H$1000=$B42),
                   ROW('Task List'!$A$2:$A$1000)-ROW('Task List'!$A$2)+1
              ),
              ROWS('Task List'!$A$2:$A9)
          )
),
"")</f>
        <v/>
      </c>
      <c r="F42" s="13" t="str">
        <f ca="1">IF(OR(E42="",E42=0),"",VLOOKUP(E42,'Task List'!$A$2:$I$1000,3,FALSE))</f>
        <v/>
      </c>
      <c r="G42" s="13" t="str">
        <f ca="1">IF(OR(E42="",E42=0),"",VLOOKUP(E42,'Task List'!$A$2:$I$1000,4,FALSE))</f>
        <v/>
      </c>
      <c r="H42" s="13" t="str">
        <f ca="1">IFERROR(
    INDEX('Task List'!$A$2:$A$1000,
          SMALL(
              IF(('Task List'!$I$2:$I$1000&lt;&gt;"Complete")*('Task List'!$F$2:$F$1000=H$1)*('Task List'!$G$2:$G$1000=$A42)*('Task List'!$H$2:$H$1000=$B42),
                   ROW('Task List'!$A$2:$A$1000)-ROW('Task List'!$A$2)+1
              ),
              ROWS('Task List'!$A$2:$A9)
          )
),
"")</f>
        <v/>
      </c>
      <c r="I42" s="13" t="str">
        <f ca="1">IF(OR(H42="",H42=0),"",VLOOKUP(H42,'Task List'!$A$2:$I$1000,3,FALSE))</f>
        <v/>
      </c>
      <c r="J42" s="13" t="str">
        <f ca="1">IF(OR(H42="",H42=0),"",VLOOKUP(H42,'Task List'!$A$2:$I$1000,4,FALSE))</f>
        <v/>
      </c>
      <c r="K42" s="13" t="str">
        <f t="array" aca="1" ref="K42" ca="1">IFERROR(
    INDEX('Task List'!$A$2:$A$1000,
          SMALL(
              IF(('Task List'!$I$2:$I$1000&lt;&gt;"Complete")*('Task List'!$F$2:$F$1000=K$1)*('Task List'!$G$2:$G$1000=$A42)*('Task List'!$H$2:$H$1000=$B42),
                   ROW('Task List'!$A$2:$A$1000)-ROW('Task List'!$A$2)+1
              ),
              ROWS('Task List'!$A$2:$A9)
          )
),
"")</f>
        <v/>
      </c>
      <c r="L42" s="13" t="str">
        <f ca="1">IF(OR(K42="",K42=0),"",VLOOKUP(K42,'Task List'!$A$2:$I$1000,3,FALSE))</f>
        <v/>
      </c>
      <c r="M42" s="13" t="str">
        <f ca="1">IF(OR(K42="",K42=0),"",VLOOKUP(K42,'Task List'!$A$2:$I$1000,4,FALSE))</f>
        <v/>
      </c>
      <c r="N42" s="13" t="str">
        <f t="array" aca="1" ref="N42" ca="1">IFERROR(
    INDEX('Task List'!$A$2:$A$1000,
          SMALL(
              IF(('Task List'!$I$2:$I$1000&lt;&gt;"Complete")*('Task List'!$F$2:$F$1000&gt;K$1)*('Task List'!$F$2:$F$1000&lt;=N$1)*('Task List'!$G$2:$G$1000=$A42)*('Task List'!$H$2:$H$1000=$B42),
                   ROW('Task List'!$A$2:$A$1000)-ROW('Task List'!$A$2)+1
              ),
              ROWS('Task List'!$A$2:$A9)
          )
),
"")</f>
        <v/>
      </c>
      <c r="O42" s="13" t="str">
        <f ca="1">IF(OR(N42="",N42=0),"",VLOOKUP(N42,'Task List'!$A$2:$I$1000,3,FALSE))</f>
        <v/>
      </c>
      <c r="P42" s="13" t="str">
        <f ca="1">IF(OR(N42="",N42=0),"",VLOOKUP(N42,'Task List'!$A$2:$I$1000,4,FALSE))</f>
        <v/>
      </c>
      <c r="Q42" s="13" t="str">
        <f t="array" aca="1" ref="Q42" ca="1">IFERROR(
    INDEX('Task List'!$A$2:$A$1000,
          SMALL(
              IF(('Task List'!$I$2:$I$1000&lt;&gt;"Complete")*('Task List'!$F$2:$F$1000&gt;N$1)*('Task List'!$G$2:$G$1000=$A42)*('Task List'!$H$2:$H$1000=$B42),
                   ROW('Task List'!$A$2:$A$1000)-ROW('Task List'!$A$2)+1
              ),
              ROWS('Task List'!$A$2:$A9)
          )
),
"")</f>
        <v/>
      </c>
      <c r="R42" s="13" t="str">
        <f ca="1">IF(OR(Q42="",Q42=0),"",VLOOKUP(Q42,'Task List'!$A$2:$I$1000,3,FALSE))</f>
        <v/>
      </c>
      <c r="S42" s="13" t="str">
        <f ca="1">IF(OR(Q42="",Q42=0),"",VLOOKUP(Q42,'Task List'!$A$2:$I$1000,4,FALSE))</f>
        <v/>
      </c>
    </row>
    <row r="43" spans="1:19" x14ac:dyDescent="0.25">
      <c r="A43" t="s">
        <v>44</v>
      </c>
      <c r="B43" t="s">
        <v>46</v>
      </c>
      <c r="C43" s="75"/>
      <c r="D43" s="83"/>
      <c r="E43" s="13" t="str">
        <f t="array" aca="1" ref="E43" ca="1">IFERROR(
    INDEX('Task List'!$A$2:$A$1000,
          SMALL(
              IF(('Task List'!$I$2:$I$1000&lt;&gt;"Complete")*('Task List'!$F$2:$F$1000&lt;H$1)*('Task List'!$G$2:$G$1000=$A43)*('Task List'!$H$2:$H$1000=$B43),
                   ROW('Task List'!$A$2:$A$1000)-ROW('Task List'!$A$2)+1
              ),
              ROWS('Task List'!$A$2:$A10)
          )
),
"")</f>
        <v/>
      </c>
      <c r="F43" s="13" t="str">
        <f ca="1">IF(OR(E43="",E43=0),"",VLOOKUP(E43,'Task List'!$A$2:$I$1000,3,FALSE))</f>
        <v/>
      </c>
      <c r="G43" s="13" t="str">
        <f ca="1">IF(OR(E43="",E43=0),"",VLOOKUP(E43,'Task List'!$A$2:$I$1000,4,FALSE))</f>
        <v/>
      </c>
      <c r="H43" s="13" t="str">
        <f ca="1">IFERROR(
    INDEX('Task List'!$A$2:$A$1000,
          SMALL(
              IF(('Task List'!$I$2:$I$1000&lt;&gt;"Complete")*('Task List'!$F$2:$F$1000=H$1)*('Task List'!$G$2:$G$1000=$A43)*('Task List'!$H$2:$H$1000=$B43),
                   ROW('Task List'!$A$2:$A$1000)-ROW('Task List'!$A$2)+1
              ),
              ROWS('Task List'!$A$2:$A10)
          )
),
"")</f>
        <v/>
      </c>
      <c r="I43" s="13" t="str">
        <f ca="1">IF(OR(H43="",H43=0),"",VLOOKUP(H43,'Task List'!$A$2:$I$1000,3,FALSE))</f>
        <v/>
      </c>
      <c r="J43" s="13" t="str">
        <f ca="1">IF(OR(H43="",H43=0),"",VLOOKUP(H43,'Task List'!$A$2:$I$1000,4,FALSE))</f>
        <v/>
      </c>
      <c r="K43" s="13" t="str">
        <f t="array" aca="1" ref="K43" ca="1">IFERROR(
    INDEX('Task List'!$A$2:$A$1000,
          SMALL(
              IF(('Task List'!$I$2:$I$1000&lt;&gt;"Complete")*('Task List'!$F$2:$F$1000=K$1)*('Task List'!$G$2:$G$1000=$A43)*('Task List'!$H$2:$H$1000=$B43),
                   ROW('Task List'!$A$2:$A$1000)-ROW('Task List'!$A$2)+1
              ),
              ROWS('Task List'!$A$2:$A10)
          )
),
"")</f>
        <v/>
      </c>
      <c r="L43" s="13" t="str">
        <f ca="1">IF(OR(K43="",K43=0),"",VLOOKUP(K43,'Task List'!$A$2:$I$1000,3,FALSE))</f>
        <v/>
      </c>
      <c r="M43" s="13" t="str">
        <f ca="1">IF(OR(K43="",K43=0),"",VLOOKUP(K43,'Task List'!$A$2:$I$1000,4,FALSE))</f>
        <v/>
      </c>
      <c r="N43" s="13" t="str">
        <f t="array" aca="1" ref="N43" ca="1">IFERROR(
    INDEX('Task List'!$A$2:$A$1000,
          SMALL(
              IF(('Task List'!$I$2:$I$1000&lt;&gt;"Complete")*('Task List'!$F$2:$F$1000&gt;K$1)*('Task List'!$F$2:$F$1000&lt;=N$1)*('Task List'!$G$2:$G$1000=$A43)*('Task List'!$H$2:$H$1000=$B43),
                   ROW('Task List'!$A$2:$A$1000)-ROW('Task List'!$A$2)+1
              ),
              ROWS('Task List'!$A$2:$A10)
          )
),
"")</f>
        <v/>
      </c>
      <c r="O43" s="13" t="str">
        <f ca="1">IF(OR(N43="",N43=0),"",VLOOKUP(N43,'Task List'!$A$2:$I$1000,3,FALSE))</f>
        <v/>
      </c>
      <c r="P43" s="13" t="str">
        <f ca="1">IF(OR(N43="",N43=0),"",VLOOKUP(N43,'Task List'!$A$2:$I$1000,4,FALSE))</f>
        <v/>
      </c>
      <c r="Q43" s="13" t="str">
        <f t="array" aca="1" ref="Q43" ca="1">IFERROR(
    INDEX('Task List'!$A$2:$A$1000,
          SMALL(
              IF(('Task List'!$I$2:$I$1000&lt;&gt;"Complete")*('Task List'!$F$2:$F$1000&gt;N$1)*('Task List'!$G$2:$G$1000=$A43)*('Task List'!$H$2:$H$1000=$B43),
                   ROW('Task List'!$A$2:$A$1000)-ROW('Task List'!$A$2)+1
              ),
              ROWS('Task List'!$A$2:$A10)
          )
),
"")</f>
        <v/>
      </c>
      <c r="R43" s="13" t="str">
        <f ca="1">IF(OR(Q43="",Q43=0),"",VLOOKUP(Q43,'Task List'!$A$2:$I$1000,3,FALSE))</f>
        <v/>
      </c>
      <c r="S43" s="13" t="str">
        <f ca="1">IF(OR(Q43="",Q43=0),"",VLOOKUP(Q43,'Task List'!$A$2:$I$1000,4,FALSE))</f>
        <v/>
      </c>
    </row>
    <row r="44" spans="1:19" x14ac:dyDescent="0.25">
      <c r="A44" t="s">
        <v>44</v>
      </c>
      <c r="B44" t="s">
        <v>46</v>
      </c>
      <c r="C44" s="75"/>
      <c r="D44" s="84"/>
      <c r="E44" s="13" t="str">
        <f t="array" aca="1" ref="E44" ca="1">IFERROR(
    INDEX('Task List'!$A$2:$A$1000,
          SMALL(
              IF(('Task List'!$I$2:$I$1000&lt;&gt;"Complete")*('Task List'!$F$2:$F$1000&lt;H$1)*('Task List'!$G$2:$G$1000=$A44)*('Task List'!$H$2:$H$1000=$B44),
                   ROW('Task List'!$A$2:$A$1000)-ROW('Task List'!$A$2)+1
              ),
              ROWS('Task List'!$A$2:$A11)
          )
),
"")</f>
        <v/>
      </c>
      <c r="F44" s="13" t="str">
        <f ca="1">IF(OR(E44="",E44=0),"",VLOOKUP(E44,'Task List'!$A$2:$I$1000,3,FALSE))</f>
        <v/>
      </c>
      <c r="G44" s="13" t="str">
        <f ca="1">IF(OR(E44="",E44=0),"",VLOOKUP(E44,'Task List'!$A$2:$I$1000,4,FALSE))</f>
        <v/>
      </c>
      <c r="H44" s="13" t="str">
        <f ca="1">IFERROR(
    INDEX('Task List'!$A$2:$A$1000,
          SMALL(
              IF(('Task List'!$I$2:$I$1000&lt;&gt;"Complete")*('Task List'!$F$2:$F$1000=H$1)*('Task List'!$G$2:$G$1000=$A44)*('Task List'!$H$2:$H$1000=$B44),
                   ROW('Task List'!$A$2:$A$1000)-ROW('Task List'!$A$2)+1
              ),
              ROWS('Task List'!$A$2:$A11)
          )
),
"")</f>
        <v/>
      </c>
      <c r="I44" s="13" t="str">
        <f ca="1">IF(OR(H44="",H44=0),"",VLOOKUP(H44,'Task List'!$A$2:$I$1000,3,FALSE))</f>
        <v/>
      </c>
      <c r="J44" s="13" t="str">
        <f ca="1">IF(OR(H44="",H44=0),"",VLOOKUP(H44,'Task List'!$A$2:$I$1000,4,FALSE))</f>
        <v/>
      </c>
      <c r="K44" s="13" t="str">
        <f t="array" aca="1" ref="K44" ca="1">IFERROR(
    INDEX('Task List'!$A$2:$A$1000,
          SMALL(
              IF(('Task List'!$I$2:$I$1000&lt;&gt;"Complete")*('Task List'!$F$2:$F$1000=K$1)*('Task List'!$G$2:$G$1000=$A44)*('Task List'!$H$2:$H$1000=$B44),
                   ROW('Task List'!$A$2:$A$1000)-ROW('Task List'!$A$2)+1
              ),
              ROWS('Task List'!$A$2:$A11)
          )
),
"")</f>
        <v/>
      </c>
      <c r="L44" s="13" t="str">
        <f ca="1">IF(OR(K44="",K44=0),"",VLOOKUP(K44,'Task List'!$A$2:$I$1000,3,FALSE))</f>
        <v/>
      </c>
      <c r="M44" s="13" t="str">
        <f ca="1">IF(OR(K44="",K44=0),"",VLOOKUP(K44,'Task List'!$A$2:$I$1000,4,FALSE))</f>
        <v/>
      </c>
      <c r="N44" s="13" t="str">
        <f t="array" aca="1" ref="N44" ca="1">IFERROR(
    INDEX('Task List'!$A$2:$A$1000,
          SMALL(
              IF(('Task List'!$I$2:$I$1000&lt;&gt;"Complete")*('Task List'!$F$2:$F$1000&gt;K$1)*('Task List'!$F$2:$F$1000&lt;=N$1)*('Task List'!$G$2:$G$1000=$A44)*('Task List'!$H$2:$H$1000=$B44),
                   ROW('Task List'!$A$2:$A$1000)-ROW('Task List'!$A$2)+1
              ),
              ROWS('Task List'!$A$2:$A11)
          )
),
"")</f>
        <v/>
      </c>
      <c r="O44" s="13" t="str">
        <f ca="1">IF(OR(N44="",N44=0),"",VLOOKUP(N44,'Task List'!$A$2:$I$1000,3,FALSE))</f>
        <v/>
      </c>
      <c r="P44" s="13" t="str">
        <f ca="1">IF(OR(N44="",N44=0),"",VLOOKUP(N44,'Task List'!$A$2:$I$1000,4,FALSE))</f>
        <v/>
      </c>
      <c r="Q44" s="13" t="str">
        <f t="array" aca="1" ref="Q44" ca="1">IFERROR(
    INDEX('Task List'!$A$2:$A$1000,
          SMALL(
              IF(('Task List'!$I$2:$I$1000&lt;&gt;"Complete")*('Task List'!$F$2:$F$1000&gt;N$1)*('Task List'!$G$2:$G$1000=$A44)*('Task List'!$H$2:$H$1000=$B44),
                   ROW('Task List'!$A$2:$A$1000)-ROW('Task List'!$A$2)+1
              ),
              ROWS('Task List'!$A$2:$A11)
          )
),
"")</f>
        <v/>
      </c>
      <c r="R44" s="13" t="str">
        <f ca="1">IF(OR(Q44="",Q44=0),"",VLOOKUP(Q44,'Task List'!$A$2:$I$1000,3,FALSE))</f>
        <v/>
      </c>
      <c r="S44" s="13" t="str">
        <f ca="1">IF(OR(Q44="",Q44=0),"",VLOOKUP(Q44,'Task List'!$A$2:$I$1000,4,FALSE))</f>
        <v/>
      </c>
    </row>
  </sheetData>
  <mergeCells count="14">
    <mergeCell ref="F1:G1"/>
    <mergeCell ref="I1:J1"/>
    <mergeCell ref="L1:M1"/>
    <mergeCell ref="O1:P1"/>
    <mergeCell ref="R1:S1"/>
    <mergeCell ref="C1:D1"/>
    <mergeCell ref="C13:C22"/>
    <mergeCell ref="C24:C33"/>
    <mergeCell ref="C35:C44"/>
    <mergeCell ref="C2:C11"/>
    <mergeCell ref="D2:D11"/>
    <mergeCell ref="D13:D22"/>
    <mergeCell ref="D24:D33"/>
    <mergeCell ref="D35:D44"/>
  </mergeCells>
  <pageMargins left="0.25" right="0.25" top="0.75" bottom="0.75" header="0.3" footer="0.3"/>
  <pageSetup paperSize="9" scale="54" orientation="landscape" r:id="rId1"/>
  <ignoredErrors>
    <ignoredError sqref="J12 J23 J3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7"/>
  <sheetViews>
    <sheetView workbookViewId="0"/>
  </sheetViews>
  <sheetFormatPr baseColWidth="10" defaultColWidth="9.140625" defaultRowHeight="15" x14ac:dyDescent="0.25"/>
  <cols>
    <col min="2" max="2" width="12.140625" customWidth="1"/>
    <col min="4" max="4" width="16.7109375" bestFit="1" customWidth="1"/>
    <col min="6" max="6" width="13.140625" bestFit="1" customWidth="1"/>
    <col min="8" max="8" width="10.28515625" customWidth="1"/>
    <col min="9" max="9" width="13" customWidth="1"/>
  </cols>
  <sheetData>
    <row r="1" spans="2:11" s="2" customFormat="1" x14ac:dyDescent="0.25">
      <c r="B1" s="3" t="s">
        <v>0</v>
      </c>
      <c r="C1"/>
      <c r="D1" s="3" t="s">
        <v>2</v>
      </c>
      <c r="F1" s="3" t="s">
        <v>3</v>
      </c>
      <c r="G1" s="3" t="s">
        <v>1</v>
      </c>
      <c r="I1" s="3" t="s">
        <v>13</v>
      </c>
      <c r="K1" s="3" t="s">
        <v>17</v>
      </c>
    </row>
    <row r="2" spans="2:11" x14ac:dyDescent="0.25">
      <c r="B2" t="s">
        <v>43</v>
      </c>
      <c r="D2" t="s">
        <v>45</v>
      </c>
      <c r="F2" s="1" t="s">
        <v>8</v>
      </c>
      <c r="G2">
        <v>1</v>
      </c>
      <c r="H2" s="1"/>
      <c r="I2" t="s">
        <v>15</v>
      </c>
      <c r="K2" t="s">
        <v>18</v>
      </c>
    </row>
    <row r="3" spans="2:11" x14ac:dyDescent="0.25">
      <c r="B3" t="s">
        <v>44</v>
      </c>
      <c r="D3" t="s">
        <v>46</v>
      </c>
      <c r="F3" t="s">
        <v>7</v>
      </c>
      <c r="G3">
        <v>2</v>
      </c>
      <c r="I3" t="s">
        <v>14</v>
      </c>
      <c r="K3" t="s">
        <v>19</v>
      </c>
    </row>
    <row r="4" spans="2:11" x14ac:dyDescent="0.25">
      <c r="F4" t="s">
        <v>6</v>
      </c>
      <c r="G4">
        <v>3</v>
      </c>
      <c r="I4" t="s">
        <v>16</v>
      </c>
      <c r="K4" t="s">
        <v>17</v>
      </c>
    </row>
    <row r="5" spans="2:11" x14ac:dyDescent="0.25">
      <c r="F5" t="s">
        <v>5</v>
      </c>
      <c r="G5">
        <v>4</v>
      </c>
    </row>
    <row r="6" spans="2:11" x14ac:dyDescent="0.25">
      <c r="D6" s="1"/>
      <c r="F6" s="1" t="s">
        <v>4</v>
      </c>
      <c r="G6">
        <v>5</v>
      </c>
      <c r="H6" s="1"/>
    </row>
    <row r="7" spans="2:11" x14ac:dyDescent="0.25">
      <c r="D7" s="1"/>
    </row>
  </sheetData>
  <pageMargins left="0.7" right="0.7" top="0.75" bottom="0.75" header="0.3" footer="0.3"/>
  <pageSetup paperSize="9" orientation="portrait" r:id="rId1"/>
  <headerFooter>
    <oddHeader>&amp;R&amp;"Arial"&amp;12&amp;BST Restricted&amp;B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baseColWidth="10" defaultColWidth="9.140625" defaultRowHeight="15" x14ac:dyDescent="0.25"/>
  <sheetData>
    <row r="1" spans="1:7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>
        <v>8</v>
      </c>
      <c r="G2" t="s">
        <v>32</v>
      </c>
    </row>
  </sheetData>
  <pageMargins left="0.7" right="0.7" top="0.75" bottom="0.75" header="0.3" footer="0.3"/>
  <pageSetup paperSize="9" orientation="portrait" r:id="rId1"/>
  <headerFooter>
    <oddHeader>&amp;R&amp;"Arial"&amp;12&amp;BST Restricted&amp;B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5</vt:i4>
      </vt:variant>
    </vt:vector>
  </HeadingPairs>
  <TitlesOfParts>
    <vt:vector size="9" baseType="lpstr">
      <vt:lpstr>Task List</vt:lpstr>
      <vt:lpstr>Eisenhower</vt:lpstr>
      <vt:lpstr>Agenda</vt:lpstr>
      <vt:lpstr>Listes</vt:lpstr>
      <vt:lpstr>completion</vt:lpstr>
      <vt:lpstr>domain</vt:lpstr>
      <vt:lpstr>Effort</vt:lpstr>
      <vt:lpstr>Importance</vt:lpstr>
      <vt:lpstr>Urgence</vt:lpstr>
    </vt:vector>
  </TitlesOfParts>
  <Company>STMicroelectronics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GEORJON</dc:creator>
  <cp:lastModifiedBy>Emmanuel</cp:lastModifiedBy>
  <cp:lastPrinted>2017-04-14T14:14:47Z</cp:lastPrinted>
  <dcterms:created xsi:type="dcterms:W3CDTF">2016-10-09T09:32:12Z</dcterms:created>
  <dcterms:modified xsi:type="dcterms:W3CDTF">2020-05-10T13:50:21Z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12229007-4bdc-466d-ae83-3e4d8928c383</vt:lpwstr>
  </property>
</Properties>
</file>