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9555" windowHeight="2130"/>
  </bookViews>
  <sheets>
    <sheet name="Covanta Efficiency Calculations" sheetId="1" r:id="rId1"/>
  </sheets>
  <calcPr calcId="145621"/>
</workbook>
</file>

<file path=xl/calcChain.xml><?xml version="1.0" encoding="utf-8"?>
<calcChain xmlns="http://schemas.openxmlformats.org/spreadsheetml/2006/main">
  <c r="D5" i="1" l="1"/>
  <c r="D6" i="1"/>
  <c r="J5" i="1"/>
  <c r="I4" i="1"/>
  <c r="F4" i="1"/>
  <c r="C4" i="1"/>
  <c r="I5" i="1"/>
  <c r="E5" i="1"/>
  <c r="I6" i="1"/>
  <c r="F6" i="1"/>
  <c r="F5" i="1"/>
  <c r="C6" i="1"/>
  <c r="E6" i="1" s="1"/>
  <c r="J6" i="1" s="1"/>
  <c r="C5" i="1"/>
  <c r="E4" i="1" l="1"/>
  <c r="J4" i="1" s="1"/>
</calcChain>
</file>

<file path=xl/sharedStrings.xml><?xml version="1.0" encoding="utf-8"?>
<sst xmlns="http://schemas.openxmlformats.org/spreadsheetml/2006/main" count="32" uniqueCount="26">
  <si>
    <t>FY13</t>
  </si>
  <si>
    <t>FY12</t>
  </si>
  <si>
    <t>MSW (lbs/year)</t>
  </si>
  <si>
    <t>MSW (tons/year)</t>
  </si>
  <si>
    <t>Fiscal Year</t>
  </si>
  <si>
    <t>Energy Input (Btu/year)</t>
  </si>
  <si>
    <t>Steam Enthalpy (Btu/lbs) - 675.6 F @ 600 psig design</t>
  </si>
  <si>
    <t>Net Electricity Production (MWh/year)</t>
  </si>
  <si>
    <t>MSW HHV (Btu/lb)</t>
  </si>
  <si>
    <t>Net Electrical Efficiency</t>
  </si>
  <si>
    <t>Steam Production (klbs/year)</t>
  </si>
  <si>
    <t>FY14-YTD (Feb)</t>
  </si>
  <si>
    <t>Variable</t>
  </si>
  <si>
    <t>m_msw_tons</t>
  </si>
  <si>
    <t>m_msw_lbs</t>
  </si>
  <si>
    <t>hhv_msw</t>
  </si>
  <si>
    <t>=m_msw_lbs x hhv_msw</t>
  </si>
  <si>
    <t>h_steam@675F,600psig</t>
  </si>
  <si>
    <t>w_elec_MWh</t>
  </si>
  <si>
    <t>m_steam_klbs</t>
  </si>
  <si>
    <t>=(w_elec_MWh x 3412 Btu/kWh x 1000 kWh/MWh) / (m_steam_klbs x h_steam@675F,600psig x 1000 lbs/klbs)</t>
  </si>
  <si>
    <t>Source</t>
  </si>
  <si>
    <t>HDR Report</t>
  </si>
  <si>
    <t>Calculated</t>
  </si>
  <si>
    <t>HDR Report, Covanta Website, Cengel &amp; Boles</t>
  </si>
  <si>
    <t>Net Electrical Efficiency - Combustion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</si>
</sst>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8" sqref="D8"/>
    </sheetView>
  </sheetViews>
  <sheetFormatPr defaultRowHeight="15" x14ac:dyDescent="0.25"/>
  <cols>
    <col min="1" max="1" width="14.42578125" customWidth="1"/>
    <col min="2" max="2" width="16.140625" bestFit="1" customWidth="1"/>
    <col min="3" max="3" width="14.85546875" bestFit="1" customWidth="1"/>
    <col min="4" max="4" width="17.5703125" bestFit="1" customWidth="1"/>
    <col min="5" max="5" width="24.28515625" customWidth="1"/>
    <col min="6" max="6" width="25" customWidth="1"/>
    <col min="7" max="8" width="13.28515625" customWidth="1"/>
    <col min="9" max="9" width="23.85546875" customWidth="1"/>
    <col min="10" max="10" width="20.85546875" customWidth="1"/>
    <col min="11" max="11" width="12" bestFit="1" customWidth="1"/>
  </cols>
  <sheetData>
    <row r="1" spans="1:12" ht="60" x14ac:dyDescent="0.25">
      <c r="A1" s="11" t="s">
        <v>4</v>
      </c>
      <c r="B1" s="11" t="s">
        <v>3</v>
      </c>
      <c r="C1" s="11" t="s">
        <v>2</v>
      </c>
      <c r="D1" s="11" t="s">
        <v>8</v>
      </c>
      <c r="E1" s="11" t="s">
        <v>5</v>
      </c>
      <c r="F1" s="11" t="s">
        <v>6</v>
      </c>
      <c r="G1" s="11" t="s">
        <v>10</v>
      </c>
      <c r="H1" s="11" t="s">
        <v>7</v>
      </c>
      <c r="I1" s="11" t="s">
        <v>9</v>
      </c>
      <c r="J1" s="2" t="s">
        <v>25</v>
      </c>
    </row>
    <row r="2" spans="1:12" s="7" customFormat="1" ht="90" x14ac:dyDescent="0.25">
      <c r="A2" s="8" t="s">
        <v>12</v>
      </c>
      <c r="B2" s="8" t="s">
        <v>13</v>
      </c>
      <c r="C2" s="8" t="s">
        <v>14</v>
      </c>
      <c r="D2" s="8" t="s">
        <v>15</v>
      </c>
      <c r="E2" s="9" t="s">
        <v>16</v>
      </c>
      <c r="F2" s="10" t="s">
        <v>17</v>
      </c>
      <c r="G2" s="8" t="s">
        <v>19</v>
      </c>
      <c r="H2" s="8" t="s">
        <v>18</v>
      </c>
      <c r="I2" s="9" t="s">
        <v>20</v>
      </c>
      <c r="J2" s="2"/>
    </row>
    <row r="3" spans="1:12" s="7" customFormat="1" x14ac:dyDescent="0.25">
      <c r="A3" s="8" t="s">
        <v>21</v>
      </c>
      <c r="B3" s="8" t="s">
        <v>22</v>
      </c>
      <c r="C3" s="8" t="s">
        <v>23</v>
      </c>
      <c r="D3" s="8" t="s">
        <v>22</v>
      </c>
      <c r="E3" s="9" t="s">
        <v>23</v>
      </c>
      <c r="F3" s="10" t="s">
        <v>24</v>
      </c>
      <c r="G3" s="8" t="s">
        <v>22</v>
      </c>
      <c r="H3" s="8" t="s">
        <v>22</v>
      </c>
      <c r="I3" s="9" t="s">
        <v>23</v>
      </c>
      <c r="J3" s="8" t="s">
        <v>23</v>
      </c>
    </row>
    <row r="4" spans="1:12" x14ac:dyDescent="0.25">
      <c r="A4" s="5" t="s">
        <v>11</v>
      </c>
      <c r="B4" s="2">
        <v>172170</v>
      </c>
      <c r="C4" s="3">
        <f>B4*2000</f>
        <v>344340000</v>
      </c>
      <c r="D4" s="3">
        <v>4771</v>
      </c>
      <c r="E4" s="3">
        <f>C4*D4</f>
        <v>1642846140000</v>
      </c>
      <c r="F4" s="3">
        <f>AVERAGE(1351,1321.3)</f>
        <v>1336.15</v>
      </c>
      <c r="G4" s="3">
        <v>1037939</v>
      </c>
      <c r="H4" s="3">
        <v>68703</v>
      </c>
      <c r="I4" s="4">
        <f>(H4*3412*1000)/(G4*1000*F4)</f>
        <v>0.16902762035254787</v>
      </c>
      <c r="J4" s="4">
        <f>(H4*3412*1000)/E4</f>
        <v>0.14268812537734057</v>
      </c>
    </row>
    <row r="5" spans="1:12" x14ac:dyDescent="0.25">
      <c r="A5" s="6" t="s">
        <v>0</v>
      </c>
      <c r="B5" s="3">
        <v>347790</v>
      </c>
      <c r="C5" s="3">
        <f>B5*2000</f>
        <v>695580000</v>
      </c>
      <c r="D5" s="3">
        <f>AVERAGE(4850,5050,4600,5100,4900,5250,5000,5050,5150,4800,4700,4600)</f>
        <v>4920.833333333333</v>
      </c>
      <c r="E5" s="3">
        <f>C5*D5</f>
        <v>3422833250000</v>
      </c>
      <c r="F5" s="3">
        <f>AVERAGE(1351,1321.3)</f>
        <v>1336.15</v>
      </c>
      <c r="G5" s="3">
        <v>2154201</v>
      </c>
      <c r="H5" s="3">
        <v>148366</v>
      </c>
      <c r="I5" s="4">
        <f>(H5*3412*1000)/(G5*1000*F5)</f>
        <v>0.17587413377575778</v>
      </c>
      <c r="J5" s="4">
        <f t="shared" ref="J5:J6" si="0">(H5*3412*1000)/E5</f>
        <v>0.14789642235712183</v>
      </c>
      <c r="L5" s="1"/>
    </row>
    <row r="6" spans="1:12" x14ac:dyDescent="0.25">
      <c r="A6" s="6" t="s">
        <v>1</v>
      </c>
      <c r="B6" s="3">
        <v>348455</v>
      </c>
      <c r="C6" s="3">
        <f>B6*2000</f>
        <v>696910000</v>
      </c>
      <c r="D6" s="3">
        <f>AVERAGE(5190,4600,4300,5100,4850,4950,5100,5190,4825,4980,4600,4950)</f>
        <v>4886.25</v>
      </c>
      <c r="E6" s="3">
        <f>C6*D6</f>
        <v>3405276487500</v>
      </c>
      <c r="F6" s="3">
        <f>AVERAGE(1351,1321.3)</f>
        <v>1336.15</v>
      </c>
      <c r="G6" s="3">
        <v>2121209</v>
      </c>
      <c r="H6" s="3">
        <v>149919</v>
      </c>
      <c r="I6" s="4">
        <f>(H6*3412*1000)/(G6*1000*F6)</f>
        <v>0.18047914383182415</v>
      </c>
      <c r="J6" s="4">
        <f t="shared" si="0"/>
        <v>0.15021500599956789</v>
      </c>
      <c r="L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905A07AD6C7A4CB49A7CDCCAAB0CA8" ma:contentTypeVersion="15" ma:contentTypeDescription="Create a new document." ma:contentTypeScope="" ma:versionID="54f7f314d8447ab5a81c0075ceaed909">
  <xsd:schema xmlns:xsd="http://www.w3.org/2001/XMLSchema" xmlns:xs="http://www.w3.org/2001/XMLSchema" xmlns:p="http://schemas.microsoft.com/office/2006/metadata/properties" xmlns:ns2="75972fe6-f1ac-46c6-8756-057ed8cbebfe" xmlns:ns3="http://schemas.microsoft.com/sharepoint/v3/fields" xmlns:ns4="1b8a4403-f126-4af7-b640-1c43d103beb7" targetNamespace="http://schemas.microsoft.com/office/2006/metadata/properties" ma:root="true" ma:fieldsID="68c463cb3c633ab59a190de980792145" ns2:_="" ns3:_="" ns4:_="">
    <xsd:import namespace="75972fe6-f1ac-46c6-8756-057ed8cbebfe"/>
    <xsd:import namespace="http://schemas.microsoft.com/sharepoint/v3/fields"/>
    <xsd:import namespace="1b8a4403-f126-4af7-b640-1c43d103beb7"/>
    <xsd:element name="properties">
      <xsd:complexType>
        <xsd:sequence>
          <xsd:element name="documentManagement">
            <xsd:complexType>
              <xsd:all>
                <xsd:element ref="ns2:Tag" minOccurs="0"/>
                <xsd:element ref="ns3:_Version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4:SharedWithUsers" minOccurs="0"/>
                <xsd:element ref="ns4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972fe6-f1ac-46c6-8756-057ed8cbebfe" elementFormDefault="qualified">
    <xsd:import namespace="http://schemas.microsoft.com/office/2006/documentManagement/types"/>
    <xsd:import namespace="http://schemas.microsoft.com/office/infopath/2007/PartnerControls"/>
    <xsd:element name="Tag" ma:index="8" nillable="true" ma:displayName="Tag" ma:internalName="Tag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Projec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9" nillable="true" ma:displayName="Version" ma:internalName="_Vers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8a4403-f126-4af7-b640-1c43d103beb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g xmlns="75972fe6-f1ac-46c6-8756-057ed8cbebfe"/>
    <_Version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60FEF65A-DB7D-4DEB-A4B5-9FD6CC225222}"/>
</file>

<file path=customXml/itemProps2.xml><?xml version="1.0" encoding="utf-8"?>
<ds:datastoreItem xmlns:ds="http://schemas.openxmlformats.org/officeDocument/2006/customXml" ds:itemID="{F171E74F-F72A-4CA5-B492-8732E17A0D7B}"/>
</file>

<file path=customXml/itemProps3.xml><?xml version="1.0" encoding="utf-8"?>
<ds:datastoreItem xmlns:ds="http://schemas.openxmlformats.org/officeDocument/2006/customXml" ds:itemID="{BEC292E5-5D67-4949-A761-DA05C811F1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Covanta Efficiency Calculations</vt:lpstr>
    </vt:vector>
  </TitlesOfParts>
  <Company>City of Alexandria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Eger</dc:creator>
  <cp:lastModifiedBy>Bill Eger</cp:lastModifiedBy>
  <dcterms:created xsi:type="dcterms:W3CDTF">2014-06-19T20:18:53Z</dcterms:created>
  <dcterms:modified xsi:type="dcterms:W3CDTF">2014-06-20T00:39:38Z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0x01010009905A07AD6C7A4CB49A7CDCCAAB0CA8</vt:lpwstr>
  </property>
</Properties>
</file>