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eggermont/Dropbox/01. Personal/04. Models/58. Coronavirus/"/>
    </mc:Choice>
  </mc:AlternateContent>
  <xr:revisionPtr revIDLastSave="0" documentId="13_ncr:1_{47A0BD89-AF2A-D04A-917E-ED77EC12A377}" xr6:coauthVersionLast="45" xr6:coauthVersionMax="45" xr10:uidLastSave="{00000000-0000-0000-0000-000000000000}"/>
  <bookViews>
    <workbookView xWindow="14400" yWindow="460" windowWidth="14400" windowHeight="16240" firstSheet="3" activeTab="8" xr2:uid="{0FEA0789-577B-CD44-A5BC-709A6C9B23C2}"/>
  </bookViews>
  <sheets>
    <sheet name="Compare" sheetId="8" r:id="rId1"/>
    <sheet name="China" sheetId="1" r:id="rId2"/>
    <sheet name="Italy" sheetId="2" r:id="rId3"/>
    <sheet name="South Korea" sheetId="9" r:id="rId4"/>
    <sheet name="Germany" sheetId="6" r:id="rId5"/>
    <sheet name="France" sheetId="3" r:id="rId6"/>
    <sheet name="USA" sheetId="5" r:id="rId7"/>
    <sheet name="Netherlands" sheetId="4" r:id="rId8"/>
    <sheet name="Belgium" sheetId="7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4" l="1"/>
  <c r="I10" i="4"/>
  <c r="C11" i="4"/>
  <c r="C10" i="4"/>
  <c r="I11" i="5"/>
  <c r="F11" i="5"/>
  <c r="C11" i="5"/>
  <c r="I11" i="3"/>
  <c r="F11" i="3"/>
  <c r="C11" i="3"/>
  <c r="I11" i="6"/>
  <c r="D12" i="6"/>
  <c r="C11" i="6"/>
  <c r="F20" i="2"/>
  <c r="C20" i="2"/>
  <c r="C19" i="2"/>
  <c r="I49" i="9"/>
  <c r="I55" i="1"/>
  <c r="F55" i="1"/>
  <c r="C10" i="7"/>
  <c r="I10" i="7"/>
  <c r="C10" i="5"/>
  <c r="C10" i="3"/>
  <c r="I10" i="3"/>
  <c r="F10" i="3"/>
  <c r="F19" i="2"/>
  <c r="I9" i="7"/>
  <c r="C9" i="7"/>
  <c r="D12" i="3"/>
  <c r="C12" i="3"/>
  <c r="D13" i="3"/>
  <c r="C13" i="3"/>
  <c r="D14" i="3"/>
  <c r="C14" i="3"/>
  <c r="D15" i="3"/>
  <c r="C15" i="3"/>
  <c r="D16" i="3"/>
  <c r="C16" i="3"/>
  <c r="D17" i="3"/>
  <c r="C17" i="3"/>
  <c r="D18" i="3"/>
  <c r="C18" i="3"/>
  <c r="D19" i="3"/>
  <c r="C19" i="3"/>
  <c r="D20" i="3"/>
  <c r="C20" i="3"/>
  <c r="D21" i="3"/>
  <c r="C21" i="3"/>
  <c r="D22" i="3"/>
  <c r="C22" i="3"/>
  <c r="D23" i="3"/>
  <c r="C23" i="3"/>
  <c r="D24" i="3"/>
  <c r="C24" i="3"/>
  <c r="D25" i="3"/>
  <c r="C25" i="3"/>
  <c r="D26" i="3"/>
  <c r="C26" i="3"/>
  <c r="D27" i="3"/>
  <c r="C27" i="3"/>
  <c r="D28" i="3"/>
  <c r="C28" i="3"/>
  <c r="D29" i="3"/>
  <c r="C29" i="3"/>
  <c r="D30" i="3"/>
  <c r="C30" i="3"/>
  <c r="D31" i="3"/>
  <c r="C31" i="3"/>
  <c r="D32" i="3"/>
  <c r="C32" i="3"/>
  <c r="D33" i="3"/>
  <c r="C33" i="3"/>
  <c r="D34" i="3"/>
  <c r="C34" i="3"/>
  <c r="D35" i="3"/>
  <c r="C35" i="3"/>
  <c r="D36" i="3"/>
  <c r="C36" i="3"/>
  <c r="D37" i="3"/>
  <c r="C37" i="3"/>
  <c r="D38" i="3"/>
  <c r="C38" i="3"/>
  <c r="D39" i="3"/>
  <c r="C39" i="3"/>
  <c r="D40" i="3"/>
  <c r="C40" i="3"/>
  <c r="D41" i="3"/>
  <c r="C41" i="3"/>
  <c r="D42" i="3"/>
  <c r="C42" i="3"/>
  <c r="D43" i="3"/>
  <c r="C43" i="3"/>
  <c r="D44" i="3"/>
  <c r="C44" i="3"/>
  <c r="D45" i="3"/>
  <c r="C45" i="3"/>
  <c r="D46" i="3"/>
  <c r="C46" i="3"/>
  <c r="D47" i="3"/>
  <c r="C47" i="3"/>
  <c r="D48" i="3"/>
  <c r="C48" i="3"/>
  <c r="D49" i="3"/>
  <c r="C49" i="3"/>
  <c r="D50" i="3"/>
  <c r="C50" i="3"/>
  <c r="D51" i="3"/>
  <c r="C51" i="3"/>
  <c r="D52" i="3"/>
  <c r="C52" i="3"/>
  <c r="D53" i="3"/>
  <c r="C53" i="3"/>
  <c r="D54" i="3"/>
  <c r="C54" i="3"/>
  <c r="D55" i="3"/>
  <c r="C55" i="3"/>
  <c r="D56" i="3"/>
  <c r="C56" i="3"/>
  <c r="D57" i="3"/>
  <c r="C57" i="3"/>
  <c r="D58" i="3"/>
  <c r="C58" i="3"/>
  <c r="D59" i="3"/>
  <c r="C59" i="3"/>
  <c r="D60" i="3"/>
  <c r="C60" i="3"/>
  <c r="D61" i="3"/>
  <c r="C61" i="3"/>
  <c r="D62" i="3"/>
  <c r="C62" i="3"/>
  <c r="D63" i="3"/>
  <c r="C63" i="3"/>
  <c r="D64" i="3"/>
  <c r="C64" i="3"/>
  <c r="D65" i="3"/>
  <c r="C65" i="3"/>
  <c r="D66" i="3"/>
  <c r="C66" i="3"/>
  <c r="D67" i="3"/>
  <c r="C67" i="3"/>
  <c r="D68" i="3"/>
  <c r="C68" i="3"/>
  <c r="D69" i="3"/>
  <c r="C69" i="3"/>
  <c r="D70" i="3"/>
  <c r="C70" i="3"/>
  <c r="D71" i="3"/>
  <c r="C71" i="3"/>
  <c r="D72" i="3"/>
  <c r="C10" i="6"/>
  <c r="D21" i="2"/>
  <c r="C21" i="2"/>
  <c r="D22" i="2"/>
  <c r="C22" i="2"/>
  <c r="D23" i="2"/>
  <c r="C23" i="2"/>
  <c r="D24" i="2"/>
  <c r="C24" i="2"/>
  <c r="D25" i="2"/>
  <c r="C25" i="2"/>
  <c r="D26" i="2"/>
  <c r="C26" i="2"/>
  <c r="D27" i="2"/>
  <c r="C27" i="2"/>
  <c r="D28" i="2"/>
  <c r="C28" i="2"/>
  <c r="D29" i="2"/>
  <c r="C29" i="2"/>
  <c r="D30" i="2"/>
  <c r="C30" i="2"/>
  <c r="D31" i="2"/>
  <c r="C31" i="2"/>
  <c r="D32" i="2"/>
  <c r="C32" i="2"/>
  <c r="D33" i="2"/>
  <c r="C33" i="2"/>
  <c r="D34" i="2"/>
  <c r="C34" i="2"/>
  <c r="D35" i="2"/>
  <c r="C35" i="2"/>
  <c r="D36" i="2"/>
  <c r="C36" i="2"/>
  <c r="D37" i="2"/>
  <c r="C37" i="2"/>
  <c r="D38" i="2"/>
  <c r="C38" i="2"/>
  <c r="D39" i="2"/>
  <c r="C39" i="2"/>
  <c r="D40" i="2"/>
  <c r="C40" i="2"/>
  <c r="D41" i="2"/>
  <c r="C41" i="2"/>
  <c r="D42" i="2"/>
  <c r="C42" i="2"/>
  <c r="D43" i="2"/>
  <c r="C43" i="2"/>
  <c r="D44" i="2"/>
  <c r="C44" i="2"/>
  <c r="D45" i="2"/>
  <c r="C45" i="2"/>
  <c r="D46" i="2"/>
  <c r="C46" i="2"/>
  <c r="D47" i="2"/>
  <c r="C47" i="2"/>
  <c r="D48" i="2"/>
  <c r="C48" i="2"/>
  <c r="D49" i="2"/>
  <c r="C49" i="2"/>
  <c r="D50" i="2"/>
  <c r="C50" i="2"/>
  <c r="D51" i="2"/>
  <c r="C51" i="2"/>
  <c r="D52" i="2"/>
  <c r="C52" i="2"/>
  <c r="D53" i="2"/>
  <c r="C53" i="2"/>
  <c r="D54" i="2"/>
  <c r="C54" i="2"/>
  <c r="D55" i="2"/>
  <c r="C55" i="2"/>
  <c r="D56" i="2"/>
  <c r="C56" i="2"/>
  <c r="D57" i="2"/>
  <c r="C57" i="2"/>
  <c r="D58" i="2"/>
  <c r="C58" i="2"/>
  <c r="D59" i="2"/>
  <c r="C59" i="2"/>
  <c r="D60" i="2"/>
  <c r="C60" i="2"/>
  <c r="D61" i="2"/>
  <c r="C61" i="2"/>
  <c r="D62" i="2"/>
  <c r="C62" i="2"/>
  <c r="D63" i="2"/>
  <c r="C63" i="2"/>
  <c r="D64" i="2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I10" i="5"/>
  <c r="F10" i="5"/>
  <c r="F9" i="5"/>
  <c r="I10" i="6"/>
  <c r="I48" i="9"/>
  <c r="I54" i="1"/>
  <c r="F54" i="1"/>
  <c r="C9" i="6"/>
  <c r="C18" i="2"/>
  <c r="C17" i="2"/>
  <c r="C16" i="2"/>
  <c r="C15" i="2"/>
  <c r="F18" i="2"/>
  <c r="I9" i="4"/>
  <c r="D10" i="4"/>
  <c r="C9" i="4"/>
  <c r="I9" i="5"/>
  <c r="C9" i="5"/>
  <c r="I9" i="3"/>
  <c r="F9" i="3"/>
  <c r="C9" i="3"/>
  <c r="I9" i="6"/>
  <c r="C47" i="9"/>
  <c r="C46" i="9"/>
  <c r="C45" i="9"/>
  <c r="I8" i="7"/>
  <c r="C8" i="7"/>
  <c r="D11" i="7"/>
  <c r="C11" i="7"/>
  <c r="D12" i="7"/>
  <c r="C12" i="7"/>
  <c r="D13" i="7"/>
  <c r="C13" i="7"/>
  <c r="D14" i="7"/>
  <c r="C14" i="7"/>
  <c r="D15" i="7"/>
  <c r="C15" i="7"/>
  <c r="D16" i="7"/>
  <c r="C16" i="7"/>
  <c r="D17" i="7"/>
  <c r="C17" i="7"/>
  <c r="D18" i="7"/>
  <c r="C18" i="7"/>
  <c r="D19" i="7"/>
  <c r="C19" i="7"/>
  <c r="D20" i="7"/>
  <c r="C20" i="7"/>
  <c r="D21" i="7"/>
  <c r="C21" i="7"/>
  <c r="D22" i="7"/>
  <c r="C22" i="7"/>
  <c r="D23" i="7"/>
  <c r="C23" i="7"/>
  <c r="D24" i="7"/>
  <c r="C24" i="7"/>
  <c r="D25" i="7"/>
  <c r="C25" i="7"/>
  <c r="D26" i="7"/>
  <c r="C26" i="7"/>
  <c r="D27" i="7"/>
  <c r="C27" i="7"/>
  <c r="D28" i="7"/>
  <c r="C28" i="7"/>
  <c r="D29" i="7"/>
  <c r="C29" i="7"/>
  <c r="D30" i="7"/>
  <c r="C30" i="7"/>
  <c r="D31" i="7"/>
  <c r="C31" i="7"/>
  <c r="D32" i="7"/>
  <c r="C32" i="7"/>
  <c r="D33" i="7"/>
  <c r="C33" i="7"/>
  <c r="D34" i="7"/>
  <c r="C34" i="7"/>
  <c r="D35" i="7"/>
  <c r="C35" i="7"/>
  <c r="D36" i="7"/>
  <c r="C36" i="7"/>
  <c r="D37" i="7"/>
  <c r="C37" i="7"/>
  <c r="D38" i="7"/>
  <c r="C38" i="7"/>
  <c r="D39" i="7"/>
  <c r="C39" i="7"/>
  <c r="D40" i="7"/>
  <c r="C40" i="7"/>
  <c r="D41" i="7"/>
  <c r="C41" i="7"/>
  <c r="D42" i="7"/>
  <c r="C42" i="7"/>
  <c r="D43" i="7"/>
  <c r="C43" i="7"/>
  <c r="D44" i="7"/>
  <c r="C44" i="7"/>
  <c r="D45" i="7"/>
  <c r="C45" i="7"/>
  <c r="D46" i="7"/>
  <c r="C46" i="7"/>
  <c r="D47" i="7"/>
  <c r="C47" i="7"/>
  <c r="D48" i="7"/>
  <c r="C48" i="7"/>
  <c r="D49" i="7"/>
  <c r="C49" i="7"/>
  <c r="D50" i="7"/>
  <c r="C50" i="7"/>
  <c r="D51" i="7"/>
  <c r="C51" i="7"/>
  <c r="D52" i="7"/>
  <c r="C52" i="7"/>
  <c r="D53" i="7"/>
  <c r="C53" i="7"/>
  <c r="D54" i="7"/>
  <c r="C54" i="7"/>
  <c r="D55" i="7"/>
  <c r="C55" i="7"/>
  <c r="D56" i="7"/>
  <c r="C56" i="7"/>
  <c r="D57" i="7"/>
  <c r="C57" i="7"/>
  <c r="D58" i="7"/>
  <c r="C58" i="7"/>
  <c r="D59" i="7"/>
  <c r="C59" i="7"/>
  <c r="D60" i="7"/>
  <c r="C60" i="7"/>
  <c r="D61" i="7"/>
  <c r="C61" i="7"/>
  <c r="D62" i="7"/>
  <c r="C62" i="7"/>
  <c r="D63" i="7"/>
  <c r="C63" i="7"/>
  <c r="D64" i="7"/>
  <c r="C64" i="7"/>
  <c r="D65" i="7"/>
  <c r="C65" i="7"/>
  <c r="D66" i="7"/>
  <c r="C66" i="7"/>
  <c r="D67" i="7"/>
  <c r="C67" i="7"/>
  <c r="D68" i="7"/>
  <c r="C68" i="7"/>
  <c r="D69" i="7"/>
  <c r="C69" i="7"/>
  <c r="D70" i="7"/>
  <c r="C70" i="7"/>
  <c r="D71" i="7"/>
  <c r="C71" i="7"/>
  <c r="D72" i="7"/>
  <c r="C72" i="7"/>
  <c r="D73" i="7"/>
  <c r="C73" i="7"/>
  <c r="D74" i="7"/>
  <c r="C74" i="7"/>
  <c r="D75" i="7"/>
  <c r="C75" i="7"/>
  <c r="D76" i="7"/>
  <c r="C76" i="7"/>
  <c r="D77" i="7"/>
  <c r="C77" i="7"/>
  <c r="D78" i="7"/>
  <c r="C78" i="7"/>
  <c r="D79" i="7"/>
  <c r="C79" i="7"/>
  <c r="D80" i="7"/>
  <c r="C80" i="7"/>
  <c r="D81" i="7"/>
  <c r="C81" i="7"/>
  <c r="D82" i="7"/>
  <c r="C82" i="7"/>
  <c r="D83" i="7"/>
  <c r="C83" i="7"/>
  <c r="D84" i="7"/>
  <c r="C84" i="7"/>
  <c r="D85" i="7"/>
  <c r="C85" i="7"/>
  <c r="D86" i="7"/>
  <c r="I47" i="9"/>
  <c r="I53" i="1"/>
  <c r="F53" i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F17" i="2"/>
  <c r="I8" i="4"/>
  <c r="C8" i="4"/>
  <c r="I7" i="7"/>
  <c r="C7" i="7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F104" i="9"/>
  <c r="C105" i="9"/>
  <c r="F105" i="9"/>
  <c r="C106" i="9"/>
  <c r="F106" i="9"/>
  <c r="C107" i="9"/>
  <c r="F107" i="9"/>
  <c r="C108" i="9"/>
  <c r="F108" i="9"/>
  <c r="C109" i="9"/>
  <c r="F109" i="9"/>
  <c r="C110" i="9"/>
  <c r="F110" i="9"/>
  <c r="C111" i="9"/>
  <c r="F111" i="9"/>
  <c r="I46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I45" i="9"/>
  <c r="C42" i="9"/>
  <c r="C43" i="9"/>
  <c r="C44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3" i="9"/>
  <c r="C8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E19" i="5"/>
  <c r="E20" i="5"/>
  <c r="E21" i="5"/>
  <c r="E22" i="5"/>
  <c r="E23" i="5"/>
  <c r="E24" i="5"/>
  <c r="E25" i="5"/>
  <c r="E26" i="5"/>
  <c r="E27" i="5"/>
  <c r="E28" i="5"/>
  <c r="I8" i="5"/>
  <c r="F8" i="5"/>
  <c r="I52" i="1"/>
  <c r="F52" i="1"/>
  <c r="C52" i="1"/>
  <c r="C53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I8" i="6"/>
  <c r="C8" i="6"/>
  <c r="I8" i="3"/>
  <c r="F8" i="3"/>
  <c r="C8" i="3"/>
  <c r="I16" i="2"/>
  <c r="I15" i="2"/>
  <c r="I14" i="2"/>
  <c r="I13" i="2"/>
  <c r="I12" i="2"/>
  <c r="I11" i="2"/>
  <c r="I10" i="2"/>
  <c r="I9" i="2"/>
  <c r="I8" i="2"/>
  <c r="I7" i="2"/>
  <c r="I6" i="2"/>
  <c r="I5" i="2"/>
  <c r="F16" i="2"/>
  <c r="I7" i="4"/>
  <c r="C7" i="4"/>
  <c r="I7" i="5"/>
  <c r="F7" i="5"/>
  <c r="C7" i="5"/>
  <c r="I7" i="3"/>
  <c r="F7" i="3"/>
  <c r="C7" i="3"/>
  <c r="I13" i="1"/>
  <c r="I12" i="1"/>
  <c r="I11" i="1"/>
  <c r="I10" i="1"/>
  <c r="I9" i="1"/>
  <c r="I8" i="1"/>
  <c r="I21" i="1"/>
  <c r="I20" i="1"/>
  <c r="I19" i="1"/>
  <c r="I18" i="1"/>
  <c r="I17" i="1"/>
  <c r="I16" i="1"/>
  <c r="I15" i="1"/>
  <c r="I14" i="1"/>
  <c r="I27" i="1"/>
  <c r="I26" i="1"/>
  <c r="I25" i="1"/>
  <c r="I24" i="1"/>
  <c r="I23" i="1"/>
  <c r="I22" i="1"/>
  <c r="I28" i="1"/>
  <c r="I29" i="1"/>
  <c r="I30" i="1"/>
  <c r="I31" i="1"/>
  <c r="I32" i="1"/>
  <c r="I33" i="1"/>
  <c r="I34" i="1"/>
  <c r="I35" i="1"/>
  <c r="I36" i="1"/>
  <c r="I37" i="1"/>
  <c r="I47" i="1"/>
  <c r="I46" i="1"/>
  <c r="I45" i="1"/>
  <c r="I44" i="1"/>
  <c r="I43" i="1"/>
  <c r="I42" i="1"/>
  <c r="I41" i="1"/>
  <c r="I40" i="1"/>
  <c r="I39" i="1"/>
  <c r="I38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I7" i="6"/>
  <c r="C7" i="6"/>
  <c r="I6" i="7"/>
  <c r="C6" i="7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I6" i="4"/>
  <c r="C6" i="4"/>
  <c r="C6" i="5"/>
  <c r="I6" i="5"/>
  <c r="F6" i="5"/>
  <c r="E63" i="3"/>
  <c r="E64" i="3"/>
  <c r="E65" i="3"/>
  <c r="E66" i="3"/>
  <c r="E67" i="3"/>
  <c r="E68" i="3"/>
  <c r="E69" i="3"/>
  <c r="E70" i="3"/>
  <c r="E71" i="3"/>
  <c r="C72" i="3"/>
  <c r="E7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C6" i="3"/>
  <c r="F6" i="3"/>
  <c r="I6" i="3"/>
  <c r="I51" i="1"/>
  <c r="F15" i="2"/>
  <c r="I6" i="6"/>
  <c r="C6" i="6"/>
  <c r="C5" i="6"/>
  <c r="E59" i="7"/>
  <c r="E60" i="7"/>
  <c r="E61" i="7"/>
  <c r="E62" i="7"/>
  <c r="E63" i="7"/>
  <c r="E64" i="7"/>
  <c r="E65" i="7"/>
  <c r="E66" i="7"/>
  <c r="E53" i="7"/>
  <c r="E54" i="7"/>
  <c r="E55" i="7"/>
  <c r="E56" i="7"/>
  <c r="E57" i="7"/>
  <c r="E58" i="7"/>
  <c r="E67" i="7"/>
  <c r="C86" i="7"/>
  <c r="I5" i="7"/>
  <c r="C5" i="7"/>
  <c r="I50" i="1"/>
  <c r="E68" i="7"/>
  <c r="C3" i="1"/>
  <c r="C4" i="1"/>
  <c r="C5" i="1"/>
  <c r="C6" i="1"/>
  <c r="C7" i="1"/>
  <c r="C8" i="1"/>
  <c r="C9" i="1"/>
  <c r="C10" i="1"/>
  <c r="C11" i="1"/>
  <c r="C12" i="1"/>
  <c r="C13" i="1"/>
  <c r="I4" i="7"/>
  <c r="I5" i="4"/>
  <c r="C5" i="4"/>
  <c r="F14" i="2"/>
  <c r="C14" i="2"/>
  <c r="E69" i="7"/>
  <c r="I5" i="5"/>
  <c r="F5" i="5"/>
  <c r="C5" i="5"/>
  <c r="I5" i="3"/>
  <c r="F5" i="3"/>
  <c r="F4" i="3"/>
  <c r="F3" i="3"/>
  <c r="C5" i="3"/>
  <c r="I5" i="6"/>
  <c r="C4" i="7"/>
  <c r="I49" i="1"/>
  <c r="E70" i="7"/>
  <c r="E11" i="7"/>
  <c r="E12" i="4"/>
  <c r="E12" i="5"/>
  <c r="E12" i="3"/>
  <c r="F13" i="2"/>
  <c r="E71" i="7"/>
  <c r="E12" i="7"/>
  <c r="E13" i="4"/>
  <c r="E13" i="5"/>
  <c r="E13" i="3"/>
  <c r="C4" i="4"/>
  <c r="C3" i="4"/>
  <c r="I4" i="4"/>
  <c r="I4" i="3"/>
  <c r="C4" i="3"/>
  <c r="C13" i="2"/>
  <c r="I3" i="7"/>
  <c r="C3" i="7"/>
  <c r="E12" i="6"/>
  <c r="I4" i="6"/>
  <c r="C4" i="6"/>
  <c r="E72" i="7"/>
  <c r="E14" i="3"/>
  <c r="I4" i="2"/>
  <c r="I4" i="5"/>
  <c r="I3" i="2"/>
  <c r="I2" i="2"/>
  <c r="I3" i="6"/>
  <c r="I2" i="6"/>
  <c r="I3" i="3"/>
  <c r="I2" i="3"/>
  <c r="I3" i="5"/>
  <c r="I2" i="5"/>
  <c r="F4" i="5"/>
  <c r="F3" i="5"/>
  <c r="C4" i="5"/>
  <c r="C3" i="5"/>
  <c r="I48" i="1"/>
  <c r="E73" i="7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E13" i="7"/>
  <c r="E14" i="4"/>
  <c r="E14" i="5"/>
  <c r="E15" i="3"/>
  <c r="E13" i="6"/>
  <c r="F12" i="2"/>
  <c r="C12" i="2"/>
  <c r="C3" i="3"/>
  <c r="I3" i="4"/>
  <c r="I2" i="4"/>
  <c r="C3" i="6"/>
  <c r="E74" i="7"/>
  <c r="E14" i="7"/>
  <c r="E15" i="4"/>
  <c r="E15" i="5"/>
  <c r="E16" i="3"/>
  <c r="E14" i="6"/>
  <c r="I2" i="7"/>
  <c r="E75" i="7"/>
  <c r="E15" i="7"/>
  <c r="E16" i="4"/>
  <c r="E16" i="5"/>
  <c r="E17" i="3"/>
  <c r="E15" i="6"/>
  <c r="C3" i="2"/>
  <c r="F5" i="2"/>
  <c r="F6" i="2"/>
  <c r="F7" i="2"/>
  <c r="F8" i="2"/>
  <c r="F9" i="2"/>
  <c r="F10" i="2"/>
  <c r="F11" i="2"/>
  <c r="F4" i="2"/>
  <c r="C11" i="2"/>
  <c r="C10" i="2"/>
  <c r="C9" i="2"/>
  <c r="C8" i="2"/>
  <c r="C7" i="2"/>
  <c r="C6" i="2"/>
  <c r="C5" i="2"/>
  <c r="C4" i="2"/>
  <c r="E76" i="7"/>
  <c r="E16" i="7"/>
  <c r="E17" i="4"/>
  <c r="E17" i="5"/>
  <c r="E16" i="6"/>
  <c r="C64" i="2"/>
  <c r="E77" i="7"/>
  <c r="E17" i="7"/>
  <c r="E18" i="4"/>
  <c r="E18" i="5"/>
  <c r="E17" i="6"/>
  <c r="C30" i="1"/>
  <c r="C29" i="1"/>
  <c r="E78" i="7"/>
  <c r="E18" i="7"/>
  <c r="E18" i="6"/>
  <c r="C28" i="1"/>
  <c r="C27" i="1"/>
  <c r="E79" i="7"/>
  <c r="E19" i="7"/>
  <c r="E19" i="6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26" i="1"/>
  <c r="E80" i="7"/>
  <c r="E20" i="7"/>
  <c r="D13" i="6"/>
  <c r="E20" i="6"/>
  <c r="C25" i="1"/>
  <c r="E81" i="7"/>
  <c r="E21" i="7"/>
  <c r="D14" i="6"/>
  <c r="E21" i="6"/>
  <c r="C24" i="1"/>
  <c r="E82" i="7"/>
  <c r="E22" i="7"/>
  <c r="D15" i="6"/>
  <c r="E22" i="6"/>
  <c r="C23" i="1"/>
  <c r="E83" i="7"/>
  <c r="E23" i="7"/>
  <c r="D16" i="6"/>
  <c r="E23" i="6"/>
  <c r="C22" i="1"/>
  <c r="E84" i="7"/>
  <c r="E24" i="7"/>
  <c r="D17" i="6"/>
  <c r="E24" i="6"/>
  <c r="C18" i="1"/>
  <c r="C19" i="1"/>
  <c r="C20" i="1"/>
  <c r="C21" i="1"/>
  <c r="C17" i="1"/>
  <c r="E85" i="7"/>
  <c r="E25" i="7"/>
  <c r="D18" i="6"/>
  <c r="E25" i="6"/>
  <c r="C14" i="1"/>
  <c r="C15" i="1"/>
  <c r="C16" i="1"/>
  <c r="E86" i="7"/>
  <c r="E26" i="7"/>
  <c r="D19" i="6"/>
  <c r="E26" i="6"/>
  <c r="E27" i="7"/>
  <c r="E27" i="6"/>
  <c r="D20" i="6"/>
  <c r="E28" i="7"/>
  <c r="D21" i="6"/>
  <c r="E28" i="6"/>
  <c r="E29" i="7"/>
  <c r="E29" i="6"/>
  <c r="D22" i="6"/>
  <c r="E30" i="7"/>
  <c r="D23" i="6"/>
  <c r="E30" i="6"/>
  <c r="E31" i="7"/>
  <c r="D24" i="6"/>
  <c r="E31" i="6"/>
  <c r="E32" i="7"/>
  <c r="D25" i="6"/>
  <c r="E32" i="6"/>
  <c r="E33" i="7"/>
  <c r="D26" i="6"/>
  <c r="E33" i="6"/>
  <c r="E34" i="7"/>
  <c r="D27" i="6"/>
  <c r="E34" i="6"/>
  <c r="E35" i="7"/>
  <c r="D28" i="6"/>
  <c r="E35" i="6"/>
  <c r="E36" i="7"/>
  <c r="D29" i="6"/>
  <c r="E36" i="6"/>
  <c r="E37" i="7"/>
  <c r="D30" i="6"/>
  <c r="E37" i="6"/>
  <c r="E38" i="7"/>
  <c r="D31" i="6"/>
  <c r="E38" i="6"/>
  <c r="E39" i="7"/>
  <c r="D32" i="6"/>
  <c r="E39" i="6"/>
  <c r="E40" i="7"/>
  <c r="D33" i="6"/>
  <c r="E40" i="6"/>
  <c r="E41" i="7"/>
  <c r="D34" i="6"/>
  <c r="E41" i="6"/>
  <c r="E42" i="7"/>
  <c r="E42" i="6"/>
  <c r="D35" i="6"/>
  <c r="E43" i="7"/>
  <c r="D36" i="6"/>
  <c r="E43" i="6"/>
  <c r="E44" i="7"/>
  <c r="E44" i="6"/>
  <c r="D37" i="6"/>
  <c r="E45" i="7"/>
  <c r="D38" i="6"/>
  <c r="E45" i="6"/>
  <c r="E46" i="7"/>
  <c r="D39" i="6"/>
  <c r="E46" i="6"/>
  <c r="E47" i="7"/>
  <c r="D40" i="6"/>
  <c r="E47" i="6"/>
  <c r="E48" i="7"/>
  <c r="D41" i="6"/>
  <c r="E48" i="6"/>
  <c r="E49" i="7"/>
  <c r="D42" i="6"/>
  <c r="D43" i="6"/>
  <c r="D44" i="6"/>
  <c r="D45" i="6"/>
  <c r="D46" i="6"/>
  <c r="D47" i="6"/>
  <c r="D48" i="6"/>
  <c r="D49" i="6"/>
  <c r="E49" i="6"/>
  <c r="E50" i="7"/>
  <c r="E51" i="7"/>
  <c r="E52" i="7"/>
</calcChain>
</file>

<file path=xl/sharedStrings.xml><?xml version="1.0" encoding="utf-8"?>
<sst xmlns="http://schemas.openxmlformats.org/spreadsheetml/2006/main" count="87" uniqueCount="23">
  <si>
    <t>Date</t>
  </si>
  <si>
    <t>Deaths</t>
  </si>
  <si>
    <t>Projected cases</t>
  </si>
  <si>
    <t>Growth rate</t>
  </si>
  <si>
    <t>Projected Deaths</t>
  </si>
  <si>
    <t>Recovered</t>
  </si>
  <si>
    <t>Current cases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</si>
  <si>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</si>
  <si>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</si>
  <si>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</si>
  <si>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</si>
  <si>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</si>
  <si>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</si>
  <si>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</si>
  <si>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</si>
  <si>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</si>
  <si>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</si>
  <si>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</si>
  <si>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</si>
  <si>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China</t>
  </si>
  <si>
    <t>Italy</t>
  </si>
  <si>
    <t>Day 14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</si>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</sst>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9" fontId="3" fillId="0" borderId="0" xfId="2" applyFont="1"/>
    <xf numFmtId="3" fontId="2" fillId="0" borderId="0" xfId="0" applyNumberFormat="1" applyFont="1"/>
    <xf numFmtId="164" fontId="4" fillId="0" borderId="0" xfId="1" applyNumberFormat="1" applyFont="1"/>
    <xf numFmtId="164" fontId="0" fillId="0" borderId="0" xfId="0" applyNumberFormat="1"/>
    <xf numFmtId="3" fontId="0" fillId="0" borderId="0" xfId="0" applyNumberFormat="1"/>
    <xf numFmtId="16" fontId="0" fillId="0" borderId="0" xfId="0" applyNumberFormat="1"/>
    <xf numFmtId="9" fontId="0" fillId="0" borderId="0" xfId="2" applyFont="1"/>
    <xf numFmtId="164" fontId="0" fillId="0" borderId="0" xfId="1" applyNumberFormat="1" applyFont="1"/>
    <xf numFmtId="164" fontId="3" fillId="0" borderId="0" xfId="1" applyNumberFormat="1" applyFont="1"/>
    <xf numFmtId="164" fontId="2" fillId="0" borderId="0" xfId="1" applyNumberFormat="1" applyFont="1"/>
    <xf numFmtId="9" fontId="5" fillId="0" borderId="0" xfId="2" applyFont="1"/>
    <xf numFmtId="164" fontId="5" fillId="0" borderId="0" xfId="1" applyNumberFormat="1" applyFont="1"/>
    <xf numFmtId="1" fontId="0" fillId="0" borderId="0" xfId="0" applyNumberFormat="1"/>
    <xf numFmtId="165" fontId="3" fillId="0" borderId="0" xfId="2" applyNumberFormat="1" applyFont="1"/>
    <xf numFmtId="164" fontId="7" fillId="0" borderId="0" xfId="1" applyNumberFormat="1" applyFont="1"/>
    <xf numFmtId="165" fontId="0" fillId="0" borderId="0" xfId="2" applyNumberFormat="1" applyFont="1"/>
    <xf numFmtId="0" fontId="7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Coronavirus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Compare!$A$2:$A$14</c:f>
              <c:strCache>
                <c:ptCount val="13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Compare!$B$2:$B$14</c:f>
              <c:numCache>
                <c:formatCode>General</c:formatCode>
                <c:ptCount val="1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7-EC4A-878F-6E1725963427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Compare!$A$2:$A$14</c:f>
              <c:strCache>
                <c:ptCount val="13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  <c:pt idx="11">
                  <c:v>Day 13</c:v>
                </c:pt>
                <c:pt idx="12">
                  <c:v>Day 14</c:v>
                </c:pt>
              </c:strCache>
            </c:strRef>
          </c:cat>
          <c:val>
            <c:numRef>
              <c:f>Compare!$C$2:$C$14</c:f>
              <c:numCache>
                <c:formatCode>General</c:formatCode>
                <c:ptCount val="13"/>
                <c:pt idx="0">
                  <c:v>17</c:v>
                </c:pt>
                <c:pt idx="1">
                  <c:v>28</c:v>
                </c:pt>
                <c:pt idx="2">
                  <c:v>28</c:v>
                </c:pt>
                <c:pt idx="3">
                  <c:v>35</c:v>
                </c:pt>
                <c:pt idx="4">
                  <c:v>40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7-EC4A-878F-6E172596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91936"/>
        <c:axId val="1995361823"/>
      </c:lineChart>
      <c:catAx>
        <c:axId val="1583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1823"/>
        <c:crosses val="autoZero"/>
        <c:auto val="1"/>
        <c:lblAlgn val="ctr"/>
        <c:lblOffset val="100"/>
        <c:noMultiLvlLbl val="0"/>
      </c:catAx>
      <c:valAx>
        <c:axId val="19953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China!$A$2:$A$133</c:f>
              <c:numCache>
                <c:formatCode>m/d/yy</c:formatCode>
                <c:ptCount val="132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</c:numCache>
            </c:numRef>
          </c:cat>
          <c:val>
            <c:numRef>
              <c:f>China!$B$2:$B$180</c:f>
              <c:numCache>
                <c:formatCode>General</c:formatCode>
                <c:ptCount val="179"/>
                <c:pt idx="0">
                  <c:v>45</c:v>
                </c:pt>
                <c:pt idx="1">
                  <c:v>62</c:v>
                </c:pt>
                <c:pt idx="2">
                  <c:v>121</c:v>
                </c:pt>
                <c:pt idx="3">
                  <c:v>198</c:v>
                </c:pt>
                <c:pt idx="4">
                  <c:v>291</c:v>
                </c:pt>
                <c:pt idx="5">
                  <c:v>440</c:v>
                </c:pt>
                <c:pt idx="6">
                  <c:v>571</c:v>
                </c:pt>
                <c:pt idx="7">
                  <c:v>830</c:v>
                </c:pt>
                <c:pt idx="8" formatCode="#,##0">
                  <c:v>1287</c:v>
                </c:pt>
                <c:pt idx="9" formatCode="#,##0">
                  <c:v>1975</c:v>
                </c:pt>
                <c:pt idx="10" formatCode="#,##0">
                  <c:v>2744</c:v>
                </c:pt>
                <c:pt idx="11" formatCode="#,##0">
                  <c:v>4515</c:v>
                </c:pt>
                <c:pt idx="12" formatCode="#,##0">
                  <c:v>5974</c:v>
                </c:pt>
                <c:pt idx="13" formatCode="#,##0">
                  <c:v>7711</c:v>
                </c:pt>
                <c:pt idx="14" formatCode="#,##0">
                  <c:v>9692</c:v>
                </c:pt>
                <c:pt idx="15" formatCode="#,##0">
                  <c:v>11791</c:v>
                </c:pt>
                <c:pt idx="16" formatCode="#,##0">
                  <c:v>14380</c:v>
                </c:pt>
                <c:pt idx="17" formatCode="#,##0">
                  <c:v>17205</c:v>
                </c:pt>
                <c:pt idx="18" formatCode="#,##0">
                  <c:v>20438</c:v>
                </c:pt>
                <c:pt idx="19" formatCode="#,##0">
                  <c:v>24324</c:v>
                </c:pt>
                <c:pt idx="20" formatCode="#,##0">
                  <c:v>28018</c:v>
                </c:pt>
                <c:pt idx="21" formatCode="#,##0">
                  <c:v>31161</c:v>
                </c:pt>
                <c:pt idx="22" formatCode="_(* #,##0_);_(* \(#,##0\);_(* &quot;-&quot;??_);_(@_)">
                  <c:v>34546</c:v>
                </c:pt>
                <c:pt idx="23" formatCode="_(* #,##0_);_(* \(#,##0\);_(* &quot;-&quot;??_);_(@_)">
                  <c:v>37198</c:v>
                </c:pt>
                <c:pt idx="24" formatCode="_(* #,##0_);_(* \(#,##0\);_(* &quot;-&quot;??_);_(@_)">
                  <c:v>40171</c:v>
                </c:pt>
                <c:pt idx="25" formatCode="_(* #,##0_);_(* \(#,##0\);_(* &quot;-&quot;??_);_(@_)">
                  <c:v>42638</c:v>
                </c:pt>
                <c:pt idx="26" formatCode="_(* #,##0_);_(* \(#,##0\);_(* &quot;-&quot;??_);_(@_)">
                  <c:v>44653</c:v>
                </c:pt>
                <c:pt idx="27" formatCode="_(* #,##0_);_(* \(#,##0\);_(* &quot;-&quot;??_);_(@_)">
                  <c:v>58761</c:v>
                </c:pt>
                <c:pt idx="28" formatCode="_(* #,##0_);_(* \(#,##0\);_(* &quot;-&quot;??_);_(@_)">
                  <c:v>63851</c:v>
                </c:pt>
                <c:pt idx="29" formatCode="_(* #,##0_);_(* \(#,##0\);_(* &quot;-&quot;??_);_(@_)">
                  <c:v>66492</c:v>
                </c:pt>
                <c:pt idx="30" formatCode="_(* #,##0_);_(* \(#,##0\);_(* &quot;-&quot;??_);_(@_)">
                  <c:v>68500</c:v>
                </c:pt>
                <c:pt idx="31" formatCode="_(* #,##0_);_(* \(#,##0\);_(* &quot;-&quot;??_);_(@_)">
                  <c:v>70548</c:v>
                </c:pt>
                <c:pt idx="32" formatCode="_(* #,##0_);_(* \(#,##0\);_(* &quot;-&quot;??_);_(@_)">
                  <c:v>72436</c:v>
                </c:pt>
                <c:pt idx="33" formatCode="_(* #,##0_);_(* \(#,##0\);_(* &quot;-&quot;??_);_(@_)">
                  <c:v>74185</c:v>
                </c:pt>
                <c:pt idx="34" formatCode="_(* #,##0_);_(* \(#,##0\);_(* &quot;-&quot;??_);_(@_)">
                  <c:v>75002</c:v>
                </c:pt>
                <c:pt idx="35" formatCode="_(* #,##0_);_(* \(#,##0\);_(* &quot;-&quot;??_);_(@_)">
                  <c:v>75891</c:v>
                </c:pt>
                <c:pt idx="36" formatCode="_(* #,##0_);_(* \(#,##0\);_(* &quot;-&quot;??_);_(@_)">
                  <c:v>76288</c:v>
                </c:pt>
                <c:pt idx="37" formatCode="_(* #,##0_);_(* \(#,##0\);_(* &quot;-&quot;??_);_(@_)">
                  <c:v>76936</c:v>
                </c:pt>
                <c:pt idx="38" formatCode="_(* #,##0_);_(* \(#,##0\);_(* &quot;-&quot;??_);_(@_)">
                  <c:v>77150</c:v>
                </c:pt>
                <c:pt idx="39" formatCode="_(* #,##0_);_(* \(#,##0\);_(* &quot;-&quot;??_);_(@_)">
                  <c:v>77658</c:v>
                </c:pt>
                <c:pt idx="40" formatCode="_(* #,##0_);_(* \(#,##0\);_(* &quot;-&quot;??_);_(@_)">
                  <c:v>78064</c:v>
                </c:pt>
                <c:pt idx="41" formatCode="_(* #,##0_);_(* \(#,##0\);_(* &quot;-&quot;??_);_(@_)">
                  <c:v>78487</c:v>
                </c:pt>
                <c:pt idx="42" formatCode="_(* #,##0_);_(* \(#,##0\);_(* &quot;-&quot;??_);_(@_)">
                  <c:v>78824</c:v>
                </c:pt>
                <c:pt idx="43" formatCode="_(* #,##0_);_(* \(#,##0\);_(* &quot;-&quot;??_);_(@_)">
                  <c:v>79251</c:v>
                </c:pt>
                <c:pt idx="44" formatCode="_(* #,##0_);_(* \(#,##0\);_(* &quot;-&quot;??_);_(@_)">
                  <c:v>79824</c:v>
                </c:pt>
                <c:pt idx="45" formatCode="_(* #,##0_);_(* \(#,##0\);_(* &quot;-&quot;??_);_(@_)">
                  <c:v>79826</c:v>
                </c:pt>
                <c:pt idx="46" formatCode="_(* #,##0_);_(* \(#,##0\);_(* &quot;-&quot;??_);_(@_)">
                  <c:v>80026</c:v>
                </c:pt>
                <c:pt idx="47" formatCode="_(* #,##0_);_(* \(#,##0\);_(* &quot;-&quot;??_);_(@_)">
                  <c:v>80151</c:v>
                </c:pt>
                <c:pt idx="48" formatCode="_(* #,##0_);_(* \(#,##0\);_(* &quot;-&quot;??_);_(@_)">
                  <c:v>80270</c:v>
                </c:pt>
                <c:pt idx="49" formatCode="_(* #,##0_);_(* \(#,##0\);_(* &quot;-&quot;??_);_(@_)">
                  <c:v>80422</c:v>
                </c:pt>
                <c:pt idx="50" formatCode="_(* #,##0_);_(* \(#,##0\);_(* &quot;-&quot;??_);_(@_)">
                  <c:v>80573</c:v>
                </c:pt>
                <c:pt idx="51" formatCode="_(* #,##0_);_(* \(#,##0\);_(* &quot;-&quot;??_);_(@_)">
                  <c:v>80652</c:v>
                </c:pt>
                <c:pt idx="52" formatCode="_(* #,##0_);_(* \(#,##0\);_(* &quot;-&quot;??_);_(@_)">
                  <c:v>80699</c:v>
                </c:pt>
                <c:pt idx="53" formatCode="_(* #,##0_);_(* \(#,##0\);_(* &quot;-&quot;??_);_(@_)">
                  <c:v>80735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F-B84F-B621-7772E9B8E7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China!$A$2:$A$133</c:f>
              <c:numCache>
                <c:formatCode>m/d/yy</c:formatCode>
                <c:ptCount val="132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</c:numCache>
            </c:numRef>
          </c:cat>
          <c:val>
            <c:numRef>
              <c:f>China!$D$2:$D$133</c:f>
              <c:numCache>
                <c:formatCode>General</c:formatCode>
                <c:ptCount val="132"/>
                <c:pt idx="53" formatCode="_(* #,##0_);_(* \(#,##0\);_(* &quot;-&quot;??_);_(@_)">
                  <c:v>80837.162950731043</c:v>
                </c:pt>
                <c:pt idx="54" formatCode="_(* #,##0_);_(* \(#,##0\);_(* &quot;-&quot;??_);_(@_)">
                  <c:v>80860.65871411351</c:v>
                </c:pt>
                <c:pt idx="55" formatCode="_(* #,##0_);_(* \(#,##0\);_(* &quot;-&quot;??_);_(@_)">
                  <c:v>80975.071708324496</c:v>
                </c:pt>
                <c:pt idx="56" formatCode="_(* #,##0_);_(* \(#,##0\);_(* &quot;-&quot;??_);_(@_)">
                  <c:v>81079.230691735866</c:v>
                </c:pt>
                <c:pt idx="57" formatCode="_(* #,##0_);_(* \(#,##0\);_(* &quot;-&quot;??_);_(@_)">
                  <c:v>81174.042477258365</c:v>
                </c:pt>
                <c:pt idx="58" formatCode="_(* #,##0_);_(* \(#,##0\);_(* &quot;-&quot;??_);_(@_)">
                  <c:v>81260.335800689019</c:v>
                </c:pt>
                <c:pt idx="59" formatCode="_(* #,##0_);_(* \(#,##0\);_(* &quot;-&quot;??_);_(@_)">
                  <c:v>81338.867672402645</c:v>
                </c:pt>
                <c:pt idx="60" formatCode="_(* #,##0_);_(* \(#,##0\);_(* &quot;-&quot;??_);_(@_)">
                  <c:v>81410.329278524849</c:v>
                </c:pt>
                <c:pt idx="61" formatCode="_(* #,##0_);_(* \(#,##0\);_(* &quot;-&quot;??_);_(@_)">
                  <c:v>81475.35145115848</c:v>
                </c:pt>
                <c:pt idx="62" formatCode="_(* #,##0_);_(* \(#,##0\);_(* &quot;-&quot;??_);_(@_)">
                  <c:v>81534.509729010635</c:v>
                </c:pt>
                <c:pt idx="63" formatCode="_(* #,##0_);_(* \(#,##0\);_(* &quot;-&quot;??_);_(@_)">
                  <c:v>81588.329030801426</c:v>
                </c:pt>
                <c:pt idx="64" formatCode="_(* #,##0_);_(* \(#,##0\);_(* &quot;-&quot;??_);_(@_)">
                  <c:v>81637.287964289833</c:v>
                </c:pt>
                <c:pt idx="65" formatCode="_(* #,##0_);_(* \(#,##0\);_(* &quot;-&quot;??_);_(@_)">
                  <c:v>81681.822793753978</c:v>
                </c:pt>
                <c:pt idx="66" formatCode="_(* #,##0_);_(* \(#,##0\);_(* &quot;-&quot;??_);_(@_)">
                  <c:v>81722.331088422099</c:v>
                </c:pt>
                <c:pt idx="67" formatCode="_(* #,##0_);_(* \(#,##0\);_(* &quot;-&quot;??_);_(@_)">
                  <c:v>81759.175073750783</c:v>
                </c:pt>
                <c:pt idx="68" formatCode="_(* #,##0_);_(* \(#,##0\);_(* &quot;-&quot;??_);_(@_)">
                  <c:v>81792.684706661312</c:v>
                </c:pt>
                <c:pt idx="69" formatCode="_(* #,##0_);_(* \(#,##0\);_(* &quot;-&quot;??_);_(@_)">
                  <c:v>81823.160494928437</c:v>
                </c:pt>
                <c:pt idx="70" formatCode="_(* #,##0_);_(* \(#,##0\);_(* &quot;-&quot;??_);_(@_)">
                  <c:v>81850.876079913854</c:v>
                </c:pt>
                <c:pt idx="71" formatCode="_(* #,##0_);_(* \(#,##0\);_(* &quot;-&quot;??_);_(@_)">
                  <c:v>81876.08060078547</c:v>
                </c:pt>
                <c:pt idx="72" formatCode="_(* #,##0_);_(* \(#,##0\);_(* &quot;-&quot;??_);_(@_)">
                  <c:v>81899.000857290317</c:v>
                </c:pt>
                <c:pt idx="73" formatCode="_(* #,##0_);_(* \(#,##0\);_(* &quot;-&quot;??_);_(@_)">
                  <c:v>81919.843287075855</c:v>
                </c:pt>
                <c:pt idx="74" formatCode="_(* #,##0_);_(* \(#,##0\);_(* &quot;-&quot;??_);_(@_)">
                  <c:v>81938.79577249728</c:v>
                </c:pt>
                <c:pt idx="75" formatCode="_(* #,##0_);_(* \(#,##0\);_(* &quot;-&quot;??_);_(@_)">
                  <c:v>81956.029290820181</c:v>
                </c:pt>
                <c:pt idx="76" formatCode="_(* #,##0_);_(* \(#,##0\);_(* &quot;-&quot;??_);_(@_)">
                  <c:v>81971.69942073671</c:v>
                </c:pt>
                <c:pt idx="77" formatCode="_(* #,##0_);_(* \(#,##0\);_(* &quot;-&quot;??_);_(@_)">
                  <c:v>81985.947717165429</c:v>
                </c:pt>
                <c:pt idx="78" formatCode="_(* #,##0_);_(* \(#,##0\);_(* &quot;-&quot;??_);_(@_)">
                  <c:v>81998.90296540485</c:v>
                </c:pt>
                <c:pt idx="79" formatCode="_(* #,##0_);_(* \(#,##0\);_(* &quot;-&quot;??_);_(@_)">
                  <c:v>82010.682324860027</c:v>
                </c:pt>
                <c:pt idx="80" formatCode="_(* #,##0_);_(* \(#,##0\);_(* &quot;-&quot;??_);_(@_)">
                  <c:v>82021.392371761249</c:v>
                </c:pt>
                <c:pt idx="81" formatCode="_(* #,##0_);_(* \(#,##0\);_(* &quot;-&quot;??_);_(@_)">
                  <c:v>82031.130049544663</c:v>
                </c:pt>
                <c:pt idx="82" formatCode="_(* #,##0_);_(* \(#,##0\);_(* &quot;-&quot;??_);_(@_)">
                  <c:v>82039.983534864819</c:v>
                </c:pt>
                <c:pt idx="83" formatCode="_(* #,##0_);_(* \(#,##0\);_(* &quot;-&quot;??_);_(@_)">
                  <c:v>82048.033026557809</c:v>
                </c:pt>
                <c:pt idx="84" formatCode="_(* #,##0_);_(* \(#,##0\);_(* &quot;-&quot;??_);_(@_)">
                  <c:v>82055.351464269159</c:v>
                </c:pt>
                <c:pt idx="85" formatCode="_(* #,##0_);_(* \(#,##0\);_(* &quot;-&quot;??_);_(@_)">
                  <c:v>82062.005182900059</c:v>
                </c:pt>
                <c:pt idx="86" formatCode="_(* #,##0_);_(* \(#,##0\);_(* &quot;-&quot;??_);_(@_)">
                  <c:v>82068.054508508038</c:v>
                </c:pt>
                <c:pt idx="87" formatCode="_(* #,##0_);_(* \(#,##0\);_(* &quot;-&quot;??_);_(@_)">
                  <c:v>82073.554300820062</c:v>
                </c:pt>
                <c:pt idx="88" formatCode="_(* #,##0_);_(* \(#,##0\);_(* &quot;-&quot;??_);_(@_)">
                  <c:v>82078.554447075265</c:v>
                </c:pt>
                <c:pt idx="89" formatCode="_(* #,##0_);_(* \(#,##0\);_(* &quot;-&quot;??_);_(@_)">
                  <c:v>82083.100311509654</c:v>
                </c:pt>
                <c:pt idx="90" formatCode="_(* #,##0_);_(* \(#,##0\);_(* &quot;-&quot;??_);_(@_)">
                  <c:v>82087.233144422367</c:v>
                </c:pt>
                <c:pt idx="91" formatCode="_(* #,##0_);_(* \(#,##0\);_(* &quot;-&quot;??_);_(@_)">
                  <c:v>82090.990454420797</c:v>
                </c:pt>
                <c:pt idx="92" formatCode="_(* #,##0_);_(* \(#,##0\);_(* &quot;-&quot;??_);_(@_)">
                  <c:v>82094.406347128635</c:v>
                </c:pt>
                <c:pt idx="93" formatCode="_(* #,##0_);_(* \(#,##0\);_(* &quot;-&quot;??_);_(@_)">
                  <c:v>82097.511833352954</c:v>
                </c:pt>
                <c:pt idx="94" formatCode="_(* #,##0_);_(* \(#,##0\);_(* &quot;-&quot;??_);_(@_)">
                  <c:v>82100.335109443273</c:v>
                </c:pt>
                <c:pt idx="95" formatCode="_(* #,##0_);_(* \(#,##0\);_(* &quot;-&quot;??_);_(@_)">
                  <c:v>82102.901812334938</c:v>
                </c:pt>
                <c:pt idx="96" formatCode="_(* #,##0_);_(* \(#,##0\);_(* &quot;-&quot;??_);_(@_)">
                  <c:v>82105.235251548103</c:v>
                </c:pt>
                <c:pt idx="97" formatCode="_(* #,##0_);_(* \(#,##0\);_(* &quot;-&quot;??_);_(@_)">
                  <c:v>82107.356620213235</c:v>
                </c:pt>
                <c:pt idx="98" formatCode="_(* #,##0_);_(* \(#,##0\);_(* &quot;-&quot;??_);_(@_)">
                  <c:v>82109.285187008994</c:v>
                </c:pt>
                <c:pt idx="99" formatCode="_(* #,##0_);_(* \(#,##0\);_(* &quot;-&quot;??_);_(@_)">
                  <c:v>82111.038470731379</c:v>
                </c:pt>
                <c:pt idx="100" formatCode="_(* #,##0_);_(* \(#,##0\);_(* &quot;-&quot;??_);_(@_)">
                  <c:v>82112.632399058959</c:v>
                </c:pt>
                <c:pt idx="101" formatCode="_(* #,##0_);_(* \(#,##0\);_(* &quot;-&quot;??_);_(@_)">
                  <c:v>82114.081452939587</c:v>
                </c:pt>
                <c:pt idx="102" formatCode="_(* #,##0_);_(* \(#,##0\);_(* &quot;-&quot;??_);_(@_)">
                  <c:v>82115.398797896225</c:v>
                </c:pt>
                <c:pt idx="103" formatCode="_(* #,##0_);_(* \(#,##0\);_(* &quot;-&quot;??_);_(@_)">
                  <c:v>82116.596403433156</c:v>
                </c:pt>
                <c:pt idx="104" formatCode="_(* #,##0_);_(* \(#,##0\);_(* &quot;-&quot;??_);_(@_)">
                  <c:v>82117.685151617989</c:v>
                </c:pt>
                <c:pt idx="105" formatCode="_(* #,##0_);_(* \(#,##0\);_(* &quot;-&quot;??_);_(@_)">
                  <c:v>82118.674935818053</c:v>
                </c:pt>
                <c:pt idx="106" formatCode="_(* #,##0_);_(* \(#,##0\);_(* &quot;-&quot;??_);_(@_)">
                  <c:v>82119.574750481843</c:v>
                </c:pt>
                <c:pt idx="107" formatCode="_(* #,##0_);_(* \(#,##0\);_(* &quot;-&quot;??_);_(@_)">
                  <c:v>82120.392772775944</c:v>
                </c:pt>
                <c:pt idx="108" formatCode="_(* #,##0_);_(* \(#,##0\);_(* &quot;-&quot;??_);_(@_)">
                  <c:v>82121.136436814777</c:v>
                </c:pt>
                <c:pt idx="109" formatCode="_(* #,##0_);_(* \(#,##0\);_(* &quot;-&quot;??_);_(@_)">
                  <c:v>82121.812501154127</c:v>
                </c:pt>
                <c:pt idx="110" formatCode="_(* #,##0_);_(* \(#,##0\);_(* &quot;-&quot;??_);_(@_)">
                  <c:v>82122.427110158736</c:v>
                </c:pt>
                <c:pt idx="111" formatCode="_(* #,##0_);_(* \(#,##0\);_(* &quot;-&quot;??_);_(@_)">
                  <c:v>82122.985849799108</c:v>
                </c:pt>
                <c:pt idx="112" formatCode="_(* #,##0_);_(* \(#,##0\);_(* &quot;-&quot;??_);_(@_)">
                  <c:v>82123.493798382638</c:v>
                </c:pt>
                <c:pt idx="113" formatCode="_(* #,##0_);_(* \(#,##0\);_(* &quot;-&quot;??_);_(@_)">
                  <c:v>82123.955572678373</c:v>
                </c:pt>
                <c:pt idx="114" formatCode="_(* #,##0_);_(* \(#,##0\);_(* &quot;-&quot;??_);_(@_)">
                  <c:v>82124.375369853151</c:v>
                </c:pt>
                <c:pt idx="115" formatCode="_(* #,##0_);_(* \(#,##0\);_(* &quot;-&quot;??_);_(@_)">
                  <c:v>82124.757005599226</c:v>
                </c:pt>
                <c:pt idx="116" formatCode="_(* #,##0_);_(* \(#,##0\);_(* &quot;-&quot;??_);_(@_)">
                  <c:v>82125.103948798816</c:v>
                </c:pt>
                <c:pt idx="117" formatCode="_(* #,##0_);_(* \(#,##0\);_(* &quot;-&quot;??_);_(@_)">
                  <c:v>82125.419353039979</c:v>
                </c:pt>
                <c:pt idx="118" formatCode="_(* #,##0_);_(* \(#,##0\);_(* &quot;-&quot;??_);_(@_)">
                  <c:v>82125.706085269514</c:v>
                </c:pt>
                <c:pt idx="119" formatCode="_(* #,##0_);_(* \(#,##0\);_(* &quot;-&quot;??_);_(@_)">
                  <c:v>82125.966751842803</c:v>
                </c:pt>
                <c:pt idx="120" formatCode="_(* #,##0_);_(* \(#,##0\);_(* &quot;-&quot;??_);_(@_)">
                  <c:v>82126.203722207021</c:v>
                </c:pt>
                <c:pt idx="121" formatCode="_(* #,##0_);_(* \(#,##0\);_(* &quot;-&quot;??_);_(@_)">
                  <c:v>82126.41915043247</c:v>
                </c:pt>
                <c:pt idx="122" formatCode="_(* #,##0_);_(* \(#,##0\);_(* &quot;-&quot;??_);_(@_)">
                  <c:v>82126.614994787509</c:v>
                </c:pt>
                <c:pt idx="123" formatCode="_(* #,##0_);_(* \(#,##0\);_(* &quot;-&quot;??_);_(@_)">
                  <c:v>82126.793035534851</c:v>
                </c:pt>
                <c:pt idx="124" formatCode="_(* #,##0_);_(* \(#,##0\);_(* &quot;-&quot;??_);_(@_)">
                  <c:v>82126.954891110596</c:v>
                </c:pt>
                <c:pt idx="125" formatCode="_(* #,##0_);_(* \(#,##0\);_(* &quot;-&quot;??_);_(@_)">
                  <c:v>82127.102032833063</c:v>
                </c:pt>
                <c:pt idx="126" formatCode="_(* #,##0_);_(* \(#,##0\);_(* &quot;-&quot;??_);_(@_)">
                  <c:v>82127.235798274967</c:v>
                </c:pt>
                <c:pt idx="127" formatCode="_(* #,##0_);_(* \(#,##0\);_(* &quot;-&quot;??_);_(@_)">
                  <c:v>82127.357403420217</c:v>
                </c:pt>
                <c:pt idx="128" formatCode="_(* #,##0_);_(* \(#,##0\);_(* &quot;-&quot;??_);_(@_)">
                  <c:v>82127.467953715968</c:v>
                </c:pt>
                <c:pt idx="129" formatCode="_(* #,##0_);_(* \(#,##0\);_(* &quot;-&quot;??_);_(@_)">
                  <c:v>82127.568454120104</c:v>
                </c:pt>
                <c:pt idx="130" formatCode="_(* #,##0_);_(* \(#,##0\);_(* &quot;-&quot;??_);_(@_)">
                  <c:v>82127.659818235668</c:v>
                </c:pt>
                <c:pt idx="131" formatCode="_(* #,##0_);_(* \(#,##0\);_(* &quot;-&quot;??_);_(@_)">
                  <c:v>82127.742876614939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F-B84F-B621-7772E9B8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96288"/>
        <c:axId val="986497920"/>
      </c:lineChart>
      <c:dateAx>
        <c:axId val="9864962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97920"/>
        <c:crosses val="autoZero"/>
        <c:auto val="1"/>
        <c:lblOffset val="100"/>
        <c:baseTimeUnit val="days"/>
        <c:majorUnit val="15"/>
        <c:majorTimeUnit val="days"/>
        <c:minorUnit val="10"/>
        <c:minorTimeUnit val="days"/>
      </c:dateAx>
      <c:valAx>
        <c:axId val="986497920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9628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China!$A$2:$A$32</c:f>
              <c:numCache>
                <c:formatCode>m/d/yy</c:formatCode>
                <c:ptCount val="31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</c:numCache>
            </c:numRef>
          </c:cat>
          <c:val>
            <c:numRef>
              <c:f>China!$B$2:$B$32</c:f>
              <c:numCache>
                <c:formatCode>General</c:formatCode>
                <c:ptCount val="31"/>
                <c:pt idx="0">
                  <c:v>45</c:v>
                </c:pt>
                <c:pt idx="1">
                  <c:v>62</c:v>
                </c:pt>
                <c:pt idx="2">
                  <c:v>121</c:v>
                </c:pt>
                <c:pt idx="3">
                  <c:v>198</c:v>
                </c:pt>
                <c:pt idx="4">
                  <c:v>291</c:v>
                </c:pt>
                <c:pt idx="5">
                  <c:v>440</c:v>
                </c:pt>
                <c:pt idx="6">
                  <c:v>571</c:v>
                </c:pt>
                <c:pt idx="7">
                  <c:v>830</c:v>
                </c:pt>
                <c:pt idx="8" formatCode="#,##0">
                  <c:v>1287</c:v>
                </c:pt>
                <c:pt idx="9" formatCode="#,##0">
                  <c:v>1975</c:v>
                </c:pt>
                <c:pt idx="10" formatCode="#,##0">
                  <c:v>2744</c:v>
                </c:pt>
                <c:pt idx="11" formatCode="#,##0">
                  <c:v>4515</c:v>
                </c:pt>
                <c:pt idx="12" formatCode="#,##0">
                  <c:v>5974</c:v>
                </c:pt>
                <c:pt idx="13" formatCode="#,##0">
                  <c:v>7711</c:v>
                </c:pt>
                <c:pt idx="14" formatCode="#,##0">
                  <c:v>9692</c:v>
                </c:pt>
                <c:pt idx="15" formatCode="#,##0">
                  <c:v>11791</c:v>
                </c:pt>
                <c:pt idx="16" formatCode="#,##0">
                  <c:v>14380</c:v>
                </c:pt>
                <c:pt idx="17" formatCode="#,##0">
                  <c:v>17205</c:v>
                </c:pt>
                <c:pt idx="18" formatCode="#,##0">
                  <c:v>20438</c:v>
                </c:pt>
                <c:pt idx="19" formatCode="#,##0">
                  <c:v>24324</c:v>
                </c:pt>
                <c:pt idx="20" formatCode="#,##0">
                  <c:v>28018</c:v>
                </c:pt>
                <c:pt idx="21" formatCode="#,##0">
                  <c:v>31161</c:v>
                </c:pt>
                <c:pt idx="22" formatCode="_(* #,##0_);_(* \(#,##0\);_(* &quot;-&quot;??_);_(@_)">
                  <c:v>34546</c:v>
                </c:pt>
                <c:pt idx="23" formatCode="_(* #,##0_);_(* \(#,##0\);_(* &quot;-&quot;??_);_(@_)">
                  <c:v>37198</c:v>
                </c:pt>
                <c:pt idx="24" formatCode="_(* #,##0_);_(* \(#,##0\);_(* &quot;-&quot;??_);_(@_)">
                  <c:v>40171</c:v>
                </c:pt>
                <c:pt idx="25" formatCode="_(* #,##0_);_(* \(#,##0\);_(* &quot;-&quot;??_);_(@_)">
                  <c:v>42638</c:v>
                </c:pt>
                <c:pt idx="26" formatCode="_(* #,##0_);_(* \(#,##0\);_(* &quot;-&quot;??_);_(@_)">
                  <c:v>44653</c:v>
                </c:pt>
                <c:pt idx="27" formatCode="_(* #,##0_);_(* \(#,##0\);_(* &quot;-&quot;??_);_(@_)">
                  <c:v>58761</c:v>
                </c:pt>
                <c:pt idx="28" formatCode="_(* #,##0_);_(* \(#,##0\);_(* &quot;-&quot;??_);_(@_)">
                  <c:v>63851</c:v>
                </c:pt>
                <c:pt idx="29" formatCode="_(* #,##0_);_(* \(#,##0\);_(* &quot;-&quot;??_);_(@_)">
                  <c:v>66492</c:v>
                </c:pt>
                <c:pt idx="30" formatCode="_(* #,##0_);_(* \(#,##0\);_(* &quot;-&quot;??_);_(@_)">
                  <c:v>68500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3-5C4F-9C0A-553DC500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19711"/>
        <c:axId val="1616471967"/>
      </c:lineChart>
      <c:dateAx>
        <c:axId val="16175197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71967"/>
        <c:crosses val="autoZero"/>
        <c:auto val="1"/>
        <c:lblOffset val="100"/>
        <c:baseTimeUnit val="days"/>
      </c:dateAx>
      <c:valAx>
        <c:axId val="16164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Deaths</c:v>
          </c:tx>
          <c:spPr>
            <a:solidFill>
              <a:schemeClr val="tx1"/>
            </a:solidFill>
            <a:ln>
              <a:noFill/>
            </a:ln>
            <a:effectLst/>
          </c:spPr>
          <c:val>
            <c:numRef>
              <c:f>China!$E$8:$E$62</c:f>
              <c:numCache>
                <c:formatCode>General</c:formatCode>
                <c:ptCount val="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490</c:v>
                </c:pt>
                <c:pt idx="14">
                  <c:v>562</c:v>
                </c:pt>
                <c:pt idx="15">
                  <c:v>632</c:v>
                </c:pt>
                <c:pt idx="16">
                  <c:v>717</c:v>
                </c:pt>
                <c:pt idx="17">
                  <c:v>804</c:v>
                </c:pt>
                <c:pt idx="18">
                  <c:v>904</c:v>
                </c:pt>
                <c:pt idx="19" formatCode="_(* #,##0_);_(* \(#,##0\);_(* &quot;-&quot;??_);_(@_)">
                  <c:v>1011</c:v>
                </c:pt>
                <c:pt idx="20" formatCode="_(* #,##0_);_(* \(#,##0\);_(* &quot;-&quot;??_);_(@_)">
                  <c:v>1111</c:v>
                </c:pt>
                <c:pt idx="21" formatCode="_(* #,##0_);_(* \(#,##0\);_(* &quot;-&quot;??_);_(@_)">
                  <c:v>1116</c:v>
                </c:pt>
                <c:pt idx="22" formatCode="_(* #,##0_);_(* \(#,##0\);_(* &quot;-&quot;??_);_(@_)">
                  <c:v>1368</c:v>
                </c:pt>
                <c:pt idx="23" formatCode="_(* #,##0_);_(* \(#,##0\);_(* &quot;-&quot;??_);_(@_)">
                  <c:v>1520</c:v>
                </c:pt>
                <c:pt idx="24" formatCode="_(* #,##0_);_(* \(#,##0\);_(* &quot;-&quot;??_);_(@_)">
                  <c:v>1662</c:v>
                </c:pt>
                <c:pt idx="25" formatCode="_(* #,##0_);_(* \(#,##0\);_(* &quot;-&quot;??_);_(@_)">
                  <c:v>1765</c:v>
                </c:pt>
                <c:pt idx="26" formatCode="_(* #,##0_);_(* \(#,##0\);_(* &quot;-&quot;??_);_(@_)">
                  <c:v>1863</c:v>
                </c:pt>
                <c:pt idx="27" formatCode="_(* #,##0_);_(* \(#,##0\);_(* &quot;-&quot;??_);_(@_)">
                  <c:v>2002</c:v>
                </c:pt>
                <c:pt idx="28" formatCode="_(* #,##0_);_(* \(#,##0\);_(* &quot;-&quot;??_);_(@_)">
                  <c:v>2114</c:v>
                </c:pt>
                <c:pt idx="29" formatCode="_(* #,##0_);_(* \(#,##0\);_(* &quot;-&quot;??_);_(@_)">
                  <c:v>2236</c:v>
                </c:pt>
                <c:pt idx="30" formatCode="_(* #,##0_);_(* \(#,##0\);_(* &quot;-&quot;??_);_(@_)">
                  <c:v>2236</c:v>
                </c:pt>
                <c:pt idx="31" formatCode="_(* #,##0_);_(* \(#,##0\);_(* &quot;-&quot;??_);_(@_)">
                  <c:v>2441</c:v>
                </c:pt>
                <c:pt idx="32" formatCode="_(* #,##0_);_(* \(#,##0\);_(* &quot;-&quot;??_);_(@_)">
                  <c:v>2443</c:v>
                </c:pt>
                <c:pt idx="33" formatCode="_(* #,##0_);_(* \(#,##0\);_(* &quot;-&quot;??_);_(@_)">
                  <c:v>2593</c:v>
                </c:pt>
                <c:pt idx="34" formatCode="_(* #,##0_);_(* \(#,##0\);_(* &quot;-&quot;??_);_(@_)">
                  <c:v>2663</c:v>
                </c:pt>
                <c:pt idx="35" formatCode="_(* #,##0_);_(* \(#,##0\);_(* &quot;-&quot;??_);_(@_)">
                  <c:v>2715</c:v>
                </c:pt>
                <c:pt idx="36" formatCode="_(* #,##0_);_(* \(#,##0\);_(* &quot;-&quot;??_);_(@_)">
                  <c:v>2744</c:v>
                </c:pt>
                <c:pt idx="37" formatCode="_(* #,##0_);_(* \(#,##0\);_(* &quot;-&quot;??_);_(@_)">
                  <c:v>2788</c:v>
                </c:pt>
                <c:pt idx="38" formatCode="_(* #,##0_);_(* \(#,##0\);_(* &quot;-&quot;??_);_(@_)">
                  <c:v>2835</c:v>
                </c:pt>
                <c:pt idx="39" formatCode="_(* #,##0_);_(* \(#,##0\);_(* &quot;-&quot;??_);_(@_)">
                  <c:v>2870</c:v>
                </c:pt>
                <c:pt idx="40" formatCode="_(* #,##0_);_(* \(#,##0\);_(* &quot;-&quot;??_);_(@_)">
                  <c:v>2912</c:v>
                </c:pt>
                <c:pt idx="41" formatCode="_(* #,##0_);_(* \(#,##0\);_(* &quot;-&quot;??_);_(@_)">
                  <c:v>2944</c:v>
                </c:pt>
                <c:pt idx="42" formatCode="_(* #,##0_);_(* \(#,##0\);_(* &quot;-&quot;??_);_(@_)">
                  <c:v>2981</c:v>
                </c:pt>
                <c:pt idx="43" formatCode="_(* #,##0_);_(* \(#,##0\);_(* &quot;-&quot;??_);_(@_)">
                  <c:v>3013</c:v>
                </c:pt>
                <c:pt idx="44" formatCode="_(* #,##0_);_(* \(#,##0\);_(* &quot;-&quot;??_);_(@_)">
                  <c:v>3042</c:v>
                </c:pt>
                <c:pt idx="45" formatCode="_(* #,##0_);_(* \(#,##0\);_(* &quot;-&quot;??_);_(@_)">
                  <c:v>3070</c:v>
                </c:pt>
                <c:pt idx="46" formatCode="_(* #,##0_);_(* \(#,##0\);_(* &quot;-&quot;??_);_(@_)">
                  <c:v>3097</c:v>
                </c:pt>
                <c:pt idx="47" formatCode="_(* #,##0_);_(* \(#,##0\);_(* &quot;-&quot;??_);_(@_)">
                  <c:v>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C-F840-9504-C95618C3A30E}"/>
            </c:ext>
          </c:extLst>
        </c:ser>
        <c:ser>
          <c:idx val="1"/>
          <c:order val="1"/>
          <c:tx>
            <c:v>Recovered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China!$H$8:$H$62</c:f>
              <c:numCache>
                <c:formatCode>_(* #,##0_);_(* \(#,##0\);_(* "-"??_);_(@_)</c:formatCode>
                <c:ptCount val="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1476</c:v>
                </c:pt>
                <c:pt idx="16">
                  <c:v>1998</c:v>
                </c:pt>
                <c:pt idx="17">
                  <c:v>2595</c:v>
                </c:pt>
                <c:pt idx="18">
                  <c:v>3218</c:v>
                </c:pt>
                <c:pt idx="19">
                  <c:v>3917</c:v>
                </c:pt>
                <c:pt idx="20">
                  <c:v>4635</c:v>
                </c:pt>
                <c:pt idx="21">
                  <c:v>5079</c:v>
                </c:pt>
                <c:pt idx="22">
                  <c:v>6213</c:v>
                </c:pt>
                <c:pt idx="23">
                  <c:v>7973</c:v>
                </c:pt>
                <c:pt idx="24">
                  <c:v>9294</c:v>
                </c:pt>
                <c:pt idx="25">
                  <c:v>10748</c:v>
                </c:pt>
                <c:pt idx="26">
                  <c:v>12455</c:v>
                </c:pt>
                <c:pt idx="27">
                  <c:v>14199</c:v>
                </c:pt>
                <c:pt idx="28">
                  <c:v>15952</c:v>
                </c:pt>
                <c:pt idx="29">
                  <c:v>18002</c:v>
                </c:pt>
                <c:pt idx="30">
                  <c:v>18693</c:v>
                </c:pt>
                <c:pt idx="31">
                  <c:v>22687</c:v>
                </c:pt>
                <c:pt idx="32">
                  <c:v>23170</c:v>
                </c:pt>
                <c:pt idx="33">
                  <c:v>24990</c:v>
                </c:pt>
                <c:pt idx="34">
                  <c:v>27650</c:v>
                </c:pt>
                <c:pt idx="35">
                  <c:v>30053</c:v>
                </c:pt>
                <c:pt idx="36">
                  <c:v>32898</c:v>
                </c:pt>
                <c:pt idx="37">
                  <c:v>36291</c:v>
                </c:pt>
                <c:pt idx="38">
                  <c:v>39279</c:v>
                </c:pt>
                <c:pt idx="39">
                  <c:v>42118</c:v>
                </c:pt>
                <c:pt idx="40">
                  <c:v>44810</c:v>
                </c:pt>
                <c:pt idx="41">
                  <c:v>47404</c:v>
                </c:pt>
                <c:pt idx="42">
                  <c:v>49955</c:v>
                </c:pt>
                <c:pt idx="43">
                  <c:v>52229</c:v>
                </c:pt>
                <c:pt idx="44">
                  <c:v>53714</c:v>
                </c:pt>
                <c:pt idx="45">
                  <c:v>55473</c:v>
                </c:pt>
                <c:pt idx="46">
                  <c:v>55501</c:v>
                </c:pt>
                <c:pt idx="47">
                  <c:v>58600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C-F840-9504-C95618C3A30E}"/>
            </c:ext>
          </c:extLst>
        </c:ser>
        <c:ser>
          <c:idx val="2"/>
          <c:order val="2"/>
          <c:tx>
            <c:v>Sick</c:v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China!$I$8:$I$62</c:f>
              <c:numCache>
                <c:formatCode>_(* #,##0_);_(* \(#,##0\);_(* "-"??_);_(@_)</c:formatCode>
                <c:ptCount val="55"/>
                <c:pt idx="0">
                  <c:v>526</c:v>
                </c:pt>
                <c:pt idx="1">
                  <c:v>782</c:v>
                </c:pt>
                <c:pt idx="2">
                  <c:v>1225</c:v>
                </c:pt>
                <c:pt idx="3">
                  <c:v>1894</c:v>
                </c:pt>
                <c:pt idx="4">
                  <c:v>2639</c:v>
                </c:pt>
                <c:pt idx="5">
                  <c:v>4375</c:v>
                </c:pt>
                <c:pt idx="6">
                  <c:v>5742</c:v>
                </c:pt>
                <c:pt idx="7">
                  <c:v>7458</c:v>
                </c:pt>
                <c:pt idx="8">
                  <c:v>9386</c:v>
                </c:pt>
                <c:pt idx="9">
                  <c:v>11364</c:v>
                </c:pt>
                <c:pt idx="10">
                  <c:v>13846</c:v>
                </c:pt>
                <c:pt idx="11">
                  <c:v>16381</c:v>
                </c:pt>
                <c:pt idx="12">
                  <c:v>19399</c:v>
                </c:pt>
                <c:pt idx="13">
                  <c:v>22991</c:v>
                </c:pt>
                <c:pt idx="14">
                  <c:v>26341</c:v>
                </c:pt>
                <c:pt idx="15">
                  <c:v>29053</c:v>
                </c:pt>
                <c:pt idx="16">
                  <c:v>31831</c:v>
                </c:pt>
                <c:pt idx="17">
                  <c:v>33799</c:v>
                </c:pt>
                <c:pt idx="18">
                  <c:v>36049</c:v>
                </c:pt>
                <c:pt idx="19">
                  <c:v>37710</c:v>
                </c:pt>
                <c:pt idx="20">
                  <c:v>38907</c:v>
                </c:pt>
                <c:pt idx="21">
                  <c:v>52566</c:v>
                </c:pt>
                <c:pt idx="22">
                  <c:v>56270</c:v>
                </c:pt>
                <c:pt idx="23">
                  <c:v>56999</c:v>
                </c:pt>
                <c:pt idx="24">
                  <c:v>57544</c:v>
                </c:pt>
                <c:pt idx="25">
                  <c:v>58035</c:v>
                </c:pt>
                <c:pt idx="26">
                  <c:v>58118</c:v>
                </c:pt>
                <c:pt idx="27">
                  <c:v>57984</c:v>
                </c:pt>
                <c:pt idx="28">
                  <c:v>56936</c:v>
                </c:pt>
                <c:pt idx="29">
                  <c:v>55653</c:v>
                </c:pt>
                <c:pt idx="30">
                  <c:v>55359</c:v>
                </c:pt>
                <c:pt idx="31">
                  <c:v>51808</c:v>
                </c:pt>
                <c:pt idx="32">
                  <c:v>51537</c:v>
                </c:pt>
                <c:pt idx="33">
                  <c:v>50075</c:v>
                </c:pt>
                <c:pt idx="34">
                  <c:v>47751</c:v>
                </c:pt>
                <c:pt idx="35">
                  <c:v>45719</c:v>
                </c:pt>
                <c:pt idx="36">
                  <c:v>43182</c:v>
                </c:pt>
                <c:pt idx="37">
                  <c:v>40172</c:v>
                </c:pt>
                <c:pt idx="38">
                  <c:v>37710</c:v>
                </c:pt>
                <c:pt idx="39">
                  <c:v>34838</c:v>
                </c:pt>
                <c:pt idx="40">
                  <c:v>32304</c:v>
                </c:pt>
                <c:pt idx="41">
                  <c:v>29803</c:v>
                </c:pt>
                <c:pt idx="42">
                  <c:v>27334</c:v>
                </c:pt>
                <c:pt idx="43">
                  <c:v>25180</c:v>
                </c:pt>
                <c:pt idx="44">
                  <c:v>23817</c:v>
                </c:pt>
                <c:pt idx="45">
                  <c:v>22109</c:v>
                </c:pt>
                <c:pt idx="46">
                  <c:v>22101</c:v>
                </c:pt>
                <c:pt idx="47">
                  <c:v>19016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C-F840-9504-C95618C3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81536"/>
        <c:axId val="2105629424"/>
      </c:areaChart>
      <c:catAx>
        <c:axId val="204678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29424"/>
        <c:crosses val="autoZero"/>
        <c:auto val="1"/>
        <c:lblAlgn val="ctr"/>
        <c:lblOffset val="100"/>
        <c:noMultiLvlLbl val="0"/>
      </c:catAx>
      <c:valAx>
        <c:axId val="21056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8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Italy!$B$1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Italy!$B$2:$B$64</c:f>
              <c:numCache>
                <c:formatCode>General</c:formatCode>
                <c:ptCount val="63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152</c:v>
                </c:pt>
                <c:pt idx="4">
                  <c:v>229</c:v>
                </c:pt>
                <c:pt idx="5">
                  <c:v>322</c:v>
                </c:pt>
                <c:pt idx="6">
                  <c:v>400</c:v>
                </c:pt>
                <c:pt idx="7">
                  <c:v>650</c:v>
                </c:pt>
                <c:pt idx="8">
                  <c:v>888</c:v>
                </c:pt>
                <c:pt idx="9">
                  <c:v>1128</c:v>
                </c:pt>
                <c:pt idx="10">
                  <c:v>1694</c:v>
                </c:pt>
                <c:pt idx="11">
                  <c:v>2036</c:v>
                </c:pt>
                <c:pt idx="12" formatCode="#,##0">
                  <c:v>2502</c:v>
                </c:pt>
                <c:pt idx="13" formatCode="#,##0">
                  <c:v>3089</c:v>
                </c:pt>
                <c:pt idx="14" formatCode="#,##0">
                  <c:v>3858</c:v>
                </c:pt>
                <c:pt idx="15" formatCode="#,##0">
                  <c:v>4636</c:v>
                </c:pt>
                <c:pt idx="16" formatCode="#,##0">
                  <c:v>5883</c:v>
                </c:pt>
                <c:pt idx="17" formatCode="#,##0">
                  <c:v>7375</c:v>
                </c:pt>
                <c:pt idx="18" formatCode="#,##0">
                  <c:v>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A444-A0B0-83C0EB72701C}"/>
            </c:ext>
          </c:extLst>
        </c:ser>
        <c:ser>
          <c:idx val="1"/>
          <c:order val="1"/>
          <c:tx>
            <c:strRef>
              <c:f>Italy!$D$1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Italy!$D$2:$D$64</c:f>
              <c:numCache>
                <c:formatCode>General</c:formatCode>
                <c:ptCount val="63"/>
                <c:pt idx="19" formatCode="_(* #,##0_);_(* \(#,##0\);_(* &quot;-&quot;??_);_(@_)">
                  <c:v>11514.69695501394</c:v>
                </c:pt>
                <c:pt idx="20" formatCode="_(* #,##0_);_(* \(#,##0\);_(* &quot;-&quot;??_);_(@_)">
                  <c:v>14273.553613747714</c:v>
                </c:pt>
                <c:pt idx="21" formatCode="_(* #,##0_);_(* \(#,##0\);_(* &quot;-&quot;??_);_(@_)">
                  <c:v>17444.869710057163</c:v>
                </c:pt>
                <c:pt idx="22" formatCode="_(* #,##0_);_(* \(#,##0\);_(* &quot;-&quot;??_);_(@_)">
                  <c:v>20968.436160711899</c:v>
                </c:pt>
                <c:pt idx="23" formatCode="_(* #,##0_);_(* \(#,##0\);_(* &quot;-&quot;??_);_(@_)">
                  <c:v>24818.678740834068</c:v>
                </c:pt>
                <c:pt idx="24" formatCode="_(* #,##0_);_(* \(#,##0\);_(* &quot;-&quot;??_);_(@_)">
                  <c:v>28961.612821630188</c:v>
                </c:pt>
                <c:pt idx="25" formatCode="_(* #,##0_);_(* \(#,##0\);_(* &quot;-&quot;??_);_(@_)">
                  <c:v>33356.618331446283</c:v>
                </c:pt>
                <c:pt idx="26" formatCode="_(* #,##0_);_(* \(#,##0\);_(* &quot;-&quot;??_);_(@_)">
                  <c:v>37958.400015185558</c:v>
                </c:pt>
                <c:pt idx="27" formatCode="_(* #,##0_);_(* \(#,##0\);_(* &quot;-&quot;??_);_(@_)">
                  <c:v>42718.972788269777</c:v>
                </c:pt>
                <c:pt idx="28" formatCode="_(* #,##0_);_(* \(#,##0\);_(* &quot;-&quot;??_);_(@_)">
                  <c:v>47589.538715672694</c:v>
                </c:pt>
                <c:pt idx="29" formatCode="_(* #,##0_);_(* \(#,##0\);_(* &quot;-&quot;??_);_(@_)">
                  <c:v>52522.156167497167</c:v>
                </c:pt>
                <c:pt idx="30" formatCode="_(* #,##0_);_(* \(#,##0\);_(* &quot;-&quot;??_);_(@_)">
                  <c:v>57471.137338015076</c:v>
                </c:pt>
                <c:pt idx="31" formatCode="_(* #,##0_);_(* \(#,##0\);_(* &quot;-&quot;??_);_(@_)">
                  <c:v>62394.143296370443</c:v>
                </c:pt>
                <c:pt idx="32" formatCode="_(* #,##0_);_(* \(#,##0\);_(* &quot;-&quot;??_);_(@_)">
                  <c:v>67252.973365325772</c:v>
                </c:pt>
                <c:pt idx="33" formatCode="_(* #,##0_);_(* \(#,##0\);_(* &quot;-&quot;??_);_(@_)">
                  <c:v>72014.06663393804</c:v>
                </c:pt>
                <c:pt idx="34" formatCode="_(* #,##0_);_(* \(#,##0\);_(* &quot;-&quot;??_);_(@_)">
                  <c:v>76648.747664507537</c:v>
                </c:pt>
                <c:pt idx="35" formatCode="_(* #,##0_);_(* \(#,##0\);_(* &quot;-&quot;??_);_(@_)">
                  <c:v>81133.256587205178</c:v>
                </c:pt>
                <c:pt idx="36" formatCode="_(* #,##0_);_(* \(#,##0\);_(* &quot;-&quot;??_);_(@_)">
                  <c:v>85448.606854485857</c:v>
                </c:pt>
                <c:pt idx="37" formatCode="_(* #,##0_);_(* \(#,##0\);_(* &quot;-&quot;??_);_(@_)">
                  <c:v>89580.313180361452</c:v>
                </c:pt>
                <c:pt idx="38" formatCode="_(* #,##0_);_(* \(#,##0\);_(* &quot;-&quot;??_);_(@_)">
                  <c:v>93518.028814524703</c:v>
                </c:pt>
                <c:pt idx="39" formatCode="_(* #,##0_);_(* \(#,##0\);_(* &quot;-&quot;??_);_(@_)">
                  <c:v>97255.126347608108</c:v>
                </c:pt>
                <c:pt idx="40" formatCode="_(* #,##0_);_(* \(#,##0\);_(* &quot;-&quot;??_);_(@_)">
                  <c:v>100788.25055673008</c:v>
                </c:pt>
                <c:pt idx="41" formatCode="_(* #,##0_);_(* \(#,##0\);_(* &quot;-&quot;??_);_(@_)">
                  <c:v>104116.86600924876</c:v>
                </c:pt>
                <c:pt idx="42" formatCode="_(* #,##0_);_(* \(#,##0\);_(* &quot;-&quot;??_);_(@_)">
                  <c:v>107242.81667721631</c:v>
                </c:pt>
                <c:pt idx="43" formatCode="_(* #,##0_);_(* \(#,##0\);_(* &quot;-&quot;??_);_(@_)">
                  <c:v>110169.90993725185</c:v>
                </c:pt>
                <c:pt idx="44" formatCode="_(* #,##0_);_(* \(#,##0\);_(* &quot;-&quot;??_);_(@_)">
                  <c:v>112903.53317085147</c:v>
                </c:pt>
                <c:pt idx="45" formatCode="_(* #,##0_);_(* \(#,##0\);_(* &quot;-&quot;??_);_(@_)">
                  <c:v>115450.30777322465</c:v>
                </c:pt>
                <c:pt idx="46" formatCode="_(* #,##0_);_(* \(#,##0\);_(* &quot;-&quot;??_);_(@_)">
                  <c:v>117817.78269479878</c:v>
                </c:pt>
                <c:pt idx="47" formatCode="_(* #,##0_);_(* \(#,##0\);_(* &quot;-&quot;??_);_(@_)">
                  <c:v>120014.16760962291</c:v>
                </c:pt>
                <c:pt idx="48" formatCode="_(* #,##0_);_(* \(#,##0\);_(* &quot;-&quot;??_);_(@_)">
                  <c:v>122048.10434013086</c:v>
                </c:pt>
                <c:pt idx="49" formatCode="_(* #,##0_);_(* \(#,##0\);_(* &quot;-&quot;??_);_(@_)">
                  <c:v>123928.4741729032</c:v>
                </c:pt>
                <c:pt idx="50" formatCode="_(* #,##0_);_(* \(#,##0\);_(* &quot;-&quot;??_);_(@_)">
                  <c:v>125664.23808274654</c:v>
                </c:pt>
                <c:pt idx="51" formatCode="_(* #,##0_);_(* \(#,##0\);_(* &quot;-&quot;??_);_(@_)">
                  <c:v>127264.30655829808</c:v>
                </c:pt>
                <c:pt idx="52" formatCode="_(* #,##0_);_(* \(#,##0\);_(* &quot;-&quot;??_);_(@_)">
                  <c:v>128737.43561809669</c:v>
                </c:pt>
                <c:pt idx="53" formatCode="_(* #,##0_);_(* \(#,##0\);_(* &quot;-&quot;??_);_(@_)">
                  <c:v>130092.14566011105</c:v>
                </c:pt>
                <c:pt idx="54" formatCode="_(* #,##0_);_(* \(#,##0\);_(* &quot;-&quot;??_);_(@_)">
                  <c:v>131336.65995010966</c:v>
                </c:pt>
                <c:pt idx="55" formatCode="_(* #,##0_);_(* \(#,##0\);_(* &quot;-&quot;??_);_(@_)">
                  <c:v>132478.85978559917</c:v>
                </c:pt>
                <c:pt idx="56" formatCode="_(* #,##0_);_(* \(#,##0\);_(* &quot;-&quot;??_);_(@_)">
                  <c:v>133526.25364217861</c:v>
                </c:pt>
                <c:pt idx="57" formatCode="_(* #,##0_);_(* \(#,##0\);_(* &quot;-&quot;??_);_(@_)">
                  <c:v>134485.957895667</c:v>
                </c:pt>
                <c:pt idx="58" formatCode="_(* #,##0_);_(* \(#,##0\);_(* &quot;-&quot;??_);_(@_)">
                  <c:v>135364.68700021927</c:v>
                </c:pt>
                <c:pt idx="59" formatCode="_(* #,##0_);_(* \(#,##0\);_(* &quot;-&quot;??_);_(@_)">
                  <c:v>136168.75127886503</c:v>
                </c:pt>
                <c:pt idx="60" formatCode="_(* #,##0_);_(* \(#,##0\);_(* &quot;-&quot;??_);_(@_)">
                  <c:v>136904.06074141583</c:v>
                </c:pt>
                <c:pt idx="61" formatCode="_(* #,##0_);_(* \(#,##0\);_(* &quot;-&quot;??_);_(@_)">
                  <c:v>137576.13358137861</c:v>
                </c:pt>
                <c:pt idx="62" formatCode="_(* #,##0_);_(* \(#,##0\);_(* &quot;-&quot;??_);_(@_)">
                  <c:v>138190.10821645189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4-A444-A0B0-83C0EB72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21663"/>
        <c:axId val="830018527"/>
      </c:lineChart>
      <c:catAx>
        <c:axId val="7589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18527"/>
        <c:crosses val="autoZero"/>
        <c:auto val="1"/>
        <c:lblAlgn val="ctr"/>
        <c:lblOffset val="100"/>
        <c:noMultiLvlLbl val="0"/>
      </c:catAx>
      <c:valAx>
        <c:axId val="8300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Deaths</c:v>
          </c:tx>
          <c:spPr>
            <a:solidFill>
              <a:schemeClr val="tx1"/>
            </a:solidFill>
            <a:ln>
              <a:noFill/>
            </a:ln>
            <a:effectLst/>
          </c:spPr>
          <c:val>
            <c:numRef>
              <c:f>Italy!$E$2:$E$16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29</c:v>
                </c:pt>
                <c:pt idx="10">
                  <c:v>34</c:v>
                </c:pt>
                <c:pt idx="11">
                  <c:v>52</c:v>
                </c:pt>
                <c:pt idx="12">
                  <c:v>79</c:v>
                </c:pt>
                <c:pt idx="13">
                  <c:v>107</c:v>
                </c:pt>
                <c:pt idx="1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C-C749-9BA8-067D2520358A}"/>
            </c:ext>
          </c:extLst>
        </c:ser>
        <c:ser>
          <c:idx val="1"/>
          <c:order val="1"/>
          <c:tx>
            <c:v>Recovered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Italy!$H$2:$H$16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45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160</c:v>
                </c:pt>
                <c:pt idx="13">
                  <c:v>276</c:v>
                </c:pt>
                <c:pt idx="14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C-C749-9BA8-067D2520358A}"/>
            </c:ext>
          </c:extLst>
        </c:ser>
        <c:ser>
          <c:idx val="2"/>
          <c:order val="2"/>
          <c:tx>
            <c:v>Sick</c:v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Italy!$I$2:$I$16</c:f>
              <c:numCache>
                <c:formatCode>_(* #,##0_);_(* \(#,##0\);_(* "-"??_);_(@_)</c:formatCode>
                <c:ptCount val="15"/>
                <c:pt idx="0">
                  <c:v>3</c:v>
                </c:pt>
                <c:pt idx="1">
                  <c:v>16</c:v>
                </c:pt>
                <c:pt idx="2">
                  <c:v>77</c:v>
                </c:pt>
                <c:pt idx="3">
                  <c:v>148</c:v>
                </c:pt>
                <c:pt idx="4">
                  <c:v>220</c:v>
                </c:pt>
                <c:pt idx="5">
                  <c:v>311</c:v>
                </c:pt>
                <c:pt idx="6">
                  <c:v>387</c:v>
                </c:pt>
                <c:pt idx="7">
                  <c:v>630</c:v>
                </c:pt>
                <c:pt idx="8">
                  <c:v>824</c:v>
                </c:pt>
                <c:pt idx="9">
                  <c:v>1053</c:v>
                </c:pt>
                <c:pt idx="10">
                  <c:v>1614</c:v>
                </c:pt>
                <c:pt idx="11">
                  <c:v>1901</c:v>
                </c:pt>
                <c:pt idx="12">
                  <c:v>2263</c:v>
                </c:pt>
                <c:pt idx="13">
                  <c:v>2706</c:v>
                </c:pt>
                <c:pt idx="14">
                  <c:v>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C-C749-9BA8-067D2520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092752"/>
        <c:axId val="2063601776"/>
      </c:areaChart>
      <c:catAx>
        <c:axId val="206409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01776"/>
        <c:crosses val="autoZero"/>
        <c:auto val="1"/>
        <c:lblAlgn val="ctr"/>
        <c:lblOffset val="100"/>
        <c:noMultiLvlLbl val="0"/>
      </c:catAx>
      <c:valAx>
        <c:axId val="20636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9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'South Korea'!$E$1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'South Korea'!$A$2:$A$54</c:f>
              <c:numCache>
                <c:formatCode>m/d/yy</c:formatCode>
                <c:ptCount val="5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</c:numCache>
            </c:numRef>
          </c:cat>
          <c:val>
            <c:numRef>
              <c:f>'South Korea'!$E$2:$E$54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16</c:v>
                </c:pt>
                <c:pt idx="39">
                  <c:v>17</c:v>
                </c:pt>
                <c:pt idx="40">
                  <c:v>28</c:v>
                </c:pt>
                <c:pt idx="41">
                  <c:v>28</c:v>
                </c:pt>
                <c:pt idx="42">
                  <c:v>35</c:v>
                </c:pt>
                <c:pt idx="43">
                  <c:v>40</c:v>
                </c:pt>
                <c:pt idx="44">
                  <c:v>42</c:v>
                </c:pt>
                <c:pt idx="45">
                  <c:v>44</c:v>
                </c:pt>
                <c:pt idx="46">
                  <c:v>50</c:v>
                </c:pt>
                <c:pt idx="4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D84D-B3C4-CE41A3A33364}"/>
            </c:ext>
          </c:extLst>
        </c:ser>
        <c:ser>
          <c:idx val="1"/>
          <c:order val="1"/>
          <c:tx>
            <c:strRef>
              <c:f>'South Korea'!$H$1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'South Korea'!$A$2:$A$54</c:f>
              <c:numCache>
                <c:formatCode>m/d/yy</c:formatCode>
                <c:ptCount val="5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</c:numCache>
            </c:numRef>
          </c:cat>
          <c:val>
            <c:numRef>
              <c:f>'South Korea'!$H$2:$H$54</c:f>
              <c:numCache>
                <c:formatCode>_(* #,##0_);_(* \(#,##0\);_(* "-"??_);_(@_)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7</c:v>
                </c:pt>
                <c:pt idx="22" formatCode="General">
                  <c:v>7</c:v>
                </c:pt>
                <c:pt idx="23" formatCode="General">
                  <c:v>7</c:v>
                </c:pt>
                <c:pt idx="24" formatCode="General">
                  <c:v>9</c:v>
                </c:pt>
                <c:pt idx="25" formatCode="General">
                  <c:v>9</c:v>
                </c:pt>
                <c:pt idx="26" formatCode="General">
                  <c:v>10</c:v>
                </c:pt>
                <c:pt idx="27" formatCode="General">
                  <c:v>12</c:v>
                </c:pt>
                <c:pt idx="28" formatCode="General">
                  <c:v>12</c:v>
                </c:pt>
                <c:pt idx="29" formatCode="General">
                  <c:v>16</c:v>
                </c:pt>
                <c:pt idx="30" formatCode="General">
                  <c:v>16</c:v>
                </c:pt>
                <c:pt idx="31" formatCode="General">
                  <c:v>16</c:v>
                </c:pt>
                <c:pt idx="32" formatCode="General">
                  <c:v>18</c:v>
                </c:pt>
                <c:pt idx="33" formatCode="General">
                  <c:v>18</c:v>
                </c:pt>
                <c:pt idx="34" formatCode="General">
                  <c:v>22</c:v>
                </c:pt>
                <c:pt idx="35" formatCode="General">
                  <c:v>22</c:v>
                </c:pt>
                <c:pt idx="36" formatCode="General">
                  <c:v>22</c:v>
                </c:pt>
                <c:pt idx="37" formatCode="General">
                  <c:v>22</c:v>
                </c:pt>
                <c:pt idx="38" formatCode="General">
                  <c:v>27</c:v>
                </c:pt>
                <c:pt idx="39" formatCode="General">
                  <c:v>30</c:v>
                </c:pt>
                <c:pt idx="40" formatCode="General">
                  <c:v>30</c:v>
                </c:pt>
                <c:pt idx="41" formatCode="General">
                  <c:v>30</c:v>
                </c:pt>
                <c:pt idx="42" formatCode="General">
                  <c:v>41</c:v>
                </c:pt>
                <c:pt idx="43" formatCode="General">
                  <c:v>88</c:v>
                </c:pt>
                <c:pt idx="44" formatCode="General">
                  <c:v>108</c:v>
                </c:pt>
                <c:pt idx="45" formatCode="General">
                  <c:v>108</c:v>
                </c:pt>
                <c:pt idx="46" formatCode="General">
                  <c:v>108</c:v>
                </c:pt>
                <c:pt idx="47" formatCode="General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1-D84D-B3C4-CE41A3A33364}"/>
            </c:ext>
          </c:extLst>
        </c:ser>
        <c:ser>
          <c:idx val="2"/>
          <c:order val="2"/>
          <c:tx>
            <c:strRef>
              <c:f>'South Korea'!$I$1</c:f>
              <c:strCache>
                <c:ptCount val="1"/>
                <c:pt idx="0">
                  <c:v>Current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'South Korea'!$A$2:$A$54</c:f>
              <c:numCache>
                <c:formatCode>m/d/yy</c:formatCode>
                <c:ptCount val="5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</c:numCache>
            </c:numRef>
          </c:cat>
          <c:val>
            <c:numRef>
              <c:f>'South Korea'!$I$2:$I$54</c:f>
              <c:numCache>
                <c:formatCode>_(* #,##0_);_(* \(#,##0\);_(* "-"??_);_(@_)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87</c:v>
                </c:pt>
                <c:pt idx="30">
                  <c:v>186</c:v>
                </c:pt>
                <c:pt idx="31">
                  <c:v>415</c:v>
                </c:pt>
                <c:pt idx="32">
                  <c:v>578</c:v>
                </c:pt>
                <c:pt idx="33">
                  <c:v>807</c:v>
                </c:pt>
                <c:pt idx="34">
                  <c:v>945</c:v>
                </c:pt>
                <c:pt idx="35">
                  <c:v>1227</c:v>
                </c:pt>
                <c:pt idx="36">
                  <c:v>1731</c:v>
                </c:pt>
                <c:pt idx="37">
                  <c:v>2302</c:v>
                </c:pt>
                <c:pt idx="38">
                  <c:v>3107</c:v>
                </c:pt>
                <c:pt idx="39">
                  <c:v>3689</c:v>
                </c:pt>
                <c:pt idx="40">
                  <c:v>4277</c:v>
                </c:pt>
                <c:pt idx="41">
                  <c:v>5128</c:v>
                </c:pt>
                <c:pt idx="42">
                  <c:v>5545</c:v>
                </c:pt>
                <c:pt idx="43">
                  <c:v>5960</c:v>
                </c:pt>
                <c:pt idx="44">
                  <c:v>6443</c:v>
                </c:pt>
                <c:pt idx="45">
                  <c:v>6889</c:v>
                </c:pt>
                <c:pt idx="46">
                  <c:v>6976</c:v>
                </c:pt>
                <c:pt idx="47">
                  <c:v>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1-D84D-B3C4-CE41A3A3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72688"/>
        <c:axId val="2069556800"/>
      </c:areaChart>
      <c:dateAx>
        <c:axId val="2138272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6800"/>
        <c:crosses val="autoZero"/>
        <c:auto val="1"/>
        <c:lblOffset val="100"/>
        <c:baseTimeUnit val="days"/>
      </c:dateAx>
      <c:valAx>
        <c:axId val="20695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Belgium!$B$1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Belgium!$A$2:$A$48</c:f>
              <c:numCache>
                <c:formatCode>d\-mmm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Belgium!$B$2:$B$48</c:f>
              <c:numCache>
                <c:formatCode>General</c:formatCode>
                <c:ptCount val="47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50</c:v>
                </c:pt>
                <c:pt idx="5">
                  <c:v>109</c:v>
                </c:pt>
                <c:pt idx="6">
                  <c:v>169</c:v>
                </c:pt>
                <c:pt idx="7">
                  <c:v>200</c:v>
                </c:pt>
                <c:pt idx="8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D4D-B015-79EDCF732EF5}"/>
            </c:ext>
          </c:extLst>
        </c:ser>
        <c:ser>
          <c:idx val="1"/>
          <c:order val="1"/>
          <c:tx>
            <c:strRef>
              <c:f>Belgium!$D$1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Belgium!$A$2:$A$48</c:f>
              <c:numCache>
                <c:formatCode>d\-mmm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Belgium!$D$2:$D$48</c:f>
              <c:numCache>
                <c:formatCode>General</c:formatCode>
                <c:ptCount val="47"/>
                <c:pt idx="9" formatCode="_(* #,##0_);_(* \(#,##0\);_(* &quot;-&quot;??_);_(@_)">
                  <c:v>313.00162323797116</c:v>
                </c:pt>
                <c:pt idx="10" formatCode="_(* #,##0_);_(* \(#,##0\);_(* &quot;-&quot;??_);_(@_)">
                  <c:v>370.9804455248821</c:v>
                </c:pt>
                <c:pt idx="11" formatCode="_(* #,##0_);_(* \(#,##0\);_(* &quot;-&quot;??_);_(@_)">
                  <c:v>436.94444788412045</c:v>
                </c:pt>
                <c:pt idx="12" formatCode="_(* #,##0_);_(* \(#,##0\);_(* &quot;-&quot;??_);_(@_)">
                  <c:v>507.57449894517873</c:v>
                </c:pt>
                <c:pt idx="13" formatCode="_(* #,##0_);_(* \(#,##0\);_(* &quot;-&quot;??_);_(@_)">
                  <c:v>582.16274663868001</c:v>
                </c:pt>
                <c:pt idx="14" formatCode="_(* #,##0_);_(* \(#,##0\);_(* &quot;-&quot;??_);_(@_)">
                  <c:v>659.9345797470196</c:v>
                </c:pt>
                <c:pt idx="15" formatCode="_(* #,##0_);_(* \(#,##0\);_(* &quot;-&quot;??_);_(@_)">
                  <c:v>740.08136827565124</c:v>
                </c:pt>
                <c:pt idx="16" formatCode="_(* #,##0_);_(* \(#,##0\);_(* &quot;-&quot;??_);_(@_)">
                  <c:v>821.79076898061055</c:v>
                </c:pt>
                <c:pt idx="17" formatCode="_(* #,##0_);_(* \(#,##0\);_(* &quot;-&quot;??_);_(@_)">
                  <c:v>904.2731383237209</c:v>
                </c:pt>
                <c:pt idx="18" formatCode="_(* #,##0_);_(* \(#,##0\);_(* &quot;-&quot;??_);_(@_)">
                  <c:v>986.78318146544916</c:v>
                </c:pt>
                <c:pt idx="19" formatCode="_(* #,##0_);_(* \(#,##0\);_(* &quot;-&quot;??_);_(@_)">
                  <c:v>1068.6364898637341</c:v>
                </c:pt>
                <c:pt idx="20" formatCode="_(* #,##0_);_(* \(#,##0\);_(* &quot;-&quot;??_);_(@_)">
                  <c:v>1149.2210450982996</c:v>
                </c:pt>
                <c:pt idx="21" formatCode="_(* #,##0_);_(* \(#,##0\);_(* &quot;-&quot;??_);_(@_)">
                  <c:v>1228.0040785703677</c:v>
                </c:pt>
                <c:pt idx="22" formatCode="_(* #,##0_);_(* \(#,##0\);_(* &quot;-&quot;??_);_(@_)">
                  <c:v>1304.5348784689675</c:v>
                </c:pt>
                <c:pt idx="23" formatCode="_(* #,##0_);_(* \(#,##0\);_(* &quot;-&quot;??_);_(@_)">
                  <c:v>1378.4442404439937</c:v>
                </c:pt>
                <c:pt idx="24" formatCode="_(* #,##0_);_(* \(#,##0\);_(* &quot;-&quot;??_);_(@_)">
                  <c:v>1449.4412859398594</c:v>
                </c:pt>
                <c:pt idx="25" formatCode="_(* #,##0_);_(* \(#,##0\);_(* &quot;-&quot;??_);_(@_)">
                  <c:v>1517.3083427421207</c:v>
                </c:pt>
                <c:pt idx="26" formatCode="_(* #,##0_);_(* \(#,##0\);_(* &quot;-&quot;??_);_(@_)">
                  <c:v>1581.894515285308</c:v>
                </c:pt>
                <c:pt idx="27" formatCode="_(* #,##0_);_(* \(#,##0\);_(* &quot;-&quot;??_);_(@_)">
                  <c:v>1643.1084840861963</c:v>
                </c:pt>
                <c:pt idx="28" formatCode="_(* #,##0_);_(* \(#,##0\);_(* &quot;-&quot;??_);_(@_)">
                  <c:v>1700.9109771839837</c:v>
                </c:pt>
                <c:pt idx="29" formatCode="_(* #,##0_);_(* \(#,##0\);_(* &quot;-&quot;??_);_(@_)">
                  <c:v>1755.3072610186373</c:v>
                </c:pt>
                <c:pt idx="30" formatCode="_(* #,##0_);_(* \(#,##0\);_(* &quot;-&quot;??_);_(@_)">
                  <c:v>1806.3399099227706</c:v>
                </c:pt>
                <c:pt idx="31" formatCode="_(* #,##0_);_(* \(#,##0\);_(* &quot;-&quot;??_);_(@_)">
                  <c:v>1854.0820359009765</c:v>
                </c:pt>
                <c:pt idx="32" formatCode="_(* #,##0_);_(* \(#,##0\);_(* &quot;-&quot;??_);_(@_)">
                  <c:v>1898.6310951971998</c:v>
                </c:pt>
                <c:pt idx="33" formatCode="_(* #,##0_);_(* \(#,##0\);_(* &quot;-&quot;??_);_(@_)">
                  <c:v>1940.1033354677393</c:v>
                </c:pt>
                <c:pt idx="34" formatCode="_(* #,##0_);_(* \(#,##0\);_(* &quot;-&quot;??_);_(@_)">
                  <c:v>1978.6289064252605</c:v>
                </c:pt>
                <c:pt idx="35" formatCode="_(* #,##0_);_(* \(#,##0\);_(* &quot;-&quot;??_);_(@_)">
                  <c:v>2014.3476263040798</c:v>
                </c:pt>
                <c:pt idx="36" formatCode="_(* #,##0_);_(* \(#,##0\);_(* &quot;-&quot;??_);_(@_)">
                  <c:v>2047.4053748788517</c:v>
                </c:pt>
                <c:pt idx="37" formatCode="_(* #,##0_);_(* \(#,##0\);_(* &quot;-&quot;??_);_(@_)">
                  <c:v>2077.951069461219</c:v>
                </c:pt>
                <c:pt idx="38" formatCode="_(* #,##0_);_(* \(#,##0\);_(* &quot;-&quot;??_);_(@_)">
                  <c:v>2106.1341717976766</c:v>
                </c:pt>
                <c:pt idx="39" formatCode="_(* #,##0_);_(* \(#,##0\);_(* &quot;-&quot;??_);_(@_)">
                  <c:v>2132.1026697484767</c:v>
                </c:pt>
                <c:pt idx="40" formatCode="_(* #,##0_);_(* \(#,##0\);_(* &quot;-&quot;??_);_(@_)">
                  <c:v>2156.0014768838269</c:v>
                </c:pt>
                <c:pt idx="41" formatCode="_(* #,##0_);_(* \(#,##0\);_(* &quot;-&quot;??_);_(@_)">
                  <c:v>2177.9711947294822</c:v>
                </c:pt>
                <c:pt idx="42" formatCode="_(* #,##0_);_(* \(#,##0\);_(* &quot;-&quot;??_);_(@_)">
                  <c:v>2198.1471855571167</c:v>
                </c:pt>
                <c:pt idx="43" formatCode="_(* #,##0_);_(* \(#,##0\);_(* &quot;-&quot;??_);_(@_)">
                  <c:v>2216.6589077427216</c:v>
                </c:pt>
                <c:pt idx="44" formatCode="_(* #,##0_);_(* \(#,##0\);_(* &quot;-&quot;??_);_(@_)">
                  <c:v>2233.6294703519102</c:v>
                </c:pt>
                <c:pt idx="45" formatCode="_(* #,##0_);_(* \(#,##0\);_(* &quot;-&quot;??_);_(@_)">
                  <c:v>2249.1753684190548</c:v>
                </c:pt>
                <c:pt idx="46" formatCode="_(* #,##0_);_(* \(#,##0\);_(* &quot;-&quot;??_);_(@_)">
                  <c:v>2263.406365130782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7-4D4D-B015-79EDCF73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759168"/>
        <c:axId val="2046723744"/>
      </c:lineChart>
      <c:dateAx>
        <c:axId val="20647591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23744"/>
        <c:crosses val="autoZero"/>
        <c:auto val="1"/>
        <c:lblOffset val="100"/>
        <c:baseTimeUnit val="days"/>
      </c:dateAx>
      <c:valAx>
        <c:axId val="20467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</xdr:row>
      <xdr:rowOff>177800</xdr:rowOff>
    </xdr:from>
    <xdr:to>
      <xdr:col>10</xdr:col>
      <xdr:colOff>673100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C64B9-BCE0-F84B-BB83-203CB01ED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14</xdr:row>
      <xdr:rowOff>107950</xdr:rowOff>
    </xdr:from>
    <xdr:to>
      <xdr:col>14</xdr:col>
      <xdr:colOff>590550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15D77-9ABA-A04B-9381-A8914E3D8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</xdr:row>
      <xdr:rowOff>120650</xdr:rowOff>
    </xdr:from>
    <xdr:to>
      <xdr:col>14</xdr:col>
      <xdr:colOff>596900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27152-D6BE-D546-85EA-68581918C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146050</xdr:colOff>
      <xdr:row>29</xdr:row>
      <xdr:rowOff>127000</xdr:rowOff>
    </xdr:from>
    <xdr:to>
      <xdr:col>14</xdr:col>
      <xdr:colOff>590550</xdr:colOff>
      <xdr:row>43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1429B-31BF-B245-BB9F-7AE456EB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17</xdr:row>
      <xdr:rowOff>31750</xdr:rowOff>
    </xdr:from>
    <xdr:to>
      <xdr:col>13</xdr:col>
      <xdr:colOff>501650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14519-5E4C-0A45-91CC-D3ED89C14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</xdr:row>
      <xdr:rowOff>63500</xdr:rowOff>
    </xdr:from>
    <xdr:to>
      <xdr:col>13</xdr:col>
      <xdr:colOff>787400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80A3B-EDC8-AF40-BFE7-109CA256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1</xdr:row>
      <xdr:rowOff>139700</xdr:rowOff>
    </xdr:from>
    <xdr:to>
      <xdr:col>15</xdr:col>
      <xdr:colOff>50800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00337-5FCA-C64F-9F6A-16CEAFE17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11</xdr:row>
      <xdr:rowOff>44450</xdr:rowOff>
    </xdr:from>
    <xdr:to>
      <xdr:col>9</xdr:col>
      <xdr:colOff>806450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E9814-08F2-7C43-9299-60674E6DF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BDE8-C8FA-9E4E-A5D4-A080C779F85A}">
  <dimension ref="A1:C46"/>
  <sheetViews>
    <sheetView workbookViewId="0">
      <selection activeCell="C8" sqref="C8:C46"/>
    </sheetView>
  </sheetViews>
  <sheetFormatPr baseColWidth="10" defaultRowHeight="16" x14ac:dyDescent="0.2"/>
  <sheetData>
    <row r="1" spans="1:3" x14ac:dyDescent="0.2">
      <c r="B1" t="s">
        <v>19</v>
      </c>
      <c r="C1" t="s">
        <v>20</v>
      </c>
    </row>
    <row r="2" spans="1:3" x14ac:dyDescent="0.2">
      <c r="A2" t="s">
        <v>7</v>
      </c>
      <c r="B2">
        <v>17</v>
      </c>
      <c r="C2">
        <v>17</v>
      </c>
    </row>
    <row r="3" spans="1:3" x14ac:dyDescent="0.2">
      <c r="A3" t="s">
        <v>8</v>
      </c>
      <c r="B3">
        <v>18</v>
      </c>
      <c r="C3">
        <v>28</v>
      </c>
    </row>
    <row r="4" spans="1:3" x14ac:dyDescent="0.2">
      <c r="A4" t="s">
        <v>9</v>
      </c>
      <c r="B4">
        <v>26</v>
      </c>
      <c r="C4">
        <v>28</v>
      </c>
    </row>
    <row r="5" spans="1:3" x14ac:dyDescent="0.2">
      <c r="A5" t="s">
        <v>10</v>
      </c>
      <c r="B5">
        <v>42</v>
      </c>
      <c r="C5">
        <v>35</v>
      </c>
    </row>
    <row r="6" spans="1:3" x14ac:dyDescent="0.2">
      <c r="A6" t="s">
        <v>11</v>
      </c>
      <c r="B6">
        <v>56</v>
      </c>
      <c r="C6">
        <v>40</v>
      </c>
    </row>
    <row r="7" spans="1:3" x14ac:dyDescent="0.2">
      <c r="A7" t="s">
        <v>12</v>
      </c>
      <c r="B7">
        <v>82</v>
      </c>
      <c r="C7">
        <v>42</v>
      </c>
    </row>
    <row r="8" spans="1:3" x14ac:dyDescent="0.2">
      <c r="A8" t="s">
        <v>13</v>
      </c>
      <c r="B8">
        <v>131</v>
      </c>
    </row>
    <row r="9" spans="1:3" x14ac:dyDescent="0.2">
      <c r="A9" t="s">
        <v>14</v>
      </c>
      <c r="B9">
        <v>133</v>
      </c>
    </row>
    <row r="10" spans="1:3" x14ac:dyDescent="0.2">
      <c r="A10" t="s">
        <v>15</v>
      </c>
      <c r="B10">
        <v>171</v>
      </c>
    </row>
    <row r="11" spans="1:3" x14ac:dyDescent="0.2">
      <c r="A11" t="s">
        <v>16</v>
      </c>
      <c r="B11">
        <v>213</v>
      </c>
    </row>
    <row r="12" spans="1:3" x14ac:dyDescent="0.2">
      <c r="A12" t="s">
        <v>17</v>
      </c>
      <c r="B12">
        <v>259</v>
      </c>
    </row>
    <row r="13" spans="1:3" x14ac:dyDescent="0.2">
      <c r="A13" t="s">
        <v>18</v>
      </c>
      <c r="B13">
        <v>361</v>
      </c>
    </row>
    <row r="14" spans="1:3" x14ac:dyDescent="0.2">
      <c r="A14" t="s">
        <v>21</v>
      </c>
      <c r="B14">
        <v>425</v>
      </c>
    </row>
    <row r="15" spans="1:3" x14ac:dyDescent="0.2">
      <c r="B15">
        <v>490</v>
      </c>
    </row>
    <row r="16" spans="1:3" x14ac:dyDescent="0.2">
      <c r="B16">
        <v>562</v>
      </c>
    </row>
    <row r="17" spans="2:2" x14ac:dyDescent="0.2">
      <c r="B17">
        <v>632</v>
      </c>
    </row>
    <row r="18" spans="2:2" x14ac:dyDescent="0.2">
      <c r="B18">
        <v>717</v>
      </c>
    </row>
    <row r="19" spans="2:2" x14ac:dyDescent="0.2">
      <c r="B19">
        <v>804</v>
      </c>
    </row>
    <row r="20" spans="2:2" x14ac:dyDescent="0.2">
      <c r="B20">
        <v>904</v>
      </c>
    </row>
    <row r="21" spans="2:2" x14ac:dyDescent="0.2">
      <c r="B21" s="7">
        <v>1011</v>
      </c>
    </row>
    <row r="22" spans="2:2" x14ac:dyDescent="0.2">
      <c r="B22" s="7">
        <v>1111</v>
      </c>
    </row>
    <row r="23" spans="2:2" x14ac:dyDescent="0.2">
      <c r="B23" s="7">
        <v>1116</v>
      </c>
    </row>
    <row r="24" spans="2:2" x14ac:dyDescent="0.2">
      <c r="B24" s="7">
        <v>1368</v>
      </c>
    </row>
    <row r="25" spans="2:2" x14ac:dyDescent="0.2">
      <c r="B25" s="7">
        <v>1520</v>
      </c>
    </row>
    <row r="26" spans="2:2" x14ac:dyDescent="0.2">
      <c r="B26" s="7">
        <v>1662</v>
      </c>
    </row>
    <row r="27" spans="2:2" x14ac:dyDescent="0.2">
      <c r="B27" s="7">
        <v>1765</v>
      </c>
    </row>
    <row r="28" spans="2:2" x14ac:dyDescent="0.2">
      <c r="B28" s="7">
        <v>1863</v>
      </c>
    </row>
    <row r="29" spans="2:2" x14ac:dyDescent="0.2">
      <c r="B29" s="7">
        <v>2002</v>
      </c>
    </row>
    <row r="30" spans="2:2" x14ac:dyDescent="0.2">
      <c r="B30" s="7">
        <v>2114</v>
      </c>
    </row>
    <row r="31" spans="2:2" x14ac:dyDescent="0.2">
      <c r="B31" s="7">
        <v>2236</v>
      </c>
    </row>
    <row r="32" spans="2:2" x14ac:dyDescent="0.2">
      <c r="B32" s="7">
        <v>2236</v>
      </c>
    </row>
    <row r="33" spans="2:2" x14ac:dyDescent="0.2">
      <c r="B33" s="7">
        <v>2441</v>
      </c>
    </row>
    <row r="34" spans="2:2" x14ac:dyDescent="0.2">
      <c r="B34" s="7">
        <v>2443</v>
      </c>
    </row>
    <row r="35" spans="2:2" x14ac:dyDescent="0.2">
      <c r="B35" s="7">
        <v>2593</v>
      </c>
    </row>
    <row r="36" spans="2:2" x14ac:dyDescent="0.2">
      <c r="B36" s="7">
        <v>2663</v>
      </c>
    </row>
    <row r="37" spans="2:2" x14ac:dyDescent="0.2">
      <c r="B37" s="7">
        <v>2715</v>
      </c>
    </row>
    <row r="38" spans="2:2" x14ac:dyDescent="0.2">
      <c r="B38" s="7">
        <v>2744</v>
      </c>
    </row>
    <row r="39" spans="2:2" x14ac:dyDescent="0.2">
      <c r="B39" s="7">
        <v>2788</v>
      </c>
    </row>
    <row r="40" spans="2:2" x14ac:dyDescent="0.2">
      <c r="B40" s="7">
        <v>2835</v>
      </c>
    </row>
    <row r="41" spans="2:2" x14ac:dyDescent="0.2">
      <c r="B41" s="7">
        <v>2870</v>
      </c>
    </row>
    <row r="42" spans="2:2" x14ac:dyDescent="0.2">
      <c r="B42" s="7">
        <v>2912</v>
      </c>
    </row>
    <row r="43" spans="2:2" x14ac:dyDescent="0.2">
      <c r="B43" s="7">
        <v>2944</v>
      </c>
    </row>
    <row r="44" spans="2:2" x14ac:dyDescent="0.2">
      <c r="B44" s="7">
        <v>2981</v>
      </c>
    </row>
    <row r="45" spans="2:2" x14ac:dyDescent="0.2">
      <c r="B45" s="7">
        <v>3013</v>
      </c>
    </row>
    <row r="46" spans="2:2" x14ac:dyDescent="0.2">
      <c r="B46" s="7">
        <v>3042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8FA6-F94E-4B46-8B1E-CD40D9A35C96}">
  <dimension ref="A1:I180"/>
  <sheetViews>
    <sheetView topLeftCell="A25" zoomScale="108" zoomScaleNormal="108" workbookViewId="0">
      <selection activeCell="H55" sqref="H55"/>
    </sheetView>
  </sheetViews>
  <sheetFormatPr baseColWidth="10" defaultRowHeight="16" x14ac:dyDescent="0.2"/>
  <cols>
    <col min="1" max="1" width="13.83203125" bestFit="1" customWidth="1"/>
    <col min="5" max="5" width="12.5" bestFit="1" customWidth="1"/>
  </cols>
  <sheetData>
    <row r="1" spans="1:9" x14ac:dyDescent="0.2">
      <c r="A1" t="s">
        <v>0</v>
      </c>
      <c r="B1" t="s">
        <v>22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>
        <v>43846</v>
      </c>
      <c r="B2" s="2">
        <v>45</v>
      </c>
      <c r="C2" s="2"/>
      <c r="D2" s="2"/>
      <c r="H2" s="11"/>
    </row>
    <row r="3" spans="1:9" x14ac:dyDescent="0.2">
      <c r="A3" s="1">
        <v>43847</v>
      </c>
      <c r="B3" s="3">
        <v>62</v>
      </c>
      <c r="C3" s="4">
        <f>B3/B2-1</f>
        <v>0.37777777777777777</v>
      </c>
      <c r="D3" s="2"/>
      <c r="H3" s="11"/>
    </row>
    <row r="4" spans="1:9" x14ac:dyDescent="0.2">
      <c r="A4" s="1">
        <v>43848</v>
      </c>
      <c r="B4" s="3">
        <v>121</v>
      </c>
      <c r="C4" s="4">
        <f t="shared" ref="C4:C52" si="0">B4/B3-1</f>
        <v>0.95161290322580649</v>
      </c>
      <c r="D4" s="2"/>
      <c r="H4" s="11"/>
    </row>
    <row r="5" spans="1:9" x14ac:dyDescent="0.2">
      <c r="A5" s="1">
        <v>43849</v>
      </c>
      <c r="B5" s="3">
        <v>198</v>
      </c>
      <c r="C5" s="4">
        <f t="shared" si="0"/>
        <v>0.63636363636363646</v>
      </c>
      <c r="D5" s="2"/>
      <c r="H5" s="11"/>
    </row>
    <row r="6" spans="1:9" x14ac:dyDescent="0.2">
      <c r="A6" s="1">
        <v>43850</v>
      </c>
      <c r="B6" s="3">
        <v>291</v>
      </c>
      <c r="C6" s="4">
        <f t="shared" si="0"/>
        <v>0.46969696969696972</v>
      </c>
      <c r="D6" s="2"/>
      <c r="H6" s="11"/>
    </row>
    <row r="7" spans="1:9" x14ac:dyDescent="0.2">
      <c r="A7" s="1">
        <v>43851</v>
      </c>
      <c r="B7" s="3">
        <v>440</v>
      </c>
      <c r="C7" s="4">
        <f t="shared" si="0"/>
        <v>0.51202749140893467</v>
      </c>
      <c r="D7" s="2"/>
      <c r="H7" s="11"/>
    </row>
    <row r="8" spans="1:9" x14ac:dyDescent="0.2">
      <c r="A8" s="1">
        <v>43852</v>
      </c>
      <c r="B8" s="3">
        <v>571</v>
      </c>
      <c r="C8" s="4">
        <f t="shared" si="0"/>
        <v>0.29772727272727262</v>
      </c>
      <c r="D8" s="2"/>
      <c r="E8">
        <v>17</v>
      </c>
      <c r="H8" s="11">
        <v>28</v>
      </c>
      <c r="I8" s="7">
        <f t="shared" ref="I8:I13" si="1">B8-E8-H8</f>
        <v>526</v>
      </c>
    </row>
    <row r="9" spans="1:9" x14ac:dyDescent="0.2">
      <c r="A9" s="1">
        <v>43853</v>
      </c>
      <c r="B9" s="3">
        <v>830</v>
      </c>
      <c r="C9" s="4">
        <f t="shared" si="0"/>
        <v>0.45359019264448341</v>
      </c>
      <c r="D9" s="2"/>
      <c r="E9">
        <v>18</v>
      </c>
      <c r="F9" s="10">
        <f>E9/E8-1</f>
        <v>5.8823529411764719E-2</v>
      </c>
      <c r="H9" s="11">
        <v>30</v>
      </c>
      <c r="I9" s="7">
        <f t="shared" si="1"/>
        <v>782</v>
      </c>
    </row>
    <row r="10" spans="1:9" x14ac:dyDescent="0.2">
      <c r="A10" s="1">
        <v>43854</v>
      </c>
      <c r="B10" s="5">
        <v>1287</v>
      </c>
      <c r="C10" s="4">
        <f t="shared" si="0"/>
        <v>0.55060240963855422</v>
      </c>
      <c r="D10" s="2"/>
      <c r="E10">
        <v>26</v>
      </c>
      <c r="F10" s="10">
        <f t="shared" ref="F10:F55" si="2">E10/E9-1</f>
        <v>0.44444444444444442</v>
      </c>
      <c r="H10" s="11">
        <v>36</v>
      </c>
      <c r="I10" s="7">
        <f t="shared" si="1"/>
        <v>1225</v>
      </c>
    </row>
    <row r="11" spans="1:9" x14ac:dyDescent="0.2">
      <c r="A11" s="1">
        <v>43855</v>
      </c>
      <c r="B11" s="5">
        <v>1975</v>
      </c>
      <c r="C11" s="4">
        <f t="shared" si="0"/>
        <v>0.53457653457653453</v>
      </c>
      <c r="D11" s="2"/>
      <c r="E11">
        <v>42</v>
      </c>
      <c r="F11" s="10">
        <f t="shared" si="2"/>
        <v>0.61538461538461542</v>
      </c>
      <c r="H11" s="11">
        <v>39</v>
      </c>
      <c r="I11" s="7">
        <f t="shared" si="1"/>
        <v>1894</v>
      </c>
    </row>
    <row r="12" spans="1:9" x14ac:dyDescent="0.2">
      <c r="A12" s="1">
        <v>43856</v>
      </c>
      <c r="B12" s="5">
        <v>2744</v>
      </c>
      <c r="C12" s="4">
        <f t="shared" si="0"/>
        <v>0.38936708860759484</v>
      </c>
      <c r="D12" s="2"/>
      <c r="E12">
        <v>56</v>
      </c>
      <c r="F12" s="10">
        <f t="shared" si="2"/>
        <v>0.33333333333333326</v>
      </c>
      <c r="H12" s="11">
        <v>49</v>
      </c>
      <c r="I12" s="7">
        <f t="shared" si="1"/>
        <v>2639</v>
      </c>
    </row>
    <row r="13" spans="1:9" x14ac:dyDescent="0.2">
      <c r="A13" s="1">
        <v>43857</v>
      </c>
      <c r="B13" s="5">
        <v>4515</v>
      </c>
      <c r="C13" s="4">
        <f t="shared" si="0"/>
        <v>0.64540816326530615</v>
      </c>
      <c r="D13" s="2"/>
      <c r="E13">
        <v>82</v>
      </c>
      <c r="F13" s="10">
        <f t="shared" si="2"/>
        <v>0.46428571428571419</v>
      </c>
      <c r="H13" s="11">
        <v>58</v>
      </c>
      <c r="I13" s="7">
        <f t="shared" si="1"/>
        <v>4375</v>
      </c>
    </row>
    <row r="14" spans="1:9" x14ac:dyDescent="0.2">
      <c r="A14" s="1">
        <v>43858</v>
      </c>
      <c r="B14" s="5">
        <v>5974</v>
      </c>
      <c r="C14" s="4">
        <f t="shared" si="0"/>
        <v>0.32314507198228126</v>
      </c>
      <c r="D14" s="2"/>
      <c r="E14">
        <v>131</v>
      </c>
      <c r="F14" s="10">
        <f t="shared" si="2"/>
        <v>0.59756097560975618</v>
      </c>
      <c r="H14" s="11">
        <v>101</v>
      </c>
      <c r="I14" s="7">
        <f t="shared" ref="I14:I21" si="3">B14-E14-H14</f>
        <v>5742</v>
      </c>
    </row>
    <row r="15" spans="1:9" x14ac:dyDescent="0.2">
      <c r="A15" s="1">
        <v>43859</v>
      </c>
      <c r="B15" s="5">
        <v>7711</v>
      </c>
      <c r="C15" s="4">
        <f t="shared" si="0"/>
        <v>0.2907599598259123</v>
      </c>
      <c r="D15" s="2"/>
      <c r="E15">
        <v>133</v>
      </c>
      <c r="F15" s="10">
        <f t="shared" si="2"/>
        <v>1.5267175572519109E-2</v>
      </c>
      <c r="H15" s="11">
        <v>120</v>
      </c>
      <c r="I15" s="7">
        <f t="shared" si="3"/>
        <v>7458</v>
      </c>
    </row>
    <row r="16" spans="1:9" x14ac:dyDescent="0.2">
      <c r="A16" s="1">
        <v>43860</v>
      </c>
      <c r="B16" s="5">
        <v>9692</v>
      </c>
      <c r="C16" s="4">
        <f t="shared" si="0"/>
        <v>0.25690571910258075</v>
      </c>
      <c r="D16" s="2"/>
      <c r="E16">
        <v>171</v>
      </c>
      <c r="F16" s="10">
        <f t="shared" si="2"/>
        <v>0.28571428571428581</v>
      </c>
      <c r="H16" s="11">
        <v>135</v>
      </c>
      <c r="I16" s="7">
        <f t="shared" si="3"/>
        <v>9386</v>
      </c>
    </row>
    <row r="17" spans="1:9" x14ac:dyDescent="0.2">
      <c r="A17" s="1">
        <v>43861</v>
      </c>
      <c r="B17" s="5">
        <v>11791</v>
      </c>
      <c r="C17" s="4">
        <f t="shared" si="0"/>
        <v>0.21657036731324797</v>
      </c>
      <c r="D17" s="2"/>
      <c r="E17">
        <v>213</v>
      </c>
      <c r="F17" s="10">
        <f t="shared" si="2"/>
        <v>0.2456140350877194</v>
      </c>
      <c r="H17" s="11">
        <v>214</v>
      </c>
      <c r="I17" s="7">
        <f t="shared" si="3"/>
        <v>11364</v>
      </c>
    </row>
    <row r="18" spans="1:9" x14ac:dyDescent="0.2">
      <c r="A18" s="1">
        <v>43862</v>
      </c>
      <c r="B18" s="5">
        <v>14380</v>
      </c>
      <c r="C18" s="4">
        <f t="shared" si="0"/>
        <v>0.21957425154779076</v>
      </c>
      <c r="D18" s="2"/>
      <c r="E18">
        <v>259</v>
      </c>
      <c r="F18" s="10">
        <f t="shared" si="2"/>
        <v>0.215962441314554</v>
      </c>
      <c r="H18" s="11">
        <v>275</v>
      </c>
      <c r="I18" s="7">
        <f t="shared" si="3"/>
        <v>13846</v>
      </c>
    </row>
    <row r="19" spans="1:9" x14ac:dyDescent="0.2">
      <c r="A19" s="1">
        <v>43863</v>
      </c>
      <c r="B19" s="5">
        <v>17205</v>
      </c>
      <c r="C19" s="4">
        <f t="shared" si="0"/>
        <v>0.19645340751043117</v>
      </c>
      <c r="D19" s="6"/>
      <c r="E19">
        <v>361</v>
      </c>
      <c r="F19" s="10">
        <f t="shared" si="2"/>
        <v>0.39382239382239392</v>
      </c>
      <c r="H19" s="11">
        <v>463</v>
      </c>
      <c r="I19" s="7">
        <f t="shared" si="3"/>
        <v>16381</v>
      </c>
    </row>
    <row r="20" spans="1:9" x14ac:dyDescent="0.2">
      <c r="A20" s="1">
        <v>43864</v>
      </c>
      <c r="B20" s="5">
        <v>20438</v>
      </c>
      <c r="C20" s="4">
        <f t="shared" si="0"/>
        <v>0.18791049113629765</v>
      </c>
      <c r="D20" s="6"/>
      <c r="E20">
        <v>425</v>
      </c>
      <c r="F20" s="10">
        <f t="shared" si="2"/>
        <v>0.17728531855955687</v>
      </c>
      <c r="H20" s="11">
        <v>614</v>
      </c>
      <c r="I20" s="7">
        <f t="shared" si="3"/>
        <v>19399</v>
      </c>
    </row>
    <row r="21" spans="1:9" x14ac:dyDescent="0.2">
      <c r="A21" s="1">
        <v>43865</v>
      </c>
      <c r="B21" s="5">
        <v>24324</v>
      </c>
      <c r="C21" s="4">
        <f t="shared" si="0"/>
        <v>0.19013602113709749</v>
      </c>
      <c r="D21" s="6"/>
      <c r="E21">
        <v>490</v>
      </c>
      <c r="F21" s="10">
        <f t="shared" si="2"/>
        <v>0.15294117647058814</v>
      </c>
      <c r="H21" s="11">
        <v>843</v>
      </c>
      <c r="I21" s="7">
        <f t="shared" si="3"/>
        <v>22991</v>
      </c>
    </row>
    <row r="22" spans="1:9" x14ac:dyDescent="0.2">
      <c r="A22" s="1">
        <v>43866</v>
      </c>
      <c r="B22" s="5">
        <v>28018</v>
      </c>
      <c r="C22" s="4">
        <f t="shared" si="0"/>
        <v>0.15186646933070214</v>
      </c>
      <c r="D22" s="6"/>
      <c r="E22">
        <v>562</v>
      </c>
      <c r="F22" s="10">
        <f t="shared" si="2"/>
        <v>0.14693877551020407</v>
      </c>
      <c r="H22" s="11">
        <v>1115</v>
      </c>
      <c r="I22" s="7">
        <f t="shared" ref="I22:I27" si="4">B22-E22-H22</f>
        <v>26341</v>
      </c>
    </row>
    <row r="23" spans="1:9" x14ac:dyDescent="0.2">
      <c r="A23" s="1">
        <v>43867</v>
      </c>
      <c r="B23" s="5">
        <v>31161</v>
      </c>
      <c r="C23" s="4">
        <f t="shared" si="0"/>
        <v>0.11217788564494247</v>
      </c>
      <c r="D23" s="6"/>
      <c r="E23">
        <v>632</v>
      </c>
      <c r="F23" s="10">
        <f t="shared" si="2"/>
        <v>0.12455516014234869</v>
      </c>
      <c r="H23" s="11">
        <v>1476</v>
      </c>
      <c r="I23" s="7">
        <f t="shared" si="4"/>
        <v>29053</v>
      </c>
    </row>
    <row r="24" spans="1:9" x14ac:dyDescent="0.2">
      <c r="A24" s="1">
        <v>43868</v>
      </c>
      <c r="B24" s="12">
        <v>34546</v>
      </c>
      <c r="C24" s="4">
        <f t="shared" si="0"/>
        <v>0.10862937646416992</v>
      </c>
      <c r="D24" s="6"/>
      <c r="E24">
        <v>717</v>
      </c>
      <c r="F24" s="10">
        <f t="shared" si="2"/>
        <v>0.134493670886076</v>
      </c>
      <c r="H24" s="11">
        <v>1998</v>
      </c>
      <c r="I24" s="7">
        <f t="shared" si="4"/>
        <v>31831</v>
      </c>
    </row>
    <row r="25" spans="1:9" x14ac:dyDescent="0.2">
      <c r="A25" s="1">
        <v>43869</v>
      </c>
      <c r="B25" s="13">
        <v>37198</v>
      </c>
      <c r="C25" s="4">
        <f t="shared" si="0"/>
        <v>7.6767208938806286E-2</v>
      </c>
      <c r="D25" s="6"/>
      <c r="E25">
        <v>804</v>
      </c>
      <c r="F25" s="10">
        <f t="shared" si="2"/>
        <v>0.12133891213389125</v>
      </c>
      <c r="H25" s="11">
        <v>2595</v>
      </c>
      <c r="I25" s="7">
        <f t="shared" si="4"/>
        <v>33799</v>
      </c>
    </row>
    <row r="26" spans="1:9" x14ac:dyDescent="0.2">
      <c r="A26" s="1">
        <v>43870</v>
      </c>
      <c r="B26" s="13">
        <v>40171</v>
      </c>
      <c r="C26" s="4">
        <f t="shared" si="0"/>
        <v>7.9923651809236995E-2</v>
      </c>
      <c r="D26" s="6"/>
      <c r="E26">
        <v>904</v>
      </c>
      <c r="F26" s="10">
        <f t="shared" si="2"/>
        <v>0.12437810945273631</v>
      </c>
      <c r="H26" s="11">
        <v>3218</v>
      </c>
      <c r="I26" s="7">
        <f t="shared" si="4"/>
        <v>36049</v>
      </c>
    </row>
    <row r="27" spans="1:9" x14ac:dyDescent="0.2">
      <c r="A27" s="1">
        <v>43871</v>
      </c>
      <c r="B27" s="13">
        <v>42638</v>
      </c>
      <c r="C27" s="4">
        <f t="shared" si="0"/>
        <v>6.1412461726120915E-2</v>
      </c>
      <c r="D27" s="6"/>
      <c r="E27" s="7">
        <v>1011</v>
      </c>
      <c r="F27" s="10">
        <f t="shared" si="2"/>
        <v>0.11836283185840712</v>
      </c>
      <c r="H27" s="11">
        <v>3917</v>
      </c>
      <c r="I27" s="7">
        <f t="shared" si="4"/>
        <v>37710</v>
      </c>
    </row>
    <row r="28" spans="1:9" x14ac:dyDescent="0.2">
      <c r="A28" s="1">
        <v>43872</v>
      </c>
      <c r="B28" s="13">
        <v>44653</v>
      </c>
      <c r="C28" s="4">
        <f t="shared" si="0"/>
        <v>4.72583141798395E-2</v>
      </c>
      <c r="D28" s="6"/>
      <c r="E28" s="7">
        <v>1111</v>
      </c>
      <c r="F28" s="10">
        <f t="shared" si="2"/>
        <v>9.8911968348170065E-2</v>
      </c>
      <c r="H28" s="11">
        <v>4635</v>
      </c>
      <c r="I28" s="7">
        <f t="shared" ref="I28:I37" si="5">B28-E28-H28</f>
        <v>38907</v>
      </c>
    </row>
    <row r="29" spans="1:9" x14ac:dyDescent="0.2">
      <c r="A29" s="1">
        <v>43873</v>
      </c>
      <c r="B29" s="13">
        <v>58761</v>
      </c>
      <c r="C29" s="4">
        <f t="shared" si="0"/>
        <v>0.31594741674691518</v>
      </c>
      <c r="D29" s="6"/>
      <c r="E29" s="7">
        <v>1116</v>
      </c>
      <c r="F29" s="10">
        <f t="shared" si="2"/>
        <v>4.5004500450045448E-3</v>
      </c>
      <c r="H29" s="11">
        <v>5079</v>
      </c>
      <c r="I29" s="7">
        <f t="shared" si="5"/>
        <v>52566</v>
      </c>
    </row>
    <row r="30" spans="1:9" x14ac:dyDescent="0.2">
      <c r="A30" s="1">
        <v>43874</v>
      </c>
      <c r="B30" s="13">
        <v>63851</v>
      </c>
      <c r="C30" s="4">
        <f t="shared" si="0"/>
        <v>8.6622079270264329E-2</v>
      </c>
      <c r="D30" s="6"/>
      <c r="E30" s="7">
        <v>1368</v>
      </c>
      <c r="F30" s="10">
        <f t="shared" si="2"/>
        <v>0.22580645161290325</v>
      </c>
      <c r="H30" s="11">
        <v>6213</v>
      </c>
      <c r="I30" s="7">
        <f t="shared" si="5"/>
        <v>56270</v>
      </c>
    </row>
    <row r="31" spans="1:9" x14ac:dyDescent="0.2">
      <c r="A31" s="1">
        <v>43875</v>
      </c>
      <c r="B31" s="12">
        <v>66492</v>
      </c>
      <c r="C31" s="4">
        <f t="shared" si="0"/>
        <v>4.1361920721680212E-2</v>
      </c>
      <c r="D31" s="6"/>
      <c r="E31" s="7">
        <v>1520</v>
      </c>
      <c r="F31" s="10">
        <f t="shared" si="2"/>
        <v>0.11111111111111116</v>
      </c>
      <c r="H31" s="11">
        <v>7973</v>
      </c>
      <c r="I31" s="7">
        <f t="shared" si="5"/>
        <v>56999</v>
      </c>
    </row>
    <row r="32" spans="1:9" x14ac:dyDescent="0.2">
      <c r="A32" s="1">
        <v>43876</v>
      </c>
      <c r="B32" s="12">
        <v>68500</v>
      </c>
      <c r="C32" s="4">
        <f t="shared" si="0"/>
        <v>3.0199121698851084E-2</v>
      </c>
      <c r="D32" s="6"/>
      <c r="E32" s="7">
        <v>1662</v>
      </c>
      <c r="F32" s="19">
        <f t="shared" si="2"/>
        <v>9.3421052631578849E-2</v>
      </c>
      <c r="H32" s="11">
        <v>9294</v>
      </c>
      <c r="I32" s="7">
        <f t="shared" si="5"/>
        <v>57544</v>
      </c>
    </row>
    <row r="33" spans="1:9" x14ac:dyDescent="0.2">
      <c r="A33" s="1">
        <v>43877</v>
      </c>
      <c r="B33" s="12">
        <v>70548</v>
      </c>
      <c r="C33" s="4">
        <f t="shared" si="0"/>
        <v>2.9897810218978194E-2</v>
      </c>
      <c r="D33" s="6"/>
      <c r="E33" s="7">
        <v>1765</v>
      </c>
      <c r="F33" s="19">
        <f t="shared" si="2"/>
        <v>6.1973525872442758E-2</v>
      </c>
      <c r="H33" s="11">
        <v>10748</v>
      </c>
      <c r="I33" s="7">
        <f t="shared" si="5"/>
        <v>58035</v>
      </c>
    </row>
    <row r="34" spans="1:9" x14ac:dyDescent="0.2">
      <c r="A34" s="1">
        <v>43878</v>
      </c>
      <c r="B34" s="12">
        <v>72436</v>
      </c>
      <c r="C34" s="4">
        <f t="shared" si="0"/>
        <v>2.6761920961614782E-2</v>
      </c>
      <c r="D34" s="6"/>
      <c r="E34" s="7">
        <v>1863</v>
      </c>
      <c r="F34" s="19">
        <f t="shared" si="2"/>
        <v>5.5524079320113273E-2</v>
      </c>
      <c r="H34" s="11">
        <v>12455</v>
      </c>
      <c r="I34" s="7">
        <f t="shared" si="5"/>
        <v>58118</v>
      </c>
    </row>
    <row r="35" spans="1:9" x14ac:dyDescent="0.2">
      <c r="A35" s="1">
        <v>43879</v>
      </c>
      <c r="B35" s="12">
        <v>74185</v>
      </c>
      <c r="C35" s="4">
        <f t="shared" si="0"/>
        <v>2.4145452537412293E-2</v>
      </c>
      <c r="D35" s="6"/>
      <c r="E35" s="7">
        <v>2002</v>
      </c>
      <c r="F35" s="19">
        <f t="shared" si="2"/>
        <v>7.4610842726784865E-2</v>
      </c>
      <c r="H35" s="11">
        <v>14199</v>
      </c>
      <c r="I35" s="7">
        <f t="shared" si="5"/>
        <v>57984</v>
      </c>
    </row>
    <row r="36" spans="1:9" x14ac:dyDescent="0.2">
      <c r="A36" s="1">
        <v>43880</v>
      </c>
      <c r="B36" s="12">
        <v>75002</v>
      </c>
      <c r="C36" s="17">
        <f t="shared" si="0"/>
        <v>1.1013008020489323E-2</v>
      </c>
      <c r="D36" s="6"/>
      <c r="E36" s="7">
        <v>2114</v>
      </c>
      <c r="F36" s="19">
        <f t="shared" si="2"/>
        <v>5.5944055944056048E-2</v>
      </c>
      <c r="H36" s="11">
        <v>15952</v>
      </c>
      <c r="I36" s="7">
        <f t="shared" si="5"/>
        <v>56936</v>
      </c>
    </row>
    <row r="37" spans="1:9" x14ac:dyDescent="0.2">
      <c r="A37" s="1">
        <v>43881</v>
      </c>
      <c r="B37" s="12">
        <v>75891</v>
      </c>
      <c r="C37" s="17">
        <f t="shared" si="0"/>
        <v>1.1853017252873244E-2</v>
      </c>
      <c r="D37" s="6"/>
      <c r="E37" s="7">
        <v>2236</v>
      </c>
      <c r="F37" s="19">
        <f t="shared" si="2"/>
        <v>5.7710501419110605E-2</v>
      </c>
      <c r="H37" s="11">
        <v>18002</v>
      </c>
      <c r="I37" s="7">
        <f t="shared" si="5"/>
        <v>55653</v>
      </c>
    </row>
    <row r="38" spans="1:9" x14ac:dyDescent="0.2">
      <c r="A38" s="1">
        <v>43882</v>
      </c>
      <c r="B38" s="12">
        <v>76288</v>
      </c>
      <c r="C38" s="17">
        <f t="shared" si="0"/>
        <v>5.2311868337484579E-3</v>
      </c>
      <c r="D38" s="6"/>
      <c r="E38" s="7">
        <v>2236</v>
      </c>
      <c r="F38" s="19">
        <f t="shared" si="2"/>
        <v>0</v>
      </c>
      <c r="H38" s="11">
        <v>18693</v>
      </c>
      <c r="I38" s="7">
        <f t="shared" ref="I38:I47" si="6">B38-E38-H38</f>
        <v>55359</v>
      </c>
    </row>
    <row r="39" spans="1:9" x14ac:dyDescent="0.2">
      <c r="A39" s="1">
        <v>43883</v>
      </c>
      <c r="B39" s="12">
        <v>76936</v>
      </c>
      <c r="C39" s="17">
        <f t="shared" si="0"/>
        <v>8.4941275167784713E-3</v>
      </c>
      <c r="D39" s="6"/>
      <c r="E39" s="7">
        <v>2441</v>
      </c>
      <c r="F39" s="19">
        <f t="shared" si="2"/>
        <v>9.1681574239713681E-2</v>
      </c>
      <c r="H39" s="11">
        <v>22687</v>
      </c>
      <c r="I39" s="7">
        <f t="shared" si="6"/>
        <v>51808</v>
      </c>
    </row>
    <row r="40" spans="1:9" x14ac:dyDescent="0.2">
      <c r="A40" s="1">
        <v>43884</v>
      </c>
      <c r="B40" s="12">
        <v>77150</v>
      </c>
      <c r="C40" s="17">
        <f t="shared" si="0"/>
        <v>2.7815327025060288E-3</v>
      </c>
      <c r="D40" s="6"/>
      <c r="E40" s="7">
        <v>2443</v>
      </c>
      <c r="F40" s="19">
        <f t="shared" si="2"/>
        <v>8.1933633756658963E-4</v>
      </c>
      <c r="H40" s="11">
        <v>23170</v>
      </c>
      <c r="I40" s="7">
        <f t="shared" si="6"/>
        <v>51537</v>
      </c>
    </row>
    <row r="41" spans="1:9" x14ac:dyDescent="0.2">
      <c r="A41" s="1">
        <v>43885</v>
      </c>
      <c r="B41" s="12">
        <v>77658</v>
      </c>
      <c r="C41" s="17">
        <f t="shared" si="0"/>
        <v>6.5845755022682084E-3</v>
      </c>
      <c r="D41" s="6"/>
      <c r="E41" s="7">
        <v>2593</v>
      </c>
      <c r="F41" s="19">
        <f t="shared" si="2"/>
        <v>6.1399918133442588E-2</v>
      </c>
      <c r="H41" s="11">
        <v>24990</v>
      </c>
      <c r="I41" s="7">
        <f t="shared" si="6"/>
        <v>50075</v>
      </c>
    </row>
    <row r="42" spans="1:9" x14ac:dyDescent="0.2">
      <c r="A42" s="1">
        <v>43886</v>
      </c>
      <c r="B42" s="12">
        <v>78064</v>
      </c>
      <c r="C42" s="17">
        <f t="shared" si="0"/>
        <v>5.2280511988462841E-3</v>
      </c>
      <c r="D42" s="6"/>
      <c r="E42" s="7">
        <v>2663</v>
      </c>
      <c r="F42" s="19">
        <f t="shared" si="2"/>
        <v>2.6995757809487042E-2</v>
      </c>
      <c r="H42" s="11">
        <v>27650</v>
      </c>
      <c r="I42" s="7">
        <f t="shared" si="6"/>
        <v>47751</v>
      </c>
    </row>
    <row r="43" spans="1:9" x14ac:dyDescent="0.2">
      <c r="A43" s="1">
        <v>43887</v>
      </c>
      <c r="B43" s="12">
        <v>78487</v>
      </c>
      <c r="C43" s="17">
        <f t="shared" si="0"/>
        <v>5.4186308669810224E-3</v>
      </c>
      <c r="D43" s="6"/>
      <c r="E43" s="7">
        <v>2715</v>
      </c>
      <c r="F43" s="19">
        <f t="shared" si="2"/>
        <v>1.9526849417949688E-2</v>
      </c>
      <c r="H43" s="11">
        <v>30053</v>
      </c>
      <c r="I43" s="7">
        <f t="shared" si="6"/>
        <v>45719</v>
      </c>
    </row>
    <row r="44" spans="1:9" x14ac:dyDescent="0.2">
      <c r="A44" s="1">
        <v>43888</v>
      </c>
      <c r="B44" s="12">
        <v>78824</v>
      </c>
      <c r="C44" s="17">
        <f t="shared" si="0"/>
        <v>4.2937046899487186E-3</v>
      </c>
      <c r="D44" s="6"/>
      <c r="E44" s="7">
        <v>2744</v>
      </c>
      <c r="F44" s="19">
        <f t="shared" si="2"/>
        <v>1.0681399631675914E-2</v>
      </c>
      <c r="H44" s="11">
        <v>32898</v>
      </c>
      <c r="I44" s="7">
        <f t="shared" si="6"/>
        <v>43182</v>
      </c>
    </row>
    <row r="45" spans="1:9" x14ac:dyDescent="0.2">
      <c r="A45" s="1">
        <v>43889</v>
      </c>
      <c r="B45" s="12">
        <v>79251</v>
      </c>
      <c r="C45" s="17">
        <f t="shared" si="0"/>
        <v>5.4171318380189515E-3</v>
      </c>
      <c r="D45" s="6"/>
      <c r="E45" s="7">
        <v>2788</v>
      </c>
      <c r="F45" s="19">
        <f t="shared" si="2"/>
        <v>1.6034985422740622E-2</v>
      </c>
      <c r="H45" s="11">
        <v>36291</v>
      </c>
      <c r="I45" s="7">
        <f t="shared" si="6"/>
        <v>40172</v>
      </c>
    </row>
    <row r="46" spans="1:9" x14ac:dyDescent="0.2">
      <c r="A46" s="1">
        <v>43890</v>
      </c>
      <c r="B46" s="12">
        <v>79824</v>
      </c>
      <c r="C46" s="17">
        <f t="shared" si="0"/>
        <v>7.2301926789566373E-3</v>
      </c>
      <c r="D46" s="6"/>
      <c r="E46" s="7">
        <v>2835</v>
      </c>
      <c r="F46" s="19">
        <f t="shared" si="2"/>
        <v>1.685796269727402E-2</v>
      </c>
      <c r="H46" s="11">
        <v>39279</v>
      </c>
      <c r="I46" s="7">
        <f t="shared" si="6"/>
        <v>37710</v>
      </c>
    </row>
    <row r="47" spans="1:9" x14ac:dyDescent="0.2">
      <c r="A47" s="1">
        <v>43891</v>
      </c>
      <c r="B47" s="12">
        <v>79826</v>
      </c>
      <c r="C47" s="17">
        <f t="shared" si="0"/>
        <v>2.5055121266825964E-5</v>
      </c>
      <c r="D47" s="6"/>
      <c r="E47" s="7">
        <v>2870</v>
      </c>
      <c r="F47" s="19">
        <f t="shared" si="2"/>
        <v>1.2345679012345734E-2</v>
      </c>
      <c r="H47" s="11">
        <v>42118</v>
      </c>
      <c r="I47" s="7">
        <f t="shared" si="6"/>
        <v>34838</v>
      </c>
    </row>
    <row r="48" spans="1:9" x14ac:dyDescent="0.2">
      <c r="A48" s="1">
        <v>43892</v>
      </c>
      <c r="B48" s="12">
        <v>80026</v>
      </c>
      <c r="C48" s="17">
        <f t="shared" si="0"/>
        <v>2.5054493523413157E-3</v>
      </c>
      <c r="D48" s="6"/>
      <c r="E48" s="7">
        <v>2912</v>
      </c>
      <c r="F48" s="19">
        <f t="shared" si="2"/>
        <v>1.4634146341463428E-2</v>
      </c>
      <c r="H48" s="11">
        <v>44810</v>
      </c>
      <c r="I48" s="7">
        <f t="shared" ref="I48:I55" si="7">B48-E48-H48</f>
        <v>32304</v>
      </c>
    </row>
    <row r="49" spans="1:9" x14ac:dyDescent="0.2">
      <c r="A49" s="1">
        <v>43893</v>
      </c>
      <c r="B49" s="12">
        <v>80151</v>
      </c>
      <c r="C49" s="17">
        <f t="shared" si="0"/>
        <v>1.5619923524854418E-3</v>
      </c>
      <c r="D49" s="6"/>
      <c r="E49" s="7">
        <v>2944</v>
      </c>
      <c r="F49" s="19">
        <f t="shared" si="2"/>
        <v>1.098901098901095E-2</v>
      </c>
      <c r="H49" s="11">
        <v>47404</v>
      </c>
      <c r="I49" s="7">
        <f t="shared" si="7"/>
        <v>29803</v>
      </c>
    </row>
    <row r="50" spans="1:9" x14ac:dyDescent="0.2">
      <c r="A50" s="1">
        <v>43894</v>
      </c>
      <c r="B50" s="12">
        <v>80270</v>
      </c>
      <c r="C50" s="17">
        <f t="shared" si="0"/>
        <v>1.4846976332172357E-3</v>
      </c>
      <c r="D50" s="6"/>
      <c r="E50" s="7">
        <v>2981</v>
      </c>
      <c r="F50" s="19">
        <f t="shared" si="2"/>
        <v>1.2567934782608647E-2</v>
      </c>
      <c r="H50" s="11">
        <v>49955</v>
      </c>
      <c r="I50" s="7">
        <f t="shared" si="7"/>
        <v>27334</v>
      </c>
    </row>
    <row r="51" spans="1:9" x14ac:dyDescent="0.2">
      <c r="A51" s="1">
        <v>43895</v>
      </c>
      <c r="B51" s="12">
        <v>80422</v>
      </c>
      <c r="C51" s="17">
        <f t="shared" si="0"/>
        <v>1.8936090693908447E-3</v>
      </c>
      <c r="D51" s="6"/>
      <c r="E51" s="7">
        <v>3013</v>
      </c>
      <c r="F51" s="19">
        <f t="shared" si="2"/>
        <v>1.0734652801073441E-2</v>
      </c>
      <c r="H51" s="11">
        <v>52229</v>
      </c>
      <c r="I51" s="7">
        <f t="shared" si="7"/>
        <v>25180</v>
      </c>
    </row>
    <row r="52" spans="1:9" x14ac:dyDescent="0.2">
      <c r="A52" s="1">
        <v>43896</v>
      </c>
      <c r="B52" s="12">
        <v>80573</v>
      </c>
      <c r="C52" s="17">
        <f t="shared" si="0"/>
        <v>1.8775956827734586E-3</v>
      </c>
      <c r="D52" s="6"/>
      <c r="E52" s="7">
        <v>3042</v>
      </c>
      <c r="F52" s="19">
        <f t="shared" si="2"/>
        <v>9.6249585131098492E-3</v>
      </c>
      <c r="H52" s="11">
        <v>53714</v>
      </c>
      <c r="I52" s="7">
        <f t="shared" si="7"/>
        <v>23817</v>
      </c>
    </row>
    <row r="53" spans="1:9" x14ac:dyDescent="0.2">
      <c r="A53" s="1">
        <v>43897</v>
      </c>
      <c r="B53" s="12">
        <v>80652</v>
      </c>
      <c r="C53" s="17">
        <f t="shared" ref="C53:C93" si="8">C52/1.1</f>
        <v>1.7069051661576895E-3</v>
      </c>
      <c r="D53" s="6"/>
      <c r="E53" s="7">
        <v>3070</v>
      </c>
      <c r="F53" s="19">
        <f t="shared" si="2"/>
        <v>9.2044707429321804E-3</v>
      </c>
      <c r="H53" s="11">
        <v>55473</v>
      </c>
      <c r="I53" s="7">
        <f t="shared" si="7"/>
        <v>22109</v>
      </c>
    </row>
    <row r="54" spans="1:9" x14ac:dyDescent="0.2">
      <c r="A54" s="1">
        <v>43898</v>
      </c>
      <c r="B54" s="12">
        <v>80699</v>
      </c>
      <c r="C54" s="4">
        <f t="shared" si="8"/>
        <v>1.5517319692342631E-3</v>
      </c>
      <c r="D54" s="6"/>
      <c r="E54" s="7">
        <v>3097</v>
      </c>
      <c r="F54" s="19">
        <f t="shared" si="2"/>
        <v>8.7947882736156835E-3</v>
      </c>
      <c r="H54" s="11">
        <v>55501</v>
      </c>
      <c r="I54" s="7">
        <f t="shared" si="7"/>
        <v>22101</v>
      </c>
    </row>
    <row r="55" spans="1:9" x14ac:dyDescent="0.2">
      <c r="A55" s="1">
        <v>43899</v>
      </c>
      <c r="B55" s="12">
        <v>80735</v>
      </c>
      <c r="C55" s="4">
        <f t="shared" si="8"/>
        <v>1.4106654265766028E-3</v>
      </c>
      <c r="D55" s="18">
        <f t="shared" ref="D55:D118" si="9">IF(ISBLANK(B54),D54*(1+AVERAGE(C52:C54)),B54*(1+AVERAGE(C52:C54)))</f>
        <v>80837.162950731043</v>
      </c>
      <c r="E55" s="7">
        <v>3119</v>
      </c>
      <c r="F55" s="19">
        <f t="shared" si="2"/>
        <v>7.1036486922828601E-3</v>
      </c>
      <c r="H55" s="11">
        <v>58600</v>
      </c>
      <c r="I55" s="7">
        <f t="shared" si="7"/>
        <v>19016</v>
      </c>
    </row>
    <row r="56" spans="1:9" x14ac:dyDescent="0.2">
      <c r="A56" s="1">
        <v>43900</v>
      </c>
      <c r="B56" s="12"/>
      <c r="C56" s="4">
        <f t="shared" si="8"/>
        <v>1.2824231150696387E-3</v>
      </c>
      <c r="D56" s="18">
        <f t="shared" si="9"/>
        <v>80860.65871411351</v>
      </c>
      <c r="E56" s="7"/>
      <c r="H56" s="11"/>
    </row>
    <row r="57" spans="1:9" x14ac:dyDescent="0.2">
      <c r="A57" s="1">
        <v>43901</v>
      </c>
      <c r="B57" s="12"/>
      <c r="C57" s="4">
        <f t="shared" si="8"/>
        <v>1.1658391955178533E-3</v>
      </c>
      <c r="D57" s="18">
        <f t="shared" si="9"/>
        <v>80975.071708324496</v>
      </c>
      <c r="E57" s="7"/>
      <c r="H57" s="11"/>
    </row>
    <row r="58" spans="1:9" x14ac:dyDescent="0.2">
      <c r="A58" s="1">
        <v>43902</v>
      </c>
      <c r="B58" s="12"/>
      <c r="C58" s="4">
        <f t="shared" si="8"/>
        <v>1.0598538141071393E-3</v>
      </c>
      <c r="D58" s="18">
        <f t="shared" si="9"/>
        <v>81079.230691735866</v>
      </c>
      <c r="E58" s="7"/>
      <c r="H58" s="11"/>
    </row>
    <row r="59" spans="1:9" x14ac:dyDescent="0.2">
      <c r="A59" s="1">
        <v>43903</v>
      </c>
      <c r="B59" s="12"/>
      <c r="C59" s="4">
        <f t="shared" si="8"/>
        <v>9.6350346737012654E-4</v>
      </c>
      <c r="D59" s="18">
        <f t="shared" si="9"/>
        <v>81174.042477258365</v>
      </c>
      <c r="E59" s="7"/>
      <c r="H59" s="11"/>
    </row>
    <row r="60" spans="1:9" x14ac:dyDescent="0.2">
      <c r="A60" s="1">
        <v>43904</v>
      </c>
      <c r="B60" s="12"/>
      <c r="C60" s="4">
        <f t="shared" si="8"/>
        <v>8.7591224306375138E-4</v>
      </c>
      <c r="D60" s="18">
        <f t="shared" si="9"/>
        <v>81260.335800689019</v>
      </c>
      <c r="E60" s="7"/>
      <c r="H60" s="11"/>
    </row>
    <row r="61" spans="1:9" x14ac:dyDescent="0.2">
      <c r="A61" s="1">
        <v>43905</v>
      </c>
      <c r="B61" s="12"/>
      <c r="C61" s="4">
        <f t="shared" si="8"/>
        <v>7.9628385733068296E-4</v>
      </c>
      <c r="D61" s="18">
        <f t="shared" si="9"/>
        <v>81338.867672402645</v>
      </c>
      <c r="E61" s="7"/>
      <c r="H61" s="11"/>
    </row>
    <row r="62" spans="1:9" x14ac:dyDescent="0.2">
      <c r="A62" s="1">
        <v>43906</v>
      </c>
      <c r="B62" s="12"/>
      <c r="C62" s="4">
        <f t="shared" si="8"/>
        <v>7.2389441575516629E-4</v>
      </c>
      <c r="D62" s="18">
        <f t="shared" si="9"/>
        <v>81410.329278524849</v>
      </c>
      <c r="E62" s="7"/>
      <c r="H62" s="11"/>
    </row>
    <row r="63" spans="1:9" x14ac:dyDescent="0.2">
      <c r="A63" s="1">
        <v>43907</v>
      </c>
      <c r="B63" s="12"/>
      <c r="C63" s="4">
        <f t="shared" si="8"/>
        <v>6.5808583250469657E-4</v>
      </c>
      <c r="D63" s="18">
        <f t="shared" si="9"/>
        <v>81475.35145115848</v>
      </c>
      <c r="E63" s="7"/>
      <c r="H63" s="11"/>
    </row>
    <row r="64" spans="1:9" x14ac:dyDescent="0.2">
      <c r="A64" s="1">
        <v>43908</v>
      </c>
      <c r="B64" s="12"/>
      <c r="C64" s="4">
        <f t="shared" si="8"/>
        <v>5.9825984773154226E-4</v>
      </c>
      <c r="D64" s="18">
        <f t="shared" si="9"/>
        <v>81534.509729010635</v>
      </c>
      <c r="E64" s="7"/>
      <c r="H64" s="11"/>
    </row>
    <row r="65" spans="1:8" x14ac:dyDescent="0.2">
      <c r="A65" s="1">
        <v>43909</v>
      </c>
      <c r="B65" s="12"/>
      <c r="C65" s="4">
        <f t="shared" si="8"/>
        <v>5.4387258884685652E-4</v>
      </c>
      <c r="D65" s="18">
        <f t="shared" si="9"/>
        <v>81588.329030801426</v>
      </c>
      <c r="E65" s="7"/>
      <c r="H65" s="11"/>
    </row>
    <row r="66" spans="1:8" x14ac:dyDescent="0.2">
      <c r="A66" s="1">
        <v>43910</v>
      </c>
      <c r="B66" s="12"/>
      <c r="C66" s="4">
        <f t="shared" si="8"/>
        <v>4.9442962622441499E-4</v>
      </c>
      <c r="D66" s="18">
        <f t="shared" si="9"/>
        <v>81637.287964289833</v>
      </c>
      <c r="E66" s="7"/>
      <c r="H66" s="11"/>
    </row>
    <row r="67" spans="1:8" x14ac:dyDescent="0.2">
      <c r="A67" s="1">
        <v>43911</v>
      </c>
      <c r="B67" s="12"/>
      <c r="C67" s="4">
        <f t="shared" si="8"/>
        <v>4.4948147838583176E-4</v>
      </c>
      <c r="D67" s="18">
        <f t="shared" si="9"/>
        <v>81681.822793753978</v>
      </c>
      <c r="E67" s="7"/>
      <c r="H67" s="11"/>
    </row>
    <row r="68" spans="1:8" x14ac:dyDescent="0.2">
      <c r="A68" s="1">
        <v>43912</v>
      </c>
      <c r="B68" s="12"/>
      <c r="C68" s="4">
        <f t="shared" si="8"/>
        <v>4.0861952580530157E-4</v>
      </c>
      <c r="D68" s="18">
        <f t="shared" si="9"/>
        <v>81722.331088422099</v>
      </c>
      <c r="E68" s="7"/>
      <c r="H68" s="11"/>
    </row>
    <row r="69" spans="1:8" x14ac:dyDescent="0.2">
      <c r="A69" s="1">
        <v>43913</v>
      </c>
      <c r="B69" s="12"/>
      <c r="C69" s="4">
        <f t="shared" si="8"/>
        <v>3.7147229618663774E-4</v>
      </c>
      <c r="D69" s="18">
        <f t="shared" si="9"/>
        <v>81759.175073750783</v>
      </c>
      <c r="E69" s="7"/>
      <c r="H69" s="11"/>
    </row>
    <row r="70" spans="1:8" x14ac:dyDescent="0.2">
      <c r="A70" s="1">
        <v>43914</v>
      </c>
      <c r="B70" s="12"/>
      <c r="C70" s="4">
        <f t="shared" si="8"/>
        <v>3.3770208744239794E-4</v>
      </c>
      <c r="D70" s="18">
        <f t="shared" si="9"/>
        <v>81792.684706661312</v>
      </c>
      <c r="E70" s="7"/>
      <c r="H70" s="11"/>
    </row>
    <row r="71" spans="1:8" x14ac:dyDescent="0.2">
      <c r="A71" s="1">
        <v>43915</v>
      </c>
      <c r="B71" s="12"/>
      <c r="C71" s="4">
        <f t="shared" si="8"/>
        <v>3.0700189767490717E-4</v>
      </c>
      <c r="D71" s="18">
        <f t="shared" si="9"/>
        <v>81823.160494928437</v>
      </c>
      <c r="E71" s="7"/>
      <c r="H71" s="11"/>
    </row>
    <row r="72" spans="1:8" x14ac:dyDescent="0.2">
      <c r="A72" s="1">
        <v>43916</v>
      </c>
      <c r="B72" s="12"/>
      <c r="C72" s="4">
        <f t="shared" si="8"/>
        <v>2.790926342499156E-4</v>
      </c>
      <c r="D72" s="18">
        <f t="shared" si="9"/>
        <v>81850.876079913854</v>
      </c>
      <c r="E72" s="7"/>
      <c r="H72" s="11"/>
    </row>
    <row r="73" spans="1:8" x14ac:dyDescent="0.2">
      <c r="A73" s="1">
        <v>43917</v>
      </c>
      <c r="B73" s="12"/>
      <c r="C73" s="4">
        <f t="shared" si="8"/>
        <v>2.5372057659083235E-4</v>
      </c>
      <c r="D73" s="18">
        <f t="shared" si="9"/>
        <v>81876.08060078547</v>
      </c>
      <c r="E73" s="7"/>
      <c r="H73" s="11"/>
    </row>
    <row r="74" spans="1:8" x14ac:dyDescent="0.2">
      <c r="A74" s="1">
        <v>43918</v>
      </c>
      <c r="B74" s="12"/>
      <c r="C74" s="4">
        <f t="shared" si="8"/>
        <v>2.3065506962802938E-4</v>
      </c>
      <c r="D74" s="18">
        <f t="shared" si="9"/>
        <v>81899.000857290317</v>
      </c>
      <c r="E74" s="7"/>
      <c r="H74" s="11"/>
    </row>
    <row r="75" spans="1:8" x14ac:dyDescent="0.2">
      <c r="A75" s="1">
        <v>43919</v>
      </c>
      <c r="B75" s="12"/>
      <c r="C75" s="4">
        <f t="shared" si="8"/>
        <v>2.0968642693457214E-4</v>
      </c>
      <c r="D75" s="18">
        <f t="shared" si="9"/>
        <v>81919.843287075855</v>
      </c>
      <c r="E75" s="7"/>
      <c r="H75" s="11"/>
    </row>
    <row r="76" spans="1:8" x14ac:dyDescent="0.2">
      <c r="A76" s="1">
        <v>43920</v>
      </c>
      <c r="B76" s="12"/>
      <c r="C76" s="4">
        <f t="shared" si="8"/>
        <v>1.9062402448597466E-4</v>
      </c>
      <c r="D76" s="18">
        <f t="shared" si="9"/>
        <v>81938.79577249728</v>
      </c>
      <c r="E76" s="7"/>
      <c r="H76" s="11"/>
    </row>
    <row r="77" spans="1:8" x14ac:dyDescent="0.2">
      <c r="A77" s="1">
        <v>43921</v>
      </c>
      <c r="B77" s="12"/>
      <c r="C77" s="4">
        <f t="shared" si="8"/>
        <v>1.7329456771452239E-4</v>
      </c>
      <c r="D77" s="18">
        <f t="shared" si="9"/>
        <v>81956.029290820181</v>
      </c>
      <c r="E77" s="7"/>
      <c r="H77" s="11"/>
    </row>
    <row r="78" spans="1:8" x14ac:dyDescent="0.2">
      <c r="A78" s="1">
        <v>43922</v>
      </c>
      <c r="B78" s="12"/>
      <c r="C78" s="4">
        <f t="shared" si="8"/>
        <v>1.5754051610411126E-4</v>
      </c>
      <c r="D78" s="18">
        <f t="shared" si="9"/>
        <v>81971.69942073671</v>
      </c>
      <c r="E78" s="7"/>
      <c r="H78" s="11"/>
    </row>
    <row r="79" spans="1:8" x14ac:dyDescent="0.2">
      <c r="A79" s="1">
        <v>43923</v>
      </c>
      <c r="B79" s="12"/>
      <c r="C79" s="4">
        <f t="shared" si="8"/>
        <v>1.4321865100373749E-4</v>
      </c>
      <c r="D79" s="18">
        <f t="shared" si="9"/>
        <v>81985.947717165429</v>
      </c>
      <c r="E79" s="7"/>
      <c r="H79" s="11"/>
    </row>
    <row r="80" spans="1:8" x14ac:dyDescent="0.2">
      <c r="A80" s="1">
        <v>43924</v>
      </c>
      <c r="B80" s="12"/>
      <c r="C80" s="4">
        <f t="shared" si="8"/>
        <v>1.3019877363976135E-4</v>
      </c>
      <c r="D80" s="18">
        <f t="shared" si="9"/>
        <v>81998.90296540485</v>
      </c>
      <c r="E80" s="7"/>
      <c r="H80" s="11"/>
    </row>
    <row r="81" spans="1:8" x14ac:dyDescent="0.2">
      <c r="A81" s="1">
        <v>43925</v>
      </c>
      <c r="B81" s="12"/>
      <c r="C81" s="4">
        <f t="shared" si="8"/>
        <v>1.1836252149069212E-4</v>
      </c>
      <c r="D81" s="18">
        <f t="shared" si="9"/>
        <v>82010.682324860027</v>
      </c>
      <c r="E81" s="7"/>
      <c r="H81" s="11"/>
    </row>
    <row r="82" spans="1:8" x14ac:dyDescent="0.2">
      <c r="A82" s="1">
        <v>43926</v>
      </c>
      <c r="B82" s="12"/>
      <c r="C82" s="4">
        <f t="shared" si="8"/>
        <v>1.0760229226426555E-4</v>
      </c>
      <c r="D82" s="18">
        <f t="shared" si="9"/>
        <v>82021.392371761249</v>
      </c>
      <c r="E82" s="7"/>
      <c r="H82" s="11"/>
    </row>
    <row r="83" spans="1:8" x14ac:dyDescent="0.2">
      <c r="A83" s="1">
        <v>43927</v>
      </c>
      <c r="B83" s="12"/>
      <c r="C83" s="4">
        <f t="shared" si="8"/>
        <v>9.7820265694786859E-5</v>
      </c>
      <c r="D83" s="18">
        <f t="shared" si="9"/>
        <v>82031.130049544663</v>
      </c>
      <c r="E83" s="7"/>
      <c r="H83" s="11"/>
    </row>
    <row r="84" spans="1:8" x14ac:dyDescent="0.2">
      <c r="A84" s="1">
        <v>43928</v>
      </c>
      <c r="B84" s="12"/>
      <c r="C84" s="4">
        <f t="shared" si="8"/>
        <v>8.8927514267988042E-5</v>
      </c>
      <c r="D84" s="18">
        <f t="shared" si="9"/>
        <v>82039.983534864819</v>
      </c>
      <c r="E84" s="7"/>
      <c r="H84" s="11"/>
    </row>
    <row r="85" spans="1:8" x14ac:dyDescent="0.2">
      <c r="A85" s="1">
        <v>43929</v>
      </c>
      <c r="B85" s="12"/>
      <c r="C85" s="4">
        <f t="shared" si="8"/>
        <v>8.0843194789080033E-5</v>
      </c>
      <c r="D85" s="18">
        <f t="shared" si="9"/>
        <v>82048.033026557809</v>
      </c>
      <c r="E85" s="7"/>
      <c r="H85" s="11"/>
    </row>
    <row r="86" spans="1:8" x14ac:dyDescent="0.2">
      <c r="A86" s="1">
        <v>43930</v>
      </c>
      <c r="B86" s="12"/>
      <c r="C86" s="4">
        <f t="shared" si="8"/>
        <v>7.3493813444618205E-5</v>
      </c>
      <c r="D86" s="18">
        <f t="shared" si="9"/>
        <v>82055.351464269159</v>
      </c>
      <c r="E86" s="7"/>
      <c r="H86" s="11"/>
    </row>
    <row r="87" spans="1:8" x14ac:dyDescent="0.2">
      <c r="A87" s="1">
        <v>43931</v>
      </c>
      <c r="B87" s="12"/>
      <c r="C87" s="4">
        <f t="shared" si="8"/>
        <v>6.6812557676925631E-5</v>
      </c>
      <c r="D87" s="18">
        <f t="shared" si="9"/>
        <v>82062.005182900059</v>
      </c>
      <c r="E87" s="7"/>
      <c r="H87" s="11"/>
    </row>
    <row r="88" spans="1:8" x14ac:dyDescent="0.2">
      <c r="A88" s="1">
        <v>43932</v>
      </c>
      <c r="B88" s="12"/>
      <c r="C88" s="4">
        <f t="shared" si="8"/>
        <v>6.0738688797205112E-5</v>
      </c>
      <c r="D88" s="18">
        <f t="shared" si="9"/>
        <v>82068.054508508038</v>
      </c>
      <c r="E88" s="7"/>
      <c r="H88" s="11"/>
    </row>
    <row r="89" spans="1:8" x14ac:dyDescent="0.2">
      <c r="A89" s="1">
        <v>43933</v>
      </c>
      <c r="B89" s="12"/>
      <c r="C89" s="4">
        <f t="shared" si="8"/>
        <v>5.5216989815641005E-5</v>
      </c>
      <c r="D89" s="18">
        <f t="shared" si="9"/>
        <v>82073.554300820062</v>
      </c>
      <c r="E89" s="7"/>
      <c r="H89" s="11"/>
    </row>
    <row r="90" spans="1:8" x14ac:dyDescent="0.2">
      <c r="A90" s="1">
        <v>43934</v>
      </c>
      <c r="B90" s="12"/>
      <c r="C90" s="4">
        <f t="shared" si="8"/>
        <v>5.0197263468764547E-5</v>
      </c>
      <c r="D90" s="18">
        <f t="shared" si="9"/>
        <v>82078.554447075265</v>
      </c>
      <c r="E90" s="7"/>
      <c r="H90" s="11"/>
    </row>
    <row r="91" spans="1:8" x14ac:dyDescent="0.2">
      <c r="A91" s="1">
        <v>43935</v>
      </c>
      <c r="B91" s="12"/>
      <c r="C91" s="4">
        <f t="shared" si="8"/>
        <v>4.5633875880695041E-5</v>
      </c>
      <c r="D91" s="18">
        <f t="shared" si="9"/>
        <v>82083.100311509654</v>
      </c>
      <c r="E91" s="7"/>
      <c r="H91" s="11"/>
    </row>
    <row r="92" spans="1:8" x14ac:dyDescent="0.2">
      <c r="A92" s="1">
        <v>43936</v>
      </c>
      <c r="B92" s="12"/>
      <c r="C92" s="4">
        <f t="shared" si="8"/>
        <v>4.148534170972276E-5</v>
      </c>
      <c r="D92" s="18">
        <f t="shared" si="9"/>
        <v>82087.233144422367</v>
      </c>
      <c r="E92" s="7"/>
      <c r="H92" s="11"/>
    </row>
    <row r="93" spans="1:8" x14ac:dyDescent="0.2">
      <c r="A93" s="1">
        <v>43937</v>
      </c>
      <c r="B93" s="12"/>
      <c r="C93" s="4">
        <f t="shared" si="8"/>
        <v>3.771394700883887E-5</v>
      </c>
      <c r="D93" s="18">
        <f t="shared" si="9"/>
        <v>82090.990454420797</v>
      </c>
      <c r="E93" s="7"/>
      <c r="H93" s="11"/>
    </row>
    <row r="94" spans="1:8" x14ac:dyDescent="0.2">
      <c r="A94" s="1">
        <v>43938</v>
      </c>
      <c r="B94" s="12"/>
      <c r="C94" s="4">
        <f t="shared" ref="C94:C157" si="10">C93/1.1</f>
        <v>3.42854063716717E-5</v>
      </c>
      <c r="D94" s="18">
        <f t="shared" si="9"/>
        <v>82094.406347128635</v>
      </c>
      <c r="E94" s="7"/>
      <c r="H94" s="11"/>
    </row>
    <row r="95" spans="1:8" x14ac:dyDescent="0.2">
      <c r="A95" s="1">
        <v>43939</v>
      </c>
      <c r="B95" s="12"/>
      <c r="C95" s="4">
        <f t="shared" si="10"/>
        <v>3.1168551246974273E-5</v>
      </c>
      <c r="D95" s="18">
        <f t="shared" si="9"/>
        <v>82097.511833352954</v>
      </c>
      <c r="E95" s="7"/>
      <c r="H95" s="11"/>
    </row>
    <row r="96" spans="1:8" x14ac:dyDescent="0.2">
      <c r="A96" s="1">
        <v>43940</v>
      </c>
      <c r="B96" s="12"/>
      <c r="C96" s="4">
        <f t="shared" si="10"/>
        <v>2.8335046588158426E-5</v>
      </c>
      <c r="D96" s="18">
        <f t="shared" si="9"/>
        <v>82100.335109443273</v>
      </c>
      <c r="E96" s="7"/>
      <c r="H96" s="11"/>
    </row>
    <row r="97" spans="1:8" x14ac:dyDescent="0.2">
      <c r="A97" s="1">
        <v>43941</v>
      </c>
      <c r="B97" s="12"/>
      <c r="C97" s="4">
        <f t="shared" si="10"/>
        <v>2.5759133261962204E-5</v>
      </c>
      <c r="D97" s="18">
        <f t="shared" si="9"/>
        <v>82102.901812334938</v>
      </c>
      <c r="E97" s="7"/>
      <c r="H97" s="11"/>
    </row>
    <row r="98" spans="1:8" x14ac:dyDescent="0.2">
      <c r="A98" s="1">
        <v>43942</v>
      </c>
      <c r="B98" s="12"/>
      <c r="C98" s="4">
        <f t="shared" si="10"/>
        <v>2.3417393874511094E-5</v>
      </c>
      <c r="D98" s="18">
        <f t="shared" si="9"/>
        <v>82105.235251548103</v>
      </c>
      <c r="E98" s="7"/>
      <c r="H98" s="11"/>
    </row>
    <row r="99" spans="1:8" x14ac:dyDescent="0.2">
      <c r="A99" s="1">
        <v>43943</v>
      </c>
      <c r="B99" s="12"/>
      <c r="C99" s="4">
        <f t="shared" si="10"/>
        <v>2.1288539885919174E-5</v>
      </c>
      <c r="D99" s="18">
        <f t="shared" si="9"/>
        <v>82107.356620213235</v>
      </c>
      <c r="E99" s="7"/>
      <c r="H99" s="11"/>
    </row>
    <row r="100" spans="1:8" x14ac:dyDescent="0.2">
      <c r="A100" s="1">
        <v>43944</v>
      </c>
      <c r="B100" s="12"/>
      <c r="C100" s="4">
        <f t="shared" si="10"/>
        <v>1.9353218078108339E-5</v>
      </c>
      <c r="D100" s="18">
        <f t="shared" si="9"/>
        <v>82109.285187008994</v>
      </c>
      <c r="E100" s="7"/>
      <c r="H100" s="11"/>
    </row>
    <row r="101" spans="1:8" x14ac:dyDescent="0.2">
      <c r="A101" s="1">
        <v>43945</v>
      </c>
      <c r="B101" s="12"/>
      <c r="C101" s="4">
        <f t="shared" si="10"/>
        <v>1.7593834616462126E-5</v>
      </c>
      <c r="D101" s="18">
        <f t="shared" si="9"/>
        <v>82111.038470731379</v>
      </c>
      <c r="E101" s="7"/>
      <c r="H101" s="11"/>
    </row>
    <row r="102" spans="1:8" x14ac:dyDescent="0.2">
      <c r="A102" s="1">
        <v>43946</v>
      </c>
      <c r="B102" s="12"/>
      <c r="C102" s="4">
        <f t="shared" si="10"/>
        <v>1.599439510587466E-5</v>
      </c>
      <c r="D102" s="18">
        <f t="shared" si="9"/>
        <v>82112.632399058959</v>
      </c>
      <c r="E102" s="7"/>
      <c r="H102" s="11"/>
    </row>
    <row r="103" spans="1:8" x14ac:dyDescent="0.2">
      <c r="A103" s="1">
        <v>43947</v>
      </c>
      <c r="B103" s="12"/>
      <c r="C103" s="4">
        <f t="shared" si="10"/>
        <v>1.4540359187158781E-5</v>
      </c>
      <c r="D103" s="18">
        <f t="shared" si="9"/>
        <v>82114.081452939587</v>
      </c>
      <c r="E103" s="7"/>
      <c r="H103" s="11"/>
    </row>
    <row r="104" spans="1:8" x14ac:dyDescent="0.2">
      <c r="A104" s="1">
        <v>43948</v>
      </c>
      <c r="B104" s="12"/>
      <c r="C104" s="4">
        <f t="shared" si="10"/>
        <v>1.3218508351962526E-5</v>
      </c>
      <c r="D104" s="18">
        <f t="shared" si="9"/>
        <v>82115.398797896225</v>
      </c>
      <c r="E104" s="7"/>
      <c r="H104" s="11"/>
    </row>
    <row r="105" spans="1:8" x14ac:dyDescent="0.2">
      <c r="A105" s="1">
        <v>43949</v>
      </c>
      <c r="B105" s="12"/>
      <c r="C105" s="4">
        <f t="shared" si="10"/>
        <v>1.2016825774511386E-5</v>
      </c>
      <c r="D105" s="18">
        <f t="shared" si="9"/>
        <v>82116.596403433156</v>
      </c>
      <c r="E105" s="7"/>
      <c r="H105" s="11"/>
    </row>
    <row r="106" spans="1:8" x14ac:dyDescent="0.2">
      <c r="A106" s="1">
        <v>43950</v>
      </c>
      <c r="B106" s="12"/>
      <c r="C106" s="4">
        <f t="shared" si="10"/>
        <v>1.0924387067737622E-5</v>
      </c>
      <c r="D106" s="18">
        <f t="shared" si="9"/>
        <v>82117.685151617989</v>
      </c>
      <c r="E106" s="7"/>
      <c r="H106" s="11"/>
    </row>
    <row r="107" spans="1:8" x14ac:dyDescent="0.2">
      <c r="A107" s="1">
        <v>43951</v>
      </c>
      <c r="B107" s="12"/>
      <c r="C107" s="4">
        <f t="shared" si="10"/>
        <v>9.9312609706705653E-6</v>
      </c>
      <c r="D107" s="18">
        <f t="shared" si="9"/>
        <v>82118.674935818053</v>
      </c>
      <c r="E107" s="7"/>
      <c r="H107" s="11"/>
    </row>
    <row r="108" spans="1:8" x14ac:dyDescent="0.2">
      <c r="A108" s="1">
        <v>43952</v>
      </c>
      <c r="B108" s="12"/>
      <c r="C108" s="4">
        <f t="shared" si="10"/>
        <v>9.0284190642459669E-6</v>
      </c>
      <c r="D108" s="18">
        <f t="shared" si="9"/>
        <v>82119.574750481843</v>
      </c>
      <c r="E108" s="7"/>
      <c r="H108" s="11"/>
    </row>
    <row r="109" spans="1:8" x14ac:dyDescent="0.2">
      <c r="A109" s="1">
        <v>43953</v>
      </c>
      <c r="B109" s="12"/>
      <c r="C109" s="4">
        <f t="shared" si="10"/>
        <v>8.2076536947690603E-6</v>
      </c>
      <c r="D109" s="18">
        <f t="shared" si="9"/>
        <v>82120.392772775944</v>
      </c>
      <c r="E109" s="7"/>
      <c r="H109" s="11"/>
    </row>
    <row r="110" spans="1:8" x14ac:dyDescent="0.2">
      <c r="A110" s="1">
        <v>43954</v>
      </c>
      <c r="B110" s="12"/>
      <c r="C110" s="4">
        <f t="shared" si="10"/>
        <v>7.4615033588809636E-6</v>
      </c>
      <c r="D110" s="18">
        <f t="shared" si="9"/>
        <v>82121.136436814777</v>
      </c>
      <c r="E110" s="7"/>
      <c r="H110" s="11"/>
    </row>
    <row r="111" spans="1:8" x14ac:dyDescent="0.2">
      <c r="A111" s="1">
        <v>43955</v>
      </c>
      <c r="B111" s="12"/>
      <c r="C111" s="4">
        <f t="shared" si="10"/>
        <v>6.7831848717099665E-6</v>
      </c>
      <c r="D111" s="18">
        <f t="shared" si="9"/>
        <v>82121.812501154127</v>
      </c>
      <c r="E111" s="7"/>
      <c r="H111" s="11"/>
    </row>
    <row r="112" spans="1:8" x14ac:dyDescent="0.2">
      <c r="A112" s="1">
        <v>43956</v>
      </c>
      <c r="B112" s="12"/>
      <c r="C112" s="4">
        <f t="shared" si="10"/>
        <v>6.1665317015545142E-6</v>
      </c>
      <c r="D112" s="18">
        <f t="shared" si="9"/>
        <v>82122.427110158736</v>
      </c>
      <c r="E112" s="7"/>
      <c r="H112" s="11"/>
    </row>
    <row r="113" spans="1:8" x14ac:dyDescent="0.2">
      <c r="A113" s="1">
        <v>43957</v>
      </c>
      <c r="B113" s="12"/>
      <c r="C113" s="4">
        <f t="shared" si="10"/>
        <v>5.6059379105041037E-6</v>
      </c>
      <c r="D113" s="18">
        <f t="shared" si="9"/>
        <v>82122.985849799108</v>
      </c>
      <c r="E113" s="7"/>
      <c r="H113" s="11"/>
    </row>
    <row r="114" spans="1:8" x14ac:dyDescent="0.2">
      <c r="A114" s="1">
        <v>43958</v>
      </c>
      <c r="B114" s="12"/>
      <c r="C114" s="4">
        <f t="shared" si="10"/>
        <v>5.0963071913673668E-6</v>
      </c>
      <c r="D114" s="18">
        <f t="shared" si="9"/>
        <v>82123.493798382638</v>
      </c>
      <c r="E114" s="7"/>
      <c r="H114" s="11"/>
    </row>
    <row r="115" spans="1:8" x14ac:dyDescent="0.2">
      <c r="A115" s="1">
        <v>43959</v>
      </c>
      <c r="B115" s="12"/>
      <c r="C115" s="4">
        <f t="shared" si="10"/>
        <v>4.6330065376066965E-6</v>
      </c>
      <c r="D115" s="18">
        <f t="shared" si="9"/>
        <v>82123.955572678373</v>
      </c>
      <c r="E115" s="7"/>
      <c r="H115" s="11"/>
    </row>
    <row r="116" spans="1:8" x14ac:dyDescent="0.2">
      <c r="A116" s="1">
        <v>43960</v>
      </c>
      <c r="B116" s="12"/>
      <c r="C116" s="4">
        <f t="shared" si="10"/>
        <v>4.2118241250969965E-6</v>
      </c>
      <c r="D116" s="18">
        <f t="shared" si="9"/>
        <v>82124.375369853151</v>
      </c>
      <c r="E116" s="7"/>
      <c r="H116" s="11"/>
    </row>
    <row r="117" spans="1:8" x14ac:dyDescent="0.2">
      <c r="A117" s="1">
        <v>43961</v>
      </c>
      <c r="B117" s="12"/>
      <c r="C117" s="4">
        <f t="shared" si="10"/>
        <v>3.8289310228154513E-6</v>
      </c>
      <c r="D117" s="18">
        <f t="shared" si="9"/>
        <v>82124.757005599226</v>
      </c>
      <c r="E117" s="7"/>
      <c r="H117" s="11"/>
    </row>
    <row r="118" spans="1:8" x14ac:dyDescent="0.2">
      <c r="A118" s="1">
        <v>43962</v>
      </c>
      <c r="B118" s="12"/>
      <c r="C118" s="4">
        <f t="shared" si="10"/>
        <v>3.4808463843776826E-6</v>
      </c>
      <c r="D118" s="18">
        <f t="shared" si="9"/>
        <v>82125.103948798816</v>
      </c>
      <c r="E118" s="7"/>
      <c r="H118" s="11"/>
    </row>
    <row r="119" spans="1:8" x14ac:dyDescent="0.2">
      <c r="A119" s="1">
        <v>43963</v>
      </c>
      <c r="B119" s="12"/>
      <c r="C119" s="4">
        <f t="shared" si="10"/>
        <v>3.164405803979711E-6</v>
      </c>
      <c r="D119" s="18">
        <f t="shared" ref="D119:D180" si="11">IF(ISBLANK(B118),D118*(1+AVERAGE(C116:C118)),B118*(1+AVERAGE(C116:C118)))</f>
        <v>82125.419353039979</v>
      </c>
      <c r="E119" s="7"/>
      <c r="H119" s="11"/>
    </row>
    <row r="120" spans="1:8" x14ac:dyDescent="0.2">
      <c r="A120" s="1">
        <v>43964</v>
      </c>
      <c r="B120" s="12"/>
      <c r="C120" s="4">
        <f t="shared" si="10"/>
        <v>2.8767325490724642E-6</v>
      </c>
      <c r="D120" s="18">
        <f t="shared" si="11"/>
        <v>82125.706085269514</v>
      </c>
      <c r="E120" s="7"/>
      <c r="H120" s="11"/>
    </row>
    <row r="121" spans="1:8" x14ac:dyDescent="0.2">
      <c r="A121" s="1">
        <v>43965</v>
      </c>
      <c r="B121" s="2"/>
      <c r="C121" s="4">
        <f t="shared" si="10"/>
        <v>2.6152114082476947E-6</v>
      </c>
      <c r="D121" s="18">
        <f t="shared" si="11"/>
        <v>82125.966751842803</v>
      </c>
      <c r="E121" s="7"/>
      <c r="H121" s="11"/>
    </row>
    <row r="122" spans="1:8" x14ac:dyDescent="0.2">
      <c r="A122" s="1">
        <v>43966</v>
      </c>
      <c r="B122" s="2"/>
      <c r="C122" s="4">
        <f t="shared" si="10"/>
        <v>2.3774649165888132E-6</v>
      </c>
      <c r="D122" s="18">
        <f t="shared" si="11"/>
        <v>82126.203722207021</v>
      </c>
      <c r="E122" s="7"/>
      <c r="H122" s="11"/>
    </row>
    <row r="123" spans="1:8" x14ac:dyDescent="0.2">
      <c r="A123" s="1">
        <v>43967</v>
      </c>
      <c r="B123" s="2"/>
      <c r="C123" s="4">
        <f t="shared" si="10"/>
        <v>2.1613317423534661E-6</v>
      </c>
      <c r="D123" s="18">
        <f t="shared" si="11"/>
        <v>82126.41915043247</v>
      </c>
      <c r="E123" s="7"/>
      <c r="H123" s="11"/>
    </row>
    <row r="124" spans="1:8" x14ac:dyDescent="0.2">
      <c r="A124" s="1">
        <v>43968</v>
      </c>
      <c r="B124" s="2"/>
      <c r="C124" s="4">
        <f t="shared" si="10"/>
        <v>1.9648470385031507E-6</v>
      </c>
      <c r="D124" s="18">
        <f t="shared" si="11"/>
        <v>82126.614994787509</v>
      </c>
      <c r="E124" s="7"/>
      <c r="H124" s="11"/>
    </row>
    <row r="125" spans="1:8" x14ac:dyDescent="0.2">
      <c r="A125" s="1">
        <v>43969</v>
      </c>
      <c r="B125" s="2"/>
      <c r="C125" s="4">
        <f t="shared" si="10"/>
        <v>1.7862245804574096E-6</v>
      </c>
      <c r="D125" s="18">
        <f t="shared" si="11"/>
        <v>82126.793035534851</v>
      </c>
      <c r="E125" s="7"/>
      <c r="H125" s="11"/>
    </row>
    <row r="126" spans="1:8" x14ac:dyDescent="0.2">
      <c r="A126" s="1">
        <v>43970</v>
      </c>
      <c r="B126" s="2"/>
      <c r="C126" s="4">
        <f t="shared" si="10"/>
        <v>1.6238405276885541E-6</v>
      </c>
      <c r="D126" s="18">
        <f t="shared" si="11"/>
        <v>82126.954891110596</v>
      </c>
      <c r="E126" s="7"/>
      <c r="H126" s="11"/>
    </row>
    <row r="127" spans="1:8" x14ac:dyDescent="0.2">
      <c r="A127" s="1">
        <v>43971</v>
      </c>
      <c r="B127" s="2"/>
      <c r="C127" s="4">
        <f t="shared" si="10"/>
        <v>1.4762186615350491E-6</v>
      </c>
      <c r="D127" s="18">
        <f t="shared" si="11"/>
        <v>82127.102032833063</v>
      </c>
      <c r="E127" s="7"/>
      <c r="H127" s="11"/>
    </row>
    <row r="128" spans="1:8" x14ac:dyDescent="0.2">
      <c r="A128" s="1">
        <v>43972</v>
      </c>
      <c r="B128" s="2"/>
      <c r="C128" s="4">
        <f t="shared" si="10"/>
        <v>1.3420169650318627E-6</v>
      </c>
      <c r="D128" s="18">
        <f t="shared" si="11"/>
        <v>82127.235798274967</v>
      </c>
      <c r="E128" s="7"/>
      <c r="H128" s="11"/>
    </row>
    <row r="129" spans="1:8" x14ac:dyDescent="0.2">
      <c r="A129" s="1">
        <v>43973</v>
      </c>
      <c r="B129" s="2"/>
      <c r="C129" s="4">
        <f t="shared" si="10"/>
        <v>1.2200154227562386E-6</v>
      </c>
      <c r="D129" s="18">
        <f t="shared" si="11"/>
        <v>82127.357403420217</v>
      </c>
      <c r="E129" s="7"/>
      <c r="H129" s="11"/>
    </row>
    <row r="130" spans="1:8" x14ac:dyDescent="0.2">
      <c r="A130" s="1">
        <v>43974</v>
      </c>
      <c r="B130" s="2"/>
      <c r="C130" s="4">
        <f t="shared" si="10"/>
        <v>1.1091049297783986E-6</v>
      </c>
      <c r="D130" s="18">
        <f t="shared" si="11"/>
        <v>82127.467953715968</v>
      </c>
      <c r="E130" s="7"/>
      <c r="H130" s="11"/>
    </row>
    <row r="131" spans="1:8" x14ac:dyDescent="0.2">
      <c r="A131" s="1">
        <v>43975</v>
      </c>
      <c r="B131" s="2"/>
      <c r="C131" s="4">
        <f t="shared" si="10"/>
        <v>1.0082772088894533E-6</v>
      </c>
      <c r="D131" s="18">
        <f t="shared" si="11"/>
        <v>82127.568454120104</v>
      </c>
      <c r="E131" s="7"/>
      <c r="H131" s="11"/>
    </row>
    <row r="132" spans="1:8" x14ac:dyDescent="0.2">
      <c r="A132" s="1">
        <v>43976</v>
      </c>
      <c r="B132" s="2"/>
      <c r="C132" s="4">
        <f t="shared" si="10"/>
        <v>9.1661564444495746E-7</v>
      </c>
      <c r="D132" s="18">
        <f t="shared" si="11"/>
        <v>82127.659818235668</v>
      </c>
      <c r="E132" s="7"/>
      <c r="H132" s="11"/>
    </row>
    <row r="133" spans="1:8" x14ac:dyDescent="0.2">
      <c r="A133" s="1">
        <v>43977</v>
      </c>
      <c r="B133" s="2"/>
      <c r="C133" s="4">
        <f t="shared" si="10"/>
        <v>8.3328694949541582E-7</v>
      </c>
      <c r="D133" s="18">
        <f t="shared" si="11"/>
        <v>82127.742876614939</v>
      </c>
      <c r="E133" s="7"/>
      <c r="H133" s="11"/>
    </row>
    <row r="134" spans="1:8" x14ac:dyDescent="0.2">
      <c r="A134" s="1">
        <v>43978</v>
      </c>
      <c r="B134" s="2"/>
      <c r="C134" s="4">
        <f t="shared" si="10"/>
        <v>7.5753359045037793E-7</v>
      </c>
      <c r="D134" s="18">
        <f t="shared" si="11"/>
        <v>82127.818384308819</v>
      </c>
      <c r="E134" s="7"/>
      <c r="H134" s="11"/>
    </row>
    <row r="135" spans="1:8" x14ac:dyDescent="0.2">
      <c r="A135" s="1">
        <v>43979</v>
      </c>
      <c r="B135" s="2"/>
      <c r="C135" s="4">
        <f t="shared" si="10"/>
        <v>6.8866690040943441E-7</v>
      </c>
      <c r="D135" s="18">
        <f t="shared" si="11"/>
        <v>82127.887027730016</v>
      </c>
      <c r="E135" s="7"/>
      <c r="H135" s="11"/>
    </row>
    <row r="136" spans="1:8" x14ac:dyDescent="0.2">
      <c r="A136" s="1">
        <v>43980</v>
      </c>
      <c r="B136" s="2"/>
      <c r="C136" s="4">
        <f t="shared" si="10"/>
        <v>6.2606081855403121E-7</v>
      </c>
      <c r="D136" s="18">
        <f t="shared" si="11"/>
        <v>82127.949430892331</v>
      </c>
      <c r="E136" s="7"/>
      <c r="H136" s="11"/>
    </row>
    <row r="137" spans="1:8" x14ac:dyDescent="0.2">
      <c r="A137" s="1">
        <v>43981</v>
      </c>
      <c r="B137" s="2"/>
      <c r="C137" s="4">
        <f t="shared" si="10"/>
        <v>5.6914619868548286E-7</v>
      </c>
      <c r="D137" s="18">
        <f t="shared" si="11"/>
        <v>82128.006161083002</v>
      </c>
      <c r="E137" s="7"/>
      <c r="H137" s="11"/>
    </row>
    <row r="138" spans="1:8" x14ac:dyDescent="0.2">
      <c r="A138" s="1">
        <v>43982</v>
      </c>
      <c r="B138" s="2"/>
      <c r="C138" s="4">
        <f t="shared" si="10"/>
        <v>5.1740563516862077E-7</v>
      </c>
      <c r="D138" s="18">
        <f t="shared" si="11"/>
        <v>82128.057734019239</v>
      </c>
      <c r="E138" s="7"/>
      <c r="H138" s="11"/>
    </row>
    <row r="139" spans="1:8" x14ac:dyDescent="0.2">
      <c r="A139" s="1">
        <v>43983</v>
      </c>
      <c r="B139" s="2"/>
      <c r="C139" s="4">
        <f t="shared" si="10"/>
        <v>4.7036875924420065E-7</v>
      </c>
      <c r="D139" s="18">
        <f t="shared" si="11"/>
        <v>82128.104618536163</v>
      </c>
      <c r="E139" s="7"/>
      <c r="H139" s="11"/>
    </row>
    <row r="140" spans="1:8" x14ac:dyDescent="0.2">
      <c r="A140" s="1">
        <v>43984</v>
      </c>
      <c r="B140" s="2"/>
      <c r="C140" s="4">
        <f t="shared" si="10"/>
        <v>4.2760796294927329E-7</v>
      </c>
      <c r="D140" s="18">
        <f t="shared" si="11"/>
        <v>82128.147240848615</v>
      </c>
      <c r="E140" s="7"/>
      <c r="H140" s="11"/>
    </row>
    <row r="141" spans="1:8" x14ac:dyDescent="0.2">
      <c r="A141" s="1">
        <v>43985</v>
      </c>
      <c r="B141" s="2"/>
      <c r="C141" s="4">
        <f t="shared" si="10"/>
        <v>3.8873451177206658E-7</v>
      </c>
      <c r="D141" s="18">
        <f t="shared" si="11"/>
        <v>82128.185988425495</v>
      </c>
      <c r="E141" s="7"/>
      <c r="H141" s="11"/>
    </row>
    <row r="142" spans="1:8" x14ac:dyDescent="0.2">
      <c r="A142" s="1">
        <v>43986</v>
      </c>
      <c r="B142" s="2"/>
      <c r="C142" s="4">
        <f t="shared" si="10"/>
        <v>3.5339501070187869E-7</v>
      </c>
      <c r="D142" s="18">
        <f t="shared" si="11"/>
        <v>82128.221213512021</v>
      </c>
      <c r="E142" s="7"/>
      <c r="H142" s="11"/>
    </row>
    <row r="143" spans="1:8" x14ac:dyDescent="0.2">
      <c r="A143" s="1">
        <v>43987</v>
      </c>
      <c r="B143" s="2"/>
      <c r="C143" s="4">
        <f t="shared" si="10"/>
        <v>3.2126819154716245E-7</v>
      </c>
      <c r="D143" s="18">
        <f t="shared" si="11"/>
        <v>82128.253236331686</v>
      </c>
      <c r="E143" s="7"/>
      <c r="H143" s="11"/>
    </row>
    <row r="144" spans="1:8" x14ac:dyDescent="0.2">
      <c r="A144" s="1">
        <v>43988</v>
      </c>
      <c r="B144" s="2"/>
      <c r="C144" s="4">
        <f t="shared" si="10"/>
        <v>2.9206199231560221E-7</v>
      </c>
      <c r="D144" s="18">
        <f t="shared" si="11"/>
        <v>82128.282347997258</v>
      </c>
      <c r="E144" s="7"/>
      <c r="H144" s="11"/>
    </row>
    <row r="145" spans="1:8" x14ac:dyDescent="0.2">
      <c r="A145" s="1">
        <v>43989</v>
      </c>
      <c r="B145" s="2"/>
      <c r="C145" s="4">
        <f t="shared" si="10"/>
        <v>2.655109021050929E-7</v>
      </c>
      <c r="D145" s="18">
        <f t="shared" si="11"/>
        <v>82128.308813157171</v>
      </c>
      <c r="E145" s="7"/>
      <c r="H145" s="11"/>
    </row>
    <row r="146" spans="1:8" x14ac:dyDescent="0.2">
      <c r="A146" s="1">
        <v>43990</v>
      </c>
      <c r="B146" s="2"/>
      <c r="C146" s="4">
        <f t="shared" si="10"/>
        <v>2.4137354736826626E-7</v>
      </c>
      <c r="D146" s="18">
        <f t="shared" si="11"/>
        <v>82128.33287240121</v>
      </c>
      <c r="E146" s="7"/>
      <c r="H146" s="11"/>
    </row>
    <row r="147" spans="1:8" x14ac:dyDescent="0.2">
      <c r="A147" s="1">
        <v>43991</v>
      </c>
      <c r="B147" s="2"/>
      <c r="C147" s="4">
        <f t="shared" si="10"/>
        <v>2.1943049760751477E-7</v>
      </c>
      <c r="D147" s="18">
        <f t="shared" si="11"/>
        <v>82128.354744447643</v>
      </c>
      <c r="E147" s="7"/>
      <c r="H147" s="11"/>
    </row>
    <row r="148" spans="1:8" x14ac:dyDescent="0.2">
      <c r="A148" s="1">
        <v>43992</v>
      </c>
      <c r="B148" s="2"/>
      <c r="C148" s="4">
        <f t="shared" si="10"/>
        <v>1.9948227055228614E-7</v>
      </c>
      <c r="D148" s="18">
        <f t="shared" si="11"/>
        <v>82128.374628131511</v>
      </c>
      <c r="E148" s="7"/>
      <c r="H148" s="11"/>
    </row>
    <row r="149" spans="1:8" x14ac:dyDescent="0.2">
      <c r="A149" s="1">
        <v>43993</v>
      </c>
      <c r="B149" s="2"/>
      <c r="C149" s="4">
        <f t="shared" si="10"/>
        <v>1.8134751868389648E-7</v>
      </c>
      <c r="D149" s="18">
        <f t="shared" si="11"/>
        <v>82128.392704212136</v>
      </c>
      <c r="E149" s="7"/>
      <c r="H149" s="11"/>
    </row>
    <row r="150" spans="1:8" x14ac:dyDescent="0.2">
      <c r="A150" s="1">
        <v>43994</v>
      </c>
      <c r="B150" s="2"/>
      <c r="C150" s="4">
        <f t="shared" si="10"/>
        <v>1.6486138062172405E-7</v>
      </c>
      <c r="D150" s="18">
        <f t="shared" si="11"/>
        <v>82128.409137016322</v>
      </c>
      <c r="E150" s="7"/>
      <c r="H150" s="11"/>
    </row>
    <row r="151" spans="1:8" x14ac:dyDescent="0.2">
      <c r="A151" s="1">
        <v>43995</v>
      </c>
      <c r="B151" s="2"/>
      <c r="C151" s="4">
        <f t="shared" si="10"/>
        <v>1.4987398238338548E-7</v>
      </c>
      <c r="D151" s="18">
        <f t="shared" si="11"/>
        <v>82128.424075932198</v>
      </c>
      <c r="E151" s="7"/>
      <c r="H151" s="11"/>
    </row>
    <row r="152" spans="1:8" x14ac:dyDescent="0.2">
      <c r="A152" s="1">
        <v>43996</v>
      </c>
      <c r="B152" s="2"/>
      <c r="C152" s="4">
        <f t="shared" si="10"/>
        <v>1.3624907489398678E-7</v>
      </c>
      <c r="D152" s="18">
        <f t="shared" si="11"/>
        <v>82128.437656767288</v>
      </c>
      <c r="E152" s="7"/>
      <c r="H152" s="11"/>
    </row>
    <row r="153" spans="1:8" x14ac:dyDescent="0.2">
      <c r="A153" s="1">
        <v>43997</v>
      </c>
      <c r="B153" s="2"/>
      <c r="C153" s="4">
        <f t="shared" si="10"/>
        <v>1.2386279535816979E-7</v>
      </c>
      <c r="D153" s="18">
        <f t="shared" si="11"/>
        <v>82128.450002983052</v>
      </c>
      <c r="E153" s="7"/>
      <c r="H153" s="11"/>
    </row>
    <row r="154" spans="1:8" x14ac:dyDescent="0.2">
      <c r="A154" s="1">
        <v>43998</v>
      </c>
      <c r="B154" s="2"/>
      <c r="C154" s="4">
        <f t="shared" si="10"/>
        <v>1.126025412346998E-7</v>
      </c>
      <c r="D154" s="18">
        <f t="shared" si="11"/>
        <v>82128.46122681725</v>
      </c>
      <c r="E154" s="7"/>
      <c r="H154" s="11"/>
    </row>
    <row r="155" spans="1:8" x14ac:dyDescent="0.2">
      <c r="A155" s="1">
        <v>43999</v>
      </c>
      <c r="B155" s="2"/>
      <c r="C155" s="4">
        <f t="shared" si="10"/>
        <v>1.0236594657699982E-7</v>
      </c>
      <c r="D155" s="18">
        <f t="shared" si="11"/>
        <v>82128.471430304271</v>
      </c>
      <c r="E155" s="7"/>
      <c r="H155" s="11"/>
    </row>
    <row r="156" spans="1:8" x14ac:dyDescent="0.2">
      <c r="A156" s="1">
        <v>44000</v>
      </c>
      <c r="B156" s="2"/>
      <c r="C156" s="4">
        <f t="shared" si="10"/>
        <v>9.3059951433636196E-8</v>
      </c>
      <c r="D156" s="18">
        <f t="shared" si="11"/>
        <v>82128.480706202725</v>
      </c>
      <c r="E156" s="7"/>
      <c r="H156" s="11"/>
    </row>
    <row r="157" spans="1:8" x14ac:dyDescent="0.2">
      <c r="A157" s="1">
        <v>44001</v>
      </c>
      <c r="B157" s="2"/>
      <c r="C157" s="4">
        <f t="shared" si="10"/>
        <v>8.4599955848760165E-8</v>
      </c>
      <c r="D157" s="18">
        <f t="shared" si="11"/>
        <v>82128.489138838646</v>
      </c>
      <c r="E157" s="7"/>
      <c r="H157" s="11"/>
    </row>
    <row r="158" spans="1:8" x14ac:dyDescent="0.2">
      <c r="A158" s="1">
        <v>44002</v>
      </c>
      <c r="B158" s="2"/>
      <c r="C158" s="4">
        <f t="shared" ref="C158:C180" si="12">C157/1.1</f>
        <v>7.690905077160015E-8</v>
      </c>
      <c r="D158" s="18">
        <f t="shared" si="11"/>
        <v>82128.496804872077</v>
      </c>
      <c r="E158" s="7"/>
      <c r="H158" s="11"/>
    </row>
    <row r="159" spans="1:8" x14ac:dyDescent="0.2">
      <c r="A159" s="1">
        <v>44003</v>
      </c>
      <c r="B159" s="2"/>
      <c r="C159" s="4">
        <f t="shared" si="12"/>
        <v>6.991731888327286E-8</v>
      </c>
      <c r="D159" s="18">
        <f t="shared" si="11"/>
        <v>82128.503773994031</v>
      </c>
      <c r="E159" s="7"/>
      <c r="H159" s="11"/>
    </row>
    <row r="160" spans="1:8" x14ac:dyDescent="0.2">
      <c r="A160" s="1">
        <v>44004</v>
      </c>
      <c r="B160" s="2"/>
      <c r="C160" s="4">
        <f t="shared" si="12"/>
        <v>6.3561198984793499E-8</v>
      </c>
      <c r="D160" s="18">
        <f t="shared" si="11"/>
        <v>82128.510109559982</v>
      </c>
      <c r="E160" s="7"/>
      <c r="H160" s="11"/>
    </row>
    <row r="161" spans="1:8" x14ac:dyDescent="0.2">
      <c r="A161" s="1">
        <v>44005</v>
      </c>
      <c r="B161" s="2"/>
      <c r="C161" s="4">
        <f t="shared" si="12"/>
        <v>5.7782908167994082E-8</v>
      </c>
      <c r="D161" s="18">
        <f t="shared" si="11"/>
        <v>82128.515869165843</v>
      </c>
      <c r="E161" s="7"/>
      <c r="H161" s="11"/>
    </row>
    <row r="162" spans="1:8" x14ac:dyDescent="0.2">
      <c r="A162" s="1">
        <v>44006</v>
      </c>
      <c r="B162" s="2"/>
      <c r="C162" s="4">
        <f t="shared" si="12"/>
        <v>5.2529916516358254E-8</v>
      </c>
      <c r="D162" s="18">
        <f t="shared" si="11"/>
        <v>82128.521105171531</v>
      </c>
      <c r="E162" s="7"/>
      <c r="H162" s="11"/>
    </row>
    <row r="163" spans="1:8" x14ac:dyDescent="0.2">
      <c r="A163" s="1">
        <v>44007</v>
      </c>
      <c r="B163" s="2"/>
      <c r="C163" s="4">
        <f t="shared" si="12"/>
        <v>4.7754469560325681E-8</v>
      </c>
      <c r="D163" s="18">
        <f t="shared" si="11"/>
        <v>82128.525865177013</v>
      </c>
      <c r="E163" s="7"/>
      <c r="H163" s="11"/>
    </row>
    <row r="164" spans="1:8" x14ac:dyDescent="0.2">
      <c r="A164" s="1">
        <v>44008</v>
      </c>
      <c r="B164" s="2"/>
      <c r="C164" s="4">
        <f t="shared" si="12"/>
        <v>4.3413154145750616E-8</v>
      </c>
      <c r="D164" s="18">
        <f t="shared" si="11"/>
        <v>82128.530192454957</v>
      </c>
      <c r="E164" s="7"/>
      <c r="H164" s="11"/>
    </row>
    <row r="165" spans="1:8" x14ac:dyDescent="0.2">
      <c r="A165" s="1">
        <v>44009</v>
      </c>
      <c r="B165" s="2"/>
      <c r="C165" s="4">
        <f t="shared" si="12"/>
        <v>3.9466503768864196E-8</v>
      </c>
      <c r="D165" s="18">
        <f t="shared" si="11"/>
        <v>82128.534126344224</v>
      </c>
      <c r="E165" s="7"/>
      <c r="H165" s="11"/>
    </row>
    <row r="166" spans="1:8" x14ac:dyDescent="0.2">
      <c r="A166" s="1">
        <v>44010</v>
      </c>
      <c r="B166" s="2"/>
      <c r="C166" s="4">
        <f t="shared" si="12"/>
        <v>3.5878639789876541E-8</v>
      </c>
      <c r="D166" s="18">
        <f t="shared" si="11"/>
        <v>82128.537702607355</v>
      </c>
      <c r="E166" s="7"/>
    </row>
    <row r="167" spans="1:8" x14ac:dyDescent="0.2">
      <c r="A167" s="1">
        <v>44011</v>
      </c>
      <c r="B167" s="2"/>
      <c r="C167" s="4">
        <f t="shared" si="12"/>
        <v>3.2616945263524125E-8</v>
      </c>
      <c r="D167" s="18">
        <f t="shared" si="11"/>
        <v>82128.540953755801</v>
      </c>
      <c r="E167" s="7"/>
    </row>
    <row r="168" spans="1:8" x14ac:dyDescent="0.2">
      <c r="A168" s="1">
        <v>44012</v>
      </c>
      <c r="B168" s="2"/>
      <c r="C168" s="4">
        <f t="shared" si="12"/>
        <v>2.9651768421385566E-8</v>
      </c>
      <c r="D168" s="18">
        <f t="shared" si="11"/>
        <v>82128.543909345404</v>
      </c>
      <c r="E168" s="7"/>
    </row>
    <row r="169" spans="1:8" x14ac:dyDescent="0.2">
      <c r="A169" s="1">
        <v>44013</v>
      </c>
      <c r="B169" s="2"/>
      <c r="C169" s="4">
        <f t="shared" si="12"/>
        <v>2.6956153110350512E-8</v>
      </c>
      <c r="D169" s="18">
        <f t="shared" si="11"/>
        <v>82128.546596245156</v>
      </c>
      <c r="E169" s="7"/>
    </row>
    <row r="170" spans="1:8" x14ac:dyDescent="0.2">
      <c r="A170" s="1">
        <v>44014</v>
      </c>
      <c r="B170" s="2"/>
      <c r="C170" s="4">
        <f t="shared" si="12"/>
        <v>2.4505593736682283E-8</v>
      </c>
      <c r="D170" s="18">
        <f t="shared" si="11"/>
        <v>82128.549038881363</v>
      </c>
      <c r="E170" s="7"/>
    </row>
    <row r="171" spans="1:8" x14ac:dyDescent="0.2">
      <c r="A171" s="1">
        <v>44015</v>
      </c>
      <c r="B171" s="2"/>
      <c r="C171" s="4">
        <f t="shared" si="12"/>
        <v>2.2277812487892982E-8</v>
      </c>
      <c r="D171" s="18">
        <f t="shared" si="11"/>
        <v>82128.551259459797</v>
      </c>
      <c r="E171" s="7"/>
    </row>
    <row r="172" spans="1:8" x14ac:dyDescent="0.2">
      <c r="A172" s="1">
        <v>44016</v>
      </c>
      <c r="B172" s="2"/>
      <c r="C172" s="4">
        <f t="shared" si="12"/>
        <v>2.0252556807175435E-8</v>
      </c>
      <c r="D172" s="18">
        <f t="shared" si="11"/>
        <v>82128.553278167514</v>
      </c>
      <c r="E172" s="7"/>
    </row>
    <row r="173" spans="1:8" x14ac:dyDescent="0.2">
      <c r="A173" s="1">
        <v>44017</v>
      </c>
      <c r="B173" s="2"/>
      <c r="C173" s="4">
        <f t="shared" si="12"/>
        <v>1.8411415279250393E-8</v>
      </c>
      <c r="D173" s="18">
        <f t="shared" si="11"/>
        <v>82128.5551133564</v>
      </c>
      <c r="E173" s="7"/>
    </row>
    <row r="174" spans="1:8" x14ac:dyDescent="0.2">
      <c r="A174" s="1">
        <v>44018</v>
      </c>
      <c r="B174" s="2"/>
      <c r="C174" s="4">
        <f t="shared" si="12"/>
        <v>1.6737650253863991E-8</v>
      </c>
      <c r="D174" s="18">
        <f t="shared" si="11"/>
        <v>82128.556781709965</v>
      </c>
      <c r="E174" s="7"/>
    </row>
    <row r="175" spans="1:8" x14ac:dyDescent="0.2">
      <c r="A175" s="1">
        <v>44019</v>
      </c>
      <c r="B175" s="2"/>
      <c r="C175" s="4">
        <f t="shared" si="12"/>
        <v>1.52160456853309E-8</v>
      </c>
      <c r="D175" s="18">
        <f t="shared" si="11"/>
        <v>82128.558298395074</v>
      </c>
      <c r="E175" s="7"/>
    </row>
    <row r="176" spans="1:8" x14ac:dyDescent="0.2">
      <c r="A176" s="1">
        <v>44020</v>
      </c>
      <c r="B176" s="2"/>
      <c r="C176" s="4">
        <f t="shared" si="12"/>
        <v>1.3832768804846272E-8</v>
      </c>
      <c r="D176" s="18">
        <f t="shared" si="11"/>
        <v>82128.559677199737</v>
      </c>
      <c r="E176" s="7"/>
    </row>
    <row r="177" spans="1:5" x14ac:dyDescent="0.2">
      <c r="A177" s="1">
        <v>44021</v>
      </c>
      <c r="B177" s="2"/>
      <c r="C177" s="4">
        <f t="shared" si="12"/>
        <v>1.2575244368042064E-8</v>
      </c>
      <c r="D177" s="18">
        <f t="shared" si="11"/>
        <v>82128.560930658539</v>
      </c>
      <c r="E177" s="7"/>
    </row>
    <row r="178" spans="1:5" x14ac:dyDescent="0.2">
      <c r="A178" s="1">
        <v>44022</v>
      </c>
      <c r="B178" s="2"/>
      <c r="C178" s="4">
        <f t="shared" si="12"/>
        <v>1.1432040334583694E-8</v>
      </c>
      <c r="D178" s="18">
        <f t="shared" si="11"/>
        <v>82128.562070166561</v>
      </c>
      <c r="E178" s="7"/>
    </row>
    <row r="179" spans="1:5" x14ac:dyDescent="0.2">
      <c r="A179" s="1">
        <v>44023</v>
      </c>
      <c r="B179" s="2"/>
      <c r="C179" s="4">
        <f t="shared" si="12"/>
        <v>1.0392763940530631E-8</v>
      </c>
      <c r="D179" s="18">
        <f t="shared" si="11"/>
        <v>82128.563106082962</v>
      </c>
      <c r="E179" s="7"/>
    </row>
    <row r="180" spans="1:5" x14ac:dyDescent="0.2">
      <c r="A180" s="1">
        <v>44024</v>
      </c>
      <c r="B180" s="2"/>
      <c r="C180" s="4">
        <f t="shared" si="12"/>
        <v>9.4479672186642096E-9</v>
      </c>
      <c r="D180" s="18">
        <f t="shared" si="11"/>
        <v>82128.564047825159</v>
      </c>
      <c r="E180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C5ED-29E0-F343-9615-3B2328ADA39C}">
  <dimension ref="A1:I64"/>
  <sheetViews>
    <sheetView topLeftCell="A9" zoomScaleNormal="100" workbookViewId="0">
      <selection activeCell="H20" sqref="H20"/>
    </sheetView>
  </sheetViews>
  <sheetFormatPr baseColWidth="10" defaultRowHeight="16" x14ac:dyDescent="0.2"/>
  <cols>
    <col min="4" max="4" width="11.5" bestFit="1" customWidth="1"/>
  </cols>
  <sheetData>
    <row r="1" spans="1:9" x14ac:dyDescent="0.2">
      <c r="A1" t="s">
        <v>0</v>
      </c>
      <c r="B1" t="s">
        <v>22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9">
        <v>43881</v>
      </c>
      <c r="B2">
        <v>3</v>
      </c>
      <c r="E2">
        <v>0</v>
      </c>
      <c r="H2">
        <v>0</v>
      </c>
      <c r="I2" s="11">
        <f>B2-H2-E2</f>
        <v>3</v>
      </c>
    </row>
    <row r="3" spans="1:9" x14ac:dyDescent="0.2">
      <c r="A3" s="9">
        <v>43882</v>
      </c>
      <c r="B3">
        <v>17</v>
      </c>
      <c r="C3" s="10">
        <f t="shared" ref="C3:C20" si="0">B3/B2-1</f>
        <v>4.666666666666667</v>
      </c>
      <c r="E3">
        <v>1</v>
      </c>
      <c r="H3">
        <v>0</v>
      </c>
      <c r="I3" s="11">
        <f>B3-H3-E3</f>
        <v>16</v>
      </c>
    </row>
    <row r="4" spans="1:9" x14ac:dyDescent="0.2">
      <c r="A4" s="9">
        <v>43883</v>
      </c>
      <c r="B4">
        <v>79</v>
      </c>
      <c r="C4" s="10">
        <f t="shared" si="0"/>
        <v>3.6470588235294121</v>
      </c>
      <c r="E4">
        <v>2</v>
      </c>
      <c r="F4" s="10">
        <f>E4/E3-1</f>
        <v>1</v>
      </c>
      <c r="H4">
        <v>0</v>
      </c>
      <c r="I4" s="11">
        <f t="shared" ref="I4:I16" si="1">B4-H4-E4</f>
        <v>77</v>
      </c>
    </row>
    <row r="5" spans="1:9" x14ac:dyDescent="0.2">
      <c r="A5" s="9">
        <v>43884</v>
      </c>
      <c r="B5">
        <v>152</v>
      </c>
      <c r="C5" s="10">
        <f t="shared" si="0"/>
        <v>0.92405063291139244</v>
      </c>
      <c r="E5">
        <v>3</v>
      </c>
      <c r="F5" s="10">
        <f t="shared" ref="F5:F20" si="2">E5/E4-1</f>
        <v>0.5</v>
      </c>
      <c r="H5">
        <v>1</v>
      </c>
      <c r="I5" s="11">
        <f t="shared" si="1"/>
        <v>148</v>
      </c>
    </row>
    <row r="6" spans="1:9" x14ac:dyDescent="0.2">
      <c r="A6" s="9">
        <v>43885</v>
      </c>
      <c r="B6">
        <v>229</v>
      </c>
      <c r="C6" s="10">
        <f t="shared" si="0"/>
        <v>0.50657894736842102</v>
      </c>
      <c r="E6">
        <v>7</v>
      </c>
      <c r="F6" s="10">
        <f t="shared" si="2"/>
        <v>1.3333333333333335</v>
      </c>
      <c r="H6">
        <v>2</v>
      </c>
      <c r="I6" s="11">
        <f t="shared" si="1"/>
        <v>220</v>
      </c>
    </row>
    <row r="7" spans="1:9" x14ac:dyDescent="0.2">
      <c r="A7" s="9">
        <v>43886</v>
      </c>
      <c r="B7">
        <v>322</v>
      </c>
      <c r="C7" s="10">
        <f t="shared" si="0"/>
        <v>0.40611353711790388</v>
      </c>
      <c r="E7">
        <v>10</v>
      </c>
      <c r="F7" s="10">
        <f t="shared" si="2"/>
        <v>0.4285714285714286</v>
      </c>
      <c r="H7">
        <v>1</v>
      </c>
      <c r="I7" s="11">
        <f t="shared" si="1"/>
        <v>311</v>
      </c>
    </row>
    <row r="8" spans="1:9" x14ac:dyDescent="0.2">
      <c r="A8" s="9">
        <v>43887</v>
      </c>
      <c r="B8">
        <v>400</v>
      </c>
      <c r="C8" s="10">
        <f t="shared" si="0"/>
        <v>0.2422360248447204</v>
      </c>
      <c r="E8">
        <v>12</v>
      </c>
      <c r="F8" s="10">
        <f t="shared" si="2"/>
        <v>0.19999999999999996</v>
      </c>
      <c r="H8">
        <v>1</v>
      </c>
      <c r="I8" s="11">
        <f t="shared" si="1"/>
        <v>387</v>
      </c>
    </row>
    <row r="9" spans="1:9" x14ac:dyDescent="0.2">
      <c r="A9" s="9">
        <v>43888</v>
      </c>
      <c r="B9">
        <v>650</v>
      </c>
      <c r="C9" s="10">
        <f t="shared" si="0"/>
        <v>0.625</v>
      </c>
      <c r="E9">
        <v>17</v>
      </c>
      <c r="F9" s="10">
        <f t="shared" si="2"/>
        <v>0.41666666666666674</v>
      </c>
      <c r="H9">
        <v>3</v>
      </c>
      <c r="I9" s="11">
        <f t="shared" si="1"/>
        <v>630</v>
      </c>
    </row>
    <row r="10" spans="1:9" x14ac:dyDescent="0.2">
      <c r="A10" s="9">
        <v>43889</v>
      </c>
      <c r="B10">
        <v>888</v>
      </c>
      <c r="C10" s="10">
        <f t="shared" si="0"/>
        <v>0.36615384615384605</v>
      </c>
      <c r="E10">
        <v>19</v>
      </c>
      <c r="F10" s="10">
        <f t="shared" si="2"/>
        <v>0.11764705882352944</v>
      </c>
      <c r="H10">
        <v>45</v>
      </c>
      <c r="I10" s="11">
        <f t="shared" si="1"/>
        <v>824</v>
      </c>
    </row>
    <row r="11" spans="1:9" x14ac:dyDescent="0.2">
      <c r="A11" s="9">
        <v>43890</v>
      </c>
      <c r="B11">
        <v>1128</v>
      </c>
      <c r="C11" s="10">
        <f t="shared" si="0"/>
        <v>0.27027027027027017</v>
      </c>
      <c r="E11">
        <v>29</v>
      </c>
      <c r="F11" s="10">
        <f t="shared" si="2"/>
        <v>0.52631578947368429</v>
      </c>
      <c r="H11">
        <v>46</v>
      </c>
      <c r="I11" s="11">
        <f t="shared" si="1"/>
        <v>1053</v>
      </c>
    </row>
    <row r="12" spans="1:9" x14ac:dyDescent="0.2">
      <c r="A12" s="9">
        <v>43891</v>
      </c>
      <c r="B12">
        <v>1694</v>
      </c>
      <c r="C12" s="10">
        <f t="shared" si="0"/>
        <v>0.50177304964539005</v>
      </c>
      <c r="D12" s="11"/>
      <c r="E12">
        <v>34</v>
      </c>
      <c r="F12" s="10">
        <f t="shared" si="2"/>
        <v>0.17241379310344818</v>
      </c>
      <c r="H12">
        <v>46</v>
      </c>
      <c r="I12" s="11">
        <f t="shared" si="1"/>
        <v>1614</v>
      </c>
    </row>
    <row r="13" spans="1:9" x14ac:dyDescent="0.2">
      <c r="A13" s="9">
        <v>43892</v>
      </c>
      <c r="B13">
        <v>2036</v>
      </c>
      <c r="C13" s="10">
        <f t="shared" si="0"/>
        <v>0.20188902007083831</v>
      </c>
      <c r="D13" s="11"/>
      <c r="E13">
        <v>52</v>
      </c>
      <c r="F13" s="10">
        <f t="shared" si="2"/>
        <v>0.52941176470588225</v>
      </c>
      <c r="G13" s="7"/>
      <c r="H13">
        <v>83</v>
      </c>
      <c r="I13" s="11">
        <f t="shared" si="1"/>
        <v>1901</v>
      </c>
    </row>
    <row r="14" spans="1:9" x14ac:dyDescent="0.2">
      <c r="A14" s="9">
        <v>43893</v>
      </c>
      <c r="B14" s="8">
        <v>2502</v>
      </c>
      <c r="C14" s="10">
        <f t="shared" si="0"/>
        <v>0.22888015717092336</v>
      </c>
      <c r="D14" s="11"/>
      <c r="E14">
        <v>79</v>
      </c>
      <c r="F14" s="10">
        <f t="shared" si="2"/>
        <v>0.51923076923076916</v>
      </c>
      <c r="G14" s="7"/>
      <c r="H14">
        <v>160</v>
      </c>
      <c r="I14" s="11">
        <f t="shared" si="1"/>
        <v>2263</v>
      </c>
    </row>
    <row r="15" spans="1:9" x14ac:dyDescent="0.2">
      <c r="A15" s="9">
        <v>43894</v>
      </c>
      <c r="B15" s="8">
        <v>3089</v>
      </c>
      <c r="C15" s="10">
        <f t="shared" si="0"/>
        <v>0.23461231015187844</v>
      </c>
      <c r="D15" s="11"/>
      <c r="E15">
        <v>107</v>
      </c>
      <c r="F15" s="10">
        <f t="shared" si="2"/>
        <v>0.35443037974683533</v>
      </c>
      <c r="G15" s="7"/>
      <c r="H15">
        <v>276</v>
      </c>
      <c r="I15" s="11">
        <f t="shared" si="1"/>
        <v>2706</v>
      </c>
    </row>
    <row r="16" spans="1:9" x14ac:dyDescent="0.2">
      <c r="A16" s="9">
        <v>43895</v>
      </c>
      <c r="B16" s="8">
        <v>3858</v>
      </c>
      <c r="C16" s="10">
        <f t="shared" si="0"/>
        <v>0.24894787957267717</v>
      </c>
      <c r="D16" s="11"/>
      <c r="E16">
        <v>149</v>
      </c>
      <c r="F16" s="10">
        <f t="shared" si="2"/>
        <v>0.39252336448598135</v>
      </c>
      <c r="G16" s="7"/>
      <c r="H16">
        <v>414</v>
      </c>
      <c r="I16" s="11">
        <f t="shared" si="1"/>
        <v>3295</v>
      </c>
    </row>
    <row r="17" spans="1:8" x14ac:dyDescent="0.2">
      <c r="A17" s="9">
        <v>43896</v>
      </c>
      <c r="B17" s="8">
        <v>4636</v>
      </c>
      <c r="C17" s="10">
        <f t="shared" si="0"/>
        <v>0.2016588906168999</v>
      </c>
      <c r="D17" s="11"/>
      <c r="E17">
        <v>197</v>
      </c>
      <c r="F17" s="10">
        <f t="shared" si="2"/>
        <v>0.32214765100671139</v>
      </c>
      <c r="G17" s="7"/>
      <c r="H17">
        <v>523</v>
      </c>
    </row>
    <row r="18" spans="1:8" x14ac:dyDescent="0.2">
      <c r="A18" s="9">
        <v>43897</v>
      </c>
      <c r="B18" s="8">
        <v>5883</v>
      </c>
      <c r="C18" s="10">
        <f t="shared" si="0"/>
        <v>0.26898188093183784</v>
      </c>
      <c r="D18" s="11"/>
      <c r="E18">
        <v>233</v>
      </c>
      <c r="F18" s="10">
        <f t="shared" si="2"/>
        <v>0.18274111675126914</v>
      </c>
      <c r="G18" s="7"/>
      <c r="H18">
        <v>589</v>
      </c>
    </row>
    <row r="19" spans="1:8" x14ac:dyDescent="0.2">
      <c r="A19" s="9">
        <v>43898</v>
      </c>
      <c r="B19" s="8">
        <v>7375</v>
      </c>
      <c r="C19" s="10">
        <f t="shared" si="0"/>
        <v>0.25361210266870637</v>
      </c>
      <c r="D19" s="18"/>
      <c r="E19">
        <v>366</v>
      </c>
      <c r="F19" s="10">
        <f t="shared" si="2"/>
        <v>0.57081545064377681</v>
      </c>
      <c r="G19" s="7"/>
      <c r="H19">
        <v>622</v>
      </c>
    </row>
    <row r="20" spans="1:8" x14ac:dyDescent="0.2">
      <c r="A20" s="9">
        <v>43899</v>
      </c>
      <c r="B20" s="8">
        <v>9172</v>
      </c>
      <c r="C20" s="10">
        <f t="shared" si="0"/>
        <v>0.24366101694915265</v>
      </c>
      <c r="D20" s="18"/>
      <c r="E20">
        <v>463</v>
      </c>
      <c r="F20" s="10">
        <f t="shared" si="2"/>
        <v>0.26502732240437155</v>
      </c>
      <c r="G20" s="7"/>
      <c r="H20">
        <v>724</v>
      </c>
    </row>
    <row r="21" spans="1:8" x14ac:dyDescent="0.2">
      <c r="A21" s="9">
        <v>43900</v>
      </c>
      <c r="B21" s="8"/>
      <c r="C21" s="10">
        <f t="shared" ref="C19:C64" si="3">C20/1.1</f>
        <v>0.22151001540832058</v>
      </c>
      <c r="D21" s="18">
        <f t="shared" ref="D20:D64" si="4">IF(ISBLANK(B20),D20*(1+AVERAGE(C18:C20)),B20*(1+AVERAGE(C18:C20)))</f>
        <v>11514.69695501394</v>
      </c>
      <c r="G21" s="7">
        <f t="shared" ref="G19:G64" si="5">$E$17*D21/$B$17</f>
        <v>489.30010788130846</v>
      </c>
    </row>
    <row r="22" spans="1:8" x14ac:dyDescent="0.2">
      <c r="A22" s="9">
        <v>43901</v>
      </c>
      <c r="B22" s="8"/>
      <c r="C22" s="10">
        <f t="shared" si="3"/>
        <v>0.20137274128029142</v>
      </c>
      <c r="D22" s="18">
        <f t="shared" si="4"/>
        <v>14273.553613747714</v>
      </c>
      <c r="G22" s="7">
        <f t="shared" si="5"/>
        <v>606.5336630518334</v>
      </c>
    </row>
    <row r="23" spans="1:8" x14ac:dyDescent="0.2">
      <c r="A23" s="9">
        <v>43902</v>
      </c>
      <c r="B23" s="8"/>
      <c r="C23" s="10">
        <f t="shared" si="3"/>
        <v>0.18306612843662856</v>
      </c>
      <c r="D23" s="18">
        <f t="shared" si="4"/>
        <v>17444.869710057163</v>
      </c>
      <c r="G23" s="7">
        <f t="shared" si="5"/>
        <v>741.29407525480178</v>
      </c>
    </row>
    <row r="24" spans="1:8" x14ac:dyDescent="0.2">
      <c r="A24" s="9">
        <v>43903</v>
      </c>
      <c r="B24" s="8"/>
      <c r="C24" s="10">
        <f t="shared" si="3"/>
        <v>0.16642375312420776</v>
      </c>
      <c r="D24" s="18">
        <f t="shared" si="4"/>
        <v>20968.436160711899</v>
      </c>
      <c r="G24" s="7">
        <f t="shared" si="5"/>
        <v>891.0228480716662</v>
      </c>
    </row>
    <row r="25" spans="1:8" x14ac:dyDescent="0.2">
      <c r="A25" s="9">
        <v>43904</v>
      </c>
      <c r="B25" s="8"/>
      <c r="C25" s="10">
        <f t="shared" si="3"/>
        <v>0.15129432102200704</v>
      </c>
      <c r="D25" s="18">
        <f t="shared" si="4"/>
        <v>24818.678740834068</v>
      </c>
      <c r="G25" s="7">
        <f t="shared" si="5"/>
        <v>1054.6332424383759</v>
      </c>
    </row>
    <row r="26" spans="1:8" x14ac:dyDescent="0.2">
      <c r="A26" s="9">
        <v>43905</v>
      </c>
      <c r="B26" s="8"/>
      <c r="C26" s="10">
        <f t="shared" si="3"/>
        <v>0.13754029183818822</v>
      </c>
      <c r="D26" s="18">
        <f t="shared" si="4"/>
        <v>28961.612821630188</v>
      </c>
      <c r="G26" s="7">
        <f t="shared" si="5"/>
        <v>1230.6811315489963</v>
      </c>
    </row>
    <row r="27" spans="1:8" x14ac:dyDescent="0.2">
      <c r="A27" s="9">
        <v>43906</v>
      </c>
      <c r="B27" s="8"/>
      <c r="C27" s="10">
        <f t="shared" si="3"/>
        <v>0.12503662894380746</v>
      </c>
      <c r="D27" s="18">
        <f t="shared" si="4"/>
        <v>33356.618331446283</v>
      </c>
      <c r="G27" s="7">
        <f t="shared" si="5"/>
        <v>1417.4404252146069</v>
      </c>
    </row>
    <row r="28" spans="1:8" x14ac:dyDescent="0.2">
      <c r="A28" s="9">
        <v>43907</v>
      </c>
      <c r="B28" s="8"/>
      <c r="C28" s="10">
        <f t="shared" si="3"/>
        <v>0.1136696626761886</v>
      </c>
      <c r="D28" s="18">
        <f t="shared" si="4"/>
        <v>37958.400015185558</v>
      </c>
      <c r="G28" s="7">
        <f t="shared" si="5"/>
        <v>1612.9863682035279</v>
      </c>
    </row>
    <row r="29" spans="1:8" x14ac:dyDescent="0.2">
      <c r="A29" s="9">
        <v>43908</v>
      </c>
      <c r="B29" s="8"/>
      <c r="C29" s="10">
        <f t="shared" si="3"/>
        <v>0.10333605697835326</v>
      </c>
      <c r="D29" s="18">
        <f t="shared" si="4"/>
        <v>42718.972788269777</v>
      </c>
      <c r="G29" s="7">
        <f t="shared" si="5"/>
        <v>1815.279904937262</v>
      </c>
    </row>
    <row r="30" spans="1:8" x14ac:dyDescent="0.2">
      <c r="A30" s="9">
        <v>43909</v>
      </c>
      <c r="B30" s="8"/>
      <c r="C30" s="10">
        <f t="shared" si="3"/>
        <v>9.3941869980321127E-2</v>
      </c>
      <c r="D30" s="18">
        <f t="shared" si="4"/>
        <v>47589.538715672694</v>
      </c>
      <c r="G30" s="7">
        <f t="shared" si="5"/>
        <v>2022.2474389533047</v>
      </c>
    </row>
    <row r="31" spans="1:8" x14ac:dyDescent="0.2">
      <c r="A31" s="9">
        <v>43910</v>
      </c>
      <c r="B31" s="8"/>
      <c r="C31" s="10">
        <f t="shared" si="3"/>
        <v>8.5401699982110113E-2</v>
      </c>
      <c r="D31" s="18">
        <f t="shared" si="4"/>
        <v>52522.156167497167</v>
      </c>
      <c r="G31" s="7">
        <f t="shared" si="5"/>
        <v>2231.8517612159062</v>
      </c>
    </row>
    <row r="32" spans="1:8" x14ac:dyDescent="0.2">
      <c r="A32" s="9">
        <v>43911</v>
      </c>
      <c r="B32" s="8"/>
      <c r="C32" s="10">
        <f t="shared" si="3"/>
        <v>7.7637909074645545E-2</v>
      </c>
      <c r="D32" s="18">
        <f t="shared" si="4"/>
        <v>57471.137338015076</v>
      </c>
      <c r="G32" s="7">
        <f t="shared" si="5"/>
        <v>2442.151435631788</v>
      </c>
    </row>
    <row r="33" spans="1:7" x14ac:dyDescent="0.2">
      <c r="A33" s="9">
        <v>43912</v>
      </c>
      <c r="B33" s="8"/>
      <c r="C33" s="10">
        <f t="shared" si="3"/>
        <v>7.0579917340586856E-2</v>
      </c>
      <c r="D33" s="18">
        <f t="shared" si="4"/>
        <v>62394.143296370443</v>
      </c>
      <c r="G33" s="7">
        <f t="shared" si="5"/>
        <v>2651.3473316188474</v>
      </c>
    </row>
    <row r="34" spans="1:7" x14ac:dyDescent="0.2">
      <c r="A34" s="9">
        <v>43913</v>
      </c>
      <c r="B34" s="8"/>
      <c r="C34" s="10">
        <f t="shared" si="3"/>
        <v>6.4163561218715318E-2</v>
      </c>
      <c r="D34" s="18">
        <f t="shared" si="4"/>
        <v>67252.973365325772</v>
      </c>
      <c r="G34" s="7">
        <f t="shared" si="5"/>
        <v>2857.8161675947322</v>
      </c>
    </row>
    <row r="35" spans="1:7" x14ac:dyDescent="0.2">
      <c r="A35" s="9">
        <v>43914</v>
      </c>
      <c r="B35" s="8"/>
      <c r="C35" s="10">
        <f t="shared" si="3"/>
        <v>5.8330510198832106E-2</v>
      </c>
      <c r="D35" s="18">
        <f t="shared" si="4"/>
        <v>72014.06663393804</v>
      </c>
      <c r="G35" s="7">
        <f t="shared" si="5"/>
        <v>3060.1318220202315</v>
      </c>
    </row>
    <row r="36" spans="1:7" x14ac:dyDescent="0.2">
      <c r="A36" s="9">
        <v>43915</v>
      </c>
      <c r="B36" s="8"/>
      <c r="C36" s="10">
        <f t="shared" si="3"/>
        <v>5.3027736544392821E-2</v>
      </c>
      <c r="D36" s="18">
        <f t="shared" si="4"/>
        <v>76648.747664507537</v>
      </c>
      <c r="G36" s="7">
        <f t="shared" si="5"/>
        <v>3257.0757743546128</v>
      </c>
    </row>
    <row r="37" spans="1:7" x14ac:dyDescent="0.2">
      <c r="A37" s="9">
        <v>43916</v>
      </c>
      <c r="B37" s="8"/>
      <c r="C37" s="10">
        <f t="shared" si="3"/>
        <v>4.8207033222175288E-2</v>
      </c>
      <c r="D37" s="18">
        <f t="shared" si="4"/>
        <v>81133.256587205178</v>
      </c>
      <c r="G37" s="7">
        <f t="shared" si="5"/>
        <v>3447.6383838825323</v>
      </c>
    </row>
    <row r="38" spans="1:7" x14ac:dyDescent="0.2">
      <c r="A38" s="9">
        <v>43917</v>
      </c>
      <c r="B38" s="8"/>
      <c r="C38" s="10">
        <f t="shared" si="3"/>
        <v>4.3824575656522986E-2</v>
      </c>
      <c r="D38" s="18">
        <f t="shared" si="4"/>
        <v>85448.606854485857</v>
      </c>
      <c r="G38" s="7">
        <f t="shared" si="5"/>
        <v>3631.0128451970904</v>
      </c>
    </row>
    <row r="39" spans="1:7" x14ac:dyDescent="0.2">
      <c r="A39" s="9">
        <v>43918</v>
      </c>
      <c r="B39" s="8"/>
      <c r="C39" s="10">
        <f t="shared" si="3"/>
        <v>3.9840523324111803E-2</v>
      </c>
      <c r="D39" s="18">
        <f t="shared" si="4"/>
        <v>89580.313180361452</v>
      </c>
      <c r="G39" s="7">
        <f t="shared" si="5"/>
        <v>3806.5836273794666</v>
      </c>
    </row>
    <row r="40" spans="1:7" x14ac:dyDescent="0.2">
      <c r="A40" s="9">
        <v>43919</v>
      </c>
      <c r="B40" s="8"/>
      <c r="C40" s="10">
        <f t="shared" si="3"/>
        <v>3.6218657567374364E-2</v>
      </c>
      <c r="D40" s="18">
        <f t="shared" si="4"/>
        <v>93518.028814524703</v>
      </c>
      <c r="G40" s="7">
        <f t="shared" si="5"/>
        <v>3973.9110604964117</v>
      </c>
    </row>
    <row r="41" spans="1:7" x14ac:dyDescent="0.2">
      <c r="A41" s="9">
        <v>43920</v>
      </c>
      <c r="B41" s="8"/>
      <c r="C41" s="10">
        <f t="shared" si="3"/>
        <v>3.2926052333976691E-2</v>
      </c>
      <c r="D41" s="18">
        <f t="shared" si="4"/>
        <v>97255.126347608108</v>
      </c>
      <c r="G41" s="7">
        <f t="shared" si="5"/>
        <v>4132.71352253641</v>
      </c>
    </row>
    <row r="42" spans="1:7" x14ac:dyDescent="0.2">
      <c r="A42" s="9">
        <v>43921</v>
      </c>
      <c r="B42" s="8"/>
      <c r="C42" s="10">
        <f t="shared" si="3"/>
        <v>2.9932774849069716E-2</v>
      </c>
      <c r="D42" s="18">
        <f t="shared" si="4"/>
        <v>100788.25055673008</v>
      </c>
      <c r="G42" s="7">
        <f t="shared" si="5"/>
        <v>4282.8484382389615</v>
      </c>
    </row>
    <row r="43" spans="1:7" x14ac:dyDescent="0.2">
      <c r="A43" s="9">
        <v>43922</v>
      </c>
      <c r="B43" s="8"/>
      <c r="C43" s="10">
        <f t="shared" si="3"/>
        <v>2.7211613499154286E-2</v>
      </c>
      <c r="D43" s="18">
        <f t="shared" si="4"/>
        <v>104116.86600924876</v>
      </c>
      <c r="G43" s="7">
        <f t="shared" si="5"/>
        <v>4424.2930551816225</v>
      </c>
    </row>
    <row r="44" spans="1:7" x14ac:dyDescent="0.2">
      <c r="A44" s="9">
        <v>43923</v>
      </c>
      <c r="B44" s="8"/>
      <c r="C44" s="10">
        <f t="shared" si="3"/>
        <v>2.4737830453776623E-2</v>
      </c>
      <c r="D44" s="18">
        <f t="shared" si="4"/>
        <v>107242.81667721631</v>
      </c>
      <c r="G44" s="7">
        <f t="shared" si="5"/>
        <v>4557.1257302440927</v>
      </c>
    </row>
    <row r="45" spans="1:7" x14ac:dyDescent="0.2">
      <c r="A45" s="9">
        <v>43924</v>
      </c>
      <c r="B45" s="8"/>
      <c r="C45" s="10">
        <f t="shared" si="3"/>
        <v>2.2488936776160564E-2</v>
      </c>
      <c r="D45" s="18">
        <f t="shared" si="4"/>
        <v>110169.90993725185</v>
      </c>
      <c r="G45" s="7">
        <f t="shared" si="5"/>
        <v>4681.5082522947832</v>
      </c>
    </row>
    <row r="46" spans="1:7" x14ac:dyDescent="0.2">
      <c r="A46" s="9">
        <v>43925</v>
      </c>
      <c r="B46" s="8"/>
      <c r="C46" s="10">
        <f t="shared" si="3"/>
        <v>2.0444487978327784E-2</v>
      </c>
      <c r="D46" s="18">
        <f t="shared" si="4"/>
        <v>112903.53317085147</v>
      </c>
      <c r="G46" s="7">
        <f t="shared" si="5"/>
        <v>4797.6695501850172</v>
      </c>
    </row>
    <row r="47" spans="1:7" x14ac:dyDescent="0.2">
      <c r="A47" s="9">
        <v>43926</v>
      </c>
      <c r="B47" s="8"/>
      <c r="C47" s="10">
        <f t="shared" si="3"/>
        <v>1.8585898162116164E-2</v>
      </c>
      <c r="D47" s="18">
        <f t="shared" si="4"/>
        <v>115450.30777322465</v>
      </c>
      <c r="G47" s="7">
        <f t="shared" si="5"/>
        <v>4905.8909903635149</v>
      </c>
    </row>
    <row r="48" spans="1:7" x14ac:dyDescent="0.2">
      <c r="A48" s="9">
        <v>43927</v>
      </c>
      <c r="B48" s="8"/>
      <c r="C48" s="10">
        <f t="shared" si="3"/>
        <v>1.689627105646924E-2</v>
      </c>
      <c r="D48" s="18">
        <f t="shared" si="4"/>
        <v>117817.78269479878</v>
      </c>
      <c r="G48" s="7">
        <f t="shared" si="5"/>
        <v>5006.4933543734596</v>
      </c>
    </row>
    <row r="49" spans="1:7" x14ac:dyDescent="0.2">
      <c r="A49" s="9">
        <v>43928</v>
      </c>
      <c r="B49" s="8"/>
      <c r="C49" s="10">
        <f t="shared" si="3"/>
        <v>1.5360246414972035E-2</v>
      </c>
      <c r="D49" s="18">
        <f t="shared" si="4"/>
        <v>120014.16760962291</v>
      </c>
      <c r="G49" s="7">
        <f t="shared" si="5"/>
        <v>5099.8255002363485</v>
      </c>
    </row>
    <row r="50" spans="1:7" x14ac:dyDescent="0.2">
      <c r="A50" s="9">
        <v>43929</v>
      </c>
      <c r="B50" s="8"/>
      <c r="C50" s="10">
        <f t="shared" si="3"/>
        <v>1.3963860377247304E-2</v>
      </c>
      <c r="D50" s="18">
        <f t="shared" si="4"/>
        <v>122048.10434013086</v>
      </c>
      <c r="G50" s="7">
        <f t="shared" si="5"/>
        <v>5186.2546494835588</v>
      </c>
    </row>
    <row r="51" spans="1:7" x14ac:dyDescent="0.2">
      <c r="A51" s="9">
        <v>43930</v>
      </c>
      <c r="B51" s="8"/>
      <c r="C51" s="10">
        <f t="shared" si="3"/>
        <v>1.2694418524770275E-2</v>
      </c>
      <c r="D51" s="18">
        <f t="shared" si="4"/>
        <v>123928.4741729032</v>
      </c>
      <c r="G51" s="7">
        <f t="shared" si="5"/>
        <v>5266.1581993231084</v>
      </c>
    </row>
    <row r="52" spans="1:7" x14ac:dyDescent="0.2">
      <c r="A52" s="9">
        <v>43931</v>
      </c>
      <c r="B52" s="8"/>
      <c r="C52" s="10">
        <f t="shared" si="3"/>
        <v>1.1540380477063886E-2</v>
      </c>
      <c r="D52" s="18">
        <f t="shared" si="4"/>
        <v>125664.23808274654</v>
      </c>
      <c r="G52" s="7">
        <f t="shared" si="5"/>
        <v>5339.9169331969524</v>
      </c>
    </row>
    <row r="53" spans="1:7" x14ac:dyDescent="0.2">
      <c r="A53" s="9">
        <v>43932</v>
      </c>
      <c r="B53" s="8"/>
      <c r="C53" s="10">
        <f t="shared" si="3"/>
        <v>1.0491254979148986E-2</v>
      </c>
      <c r="D53" s="18">
        <f t="shared" si="4"/>
        <v>127264.30655829808</v>
      </c>
      <c r="G53" s="7">
        <f t="shared" si="5"/>
        <v>5407.9094892115445</v>
      </c>
    </row>
    <row r="54" spans="1:7" x14ac:dyDescent="0.2">
      <c r="A54" s="9">
        <v>43933</v>
      </c>
      <c r="B54" s="8"/>
      <c r="C54" s="10">
        <f t="shared" si="3"/>
        <v>9.5375045264990774E-3</v>
      </c>
      <c r="D54" s="18">
        <f t="shared" si="4"/>
        <v>128737.43561809669</v>
      </c>
      <c r="G54" s="7">
        <f t="shared" si="5"/>
        <v>5470.5079414937545</v>
      </c>
    </row>
    <row r="55" spans="1:7" x14ac:dyDescent="0.2">
      <c r="A55" s="9">
        <v>43934</v>
      </c>
      <c r="B55" s="8"/>
      <c r="C55" s="10">
        <f t="shared" si="3"/>
        <v>8.6704586604537063E-3</v>
      </c>
      <c r="D55" s="18">
        <f t="shared" si="4"/>
        <v>130092.14566011105</v>
      </c>
      <c r="G55" s="7">
        <f t="shared" si="5"/>
        <v>5528.0743518209392</v>
      </c>
    </row>
    <row r="56" spans="1:7" x14ac:dyDescent="0.2">
      <c r="A56" s="9">
        <v>43935</v>
      </c>
      <c r="B56" s="8"/>
      <c r="C56" s="10">
        <f t="shared" si="3"/>
        <v>7.8822351458670056E-3</v>
      </c>
      <c r="D56" s="18">
        <f t="shared" si="4"/>
        <v>131336.65995010966</v>
      </c>
      <c r="G56" s="7">
        <f t="shared" si="5"/>
        <v>5580.9581557747206</v>
      </c>
    </row>
    <row r="57" spans="1:7" x14ac:dyDescent="0.2">
      <c r="A57" s="9">
        <v>43936</v>
      </c>
      <c r="B57" s="8"/>
      <c r="C57" s="10">
        <f t="shared" si="3"/>
        <v>7.1656683144245498E-3</v>
      </c>
      <c r="D57" s="18">
        <f t="shared" si="4"/>
        <v>132478.85978559917</v>
      </c>
      <c r="G57" s="7">
        <f t="shared" si="5"/>
        <v>5629.494257498498</v>
      </c>
    </row>
    <row r="58" spans="1:7" x14ac:dyDescent="0.2">
      <c r="A58" s="9">
        <v>43937</v>
      </c>
      <c r="B58" s="8"/>
      <c r="C58" s="10">
        <f t="shared" si="3"/>
        <v>6.5142439222041354E-3</v>
      </c>
      <c r="D58" s="18">
        <f t="shared" si="4"/>
        <v>133526.25364217861</v>
      </c>
      <c r="G58" s="7">
        <f t="shared" si="5"/>
        <v>5674.0017186171663</v>
      </c>
    </row>
    <row r="59" spans="1:7" x14ac:dyDescent="0.2">
      <c r="A59" s="9">
        <v>43938</v>
      </c>
      <c r="B59" s="8"/>
      <c r="C59" s="10">
        <f t="shared" si="3"/>
        <v>5.9220399292764861E-3</v>
      </c>
      <c r="D59" s="18">
        <f t="shared" si="4"/>
        <v>134485.957895667</v>
      </c>
      <c r="G59" s="7">
        <f t="shared" si="5"/>
        <v>5714.7829390522866</v>
      </c>
    </row>
    <row r="60" spans="1:7" x14ac:dyDescent="0.2">
      <c r="A60" s="9">
        <v>43939</v>
      </c>
      <c r="B60" s="8"/>
      <c r="C60" s="10">
        <f t="shared" si="3"/>
        <v>5.3836726629786233E-3</v>
      </c>
      <c r="D60" s="18">
        <f t="shared" si="4"/>
        <v>135364.68700021927</v>
      </c>
      <c r="G60" s="7">
        <f t="shared" si="5"/>
        <v>5752.1232396555642</v>
      </c>
    </row>
    <row r="61" spans="1:7" x14ac:dyDescent="0.2">
      <c r="A61" s="9">
        <v>43940</v>
      </c>
      <c r="B61" s="8"/>
      <c r="C61" s="10">
        <f t="shared" si="3"/>
        <v>4.8942478754351116E-3</v>
      </c>
      <c r="D61" s="18">
        <f t="shared" si="4"/>
        <v>136168.75127886503</v>
      </c>
      <c r="G61" s="7">
        <f t="shared" si="5"/>
        <v>5786.2907683210551</v>
      </c>
    </row>
    <row r="62" spans="1:7" x14ac:dyDescent="0.2">
      <c r="A62" s="9">
        <v>43941</v>
      </c>
      <c r="B62" s="8"/>
      <c r="C62" s="10">
        <f t="shared" si="3"/>
        <v>4.4493162503955559E-3</v>
      </c>
      <c r="D62" s="18">
        <f t="shared" si="4"/>
        <v>136904.06074141583</v>
      </c>
      <c r="G62" s="7">
        <f t="shared" si="5"/>
        <v>5817.5366622215097</v>
      </c>
    </row>
    <row r="63" spans="1:7" x14ac:dyDescent="0.2">
      <c r="A63" s="9">
        <v>43942</v>
      </c>
      <c r="B63" s="8"/>
      <c r="C63" s="10">
        <f t="shared" si="3"/>
        <v>4.0448329549050508E-3</v>
      </c>
      <c r="D63" s="18">
        <f t="shared" si="4"/>
        <v>137576.13358137861</v>
      </c>
      <c r="G63" s="7">
        <f t="shared" si="5"/>
        <v>5846.0954088722146</v>
      </c>
    </row>
    <row r="64" spans="1:7" x14ac:dyDescent="0.2">
      <c r="A64" s="9">
        <v>43943</v>
      </c>
      <c r="B64" s="8"/>
      <c r="C64" s="10">
        <f t="shared" si="3"/>
        <v>3.6771208680955003E-3</v>
      </c>
      <c r="D64" s="18">
        <f t="shared" si="4"/>
        <v>138190.10821645189</v>
      </c>
      <c r="G64" s="7">
        <f t="shared" si="5"/>
        <v>5872.1853577741631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938E-D03F-734B-8EDA-2A6626806951}">
  <dimension ref="A1:I111"/>
  <sheetViews>
    <sheetView topLeftCell="A17" workbookViewId="0">
      <selection activeCell="I49" sqref="I49"/>
    </sheetView>
  </sheetViews>
  <sheetFormatPr baseColWidth="10" defaultRowHeight="16" x14ac:dyDescent="0.2"/>
  <sheetData>
    <row r="1" spans="1:9" x14ac:dyDescent="0.2">
      <c r="A1" t="s">
        <v>0</v>
      </c>
      <c r="B1" t="s">
        <v>22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>
        <v>43852</v>
      </c>
      <c r="B2" s="2">
        <v>1</v>
      </c>
      <c r="C2" s="2"/>
      <c r="D2" s="2"/>
      <c r="E2">
        <v>0</v>
      </c>
      <c r="H2" s="11">
        <v>0</v>
      </c>
      <c r="I2" s="7">
        <f>B2-E2-H2</f>
        <v>1</v>
      </c>
    </row>
    <row r="3" spans="1:9" x14ac:dyDescent="0.2">
      <c r="A3" s="1">
        <v>43853</v>
      </c>
      <c r="B3" s="3">
        <v>1</v>
      </c>
      <c r="C3" s="4">
        <f>B3/B2-1</f>
        <v>0</v>
      </c>
      <c r="D3" s="2"/>
      <c r="E3">
        <v>0</v>
      </c>
      <c r="H3" s="11">
        <v>0</v>
      </c>
      <c r="I3" s="7">
        <f t="shared" ref="I3:I49" si="0">B3-E3-H3</f>
        <v>1</v>
      </c>
    </row>
    <row r="4" spans="1:9" x14ac:dyDescent="0.2">
      <c r="A4" s="1">
        <v>43854</v>
      </c>
      <c r="B4" s="3">
        <v>2</v>
      </c>
      <c r="C4" s="4">
        <f t="shared" ref="C4:C47" si="1">B4/B3-1</f>
        <v>1</v>
      </c>
      <c r="D4" s="2"/>
      <c r="E4">
        <v>0</v>
      </c>
      <c r="H4" s="11">
        <v>0</v>
      </c>
      <c r="I4" s="7">
        <f t="shared" si="0"/>
        <v>2</v>
      </c>
    </row>
    <row r="5" spans="1:9" x14ac:dyDescent="0.2">
      <c r="A5" s="1">
        <v>43855</v>
      </c>
      <c r="B5" s="3">
        <v>2</v>
      </c>
      <c r="C5" s="4">
        <f t="shared" si="1"/>
        <v>0</v>
      </c>
      <c r="D5" s="2"/>
      <c r="E5">
        <v>0</v>
      </c>
      <c r="H5" s="11">
        <v>0</v>
      </c>
      <c r="I5" s="7">
        <f t="shared" si="0"/>
        <v>2</v>
      </c>
    </row>
    <row r="6" spans="1:9" x14ac:dyDescent="0.2">
      <c r="A6" s="1">
        <v>43856</v>
      </c>
      <c r="B6">
        <v>3</v>
      </c>
      <c r="C6" s="4">
        <f t="shared" si="1"/>
        <v>0.5</v>
      </c>
      <c r="E6">
        <v>0</v>
      </c>
      <c r="H6">
        <v>0</v>
      </c>
      <c r="I6" s="7">
        <f t="shared" si="0"/>
        <v>3</v>
      </c>
    </row>
    <row r="7" spans="1:9" x14ac:dyDescent="0.2">
      <c r="A7" s="1">
        <v>43857</v>
      </c>
      <c r="B7">
        <v>4</v>
      </c>
      <c r="C7" s="4">
        <f t="shared" si="1"/>
        <v>0.33333333333333326</v>
      </c>
      <c r="E7">
        <v>0</v>
      </c>
      <c r="H7">
        <v>0</v>
      </c>
      <c r="I7" s="7">
        <f t="shared" si="0"/>
        <v>4</v>
      </c>
    </row>
    <row r="8" spans="1:9" x14ac:dyDescent="0.2">
      <c r="A8" s="1">
        <v>43858</v>
      </c>
      <c r="B8">
        <v>4</v>
      </c>
      <c r="C8" s="4">
        <f t="shared" si="1"/>
        <v>0</v>
      </c>
      <c r="E8">
        <v>0</v>
      </c>
      <c r="H8">
        <v>0</v>
      </c>
      <c r="I8" s="7">
        <f t="shared" si="0"/>
        <v>4</v>
      </c>
    </row>
    <row r="9" spans="1:9" x14ac:dyDescent="0.2">
      <c r="A9" s="1">
        <v>43859</v>
      </c>
      <c r="B9">
        <v>4</v>
      </c>
      <c r="C9" s="4">
        <f t="shared" si="1"/>
        <v>0</v>
      </c>
      <c r="E9">
        <v>0</v>
      </c>
      <c r="H9">
        <v>0</v>
      </c>
      <c r="I9" s="7">
        <f t="shared" si="0"/>
        <v>4</v>
      </c>
    </row>
    <row r="10" spans="1:9" x14ac:dyDescent="0.2">
      <c r="A10" s="1">
        <v>43860</v>
      </c>
      <c r="B10">
        <v>4</v>
      </c>
      <c r="C10" s="4">
        <f t="shared" si="1"/>
        <v>0</v>
      </c>
      <c r="E10">
        <v>0</v>
      </c>
      <c r="H10">
        <v>0</v>
      </c>
      <c r="I10" s="7">
        <f t="shared" si="0"/>
        <v>4</v>
      </c>
    </row>
    <row r="11" spans="1:9" x14ac:dyDescent="0.2">
      <c r="A11" s="1">
        <v>43861</v>
      </c>
      <c r="B11">
        <v>11</v>
      </c>
      <c r="C11" s="4">
        <f t="shared" si="1"/>
        <v>1.75</v>
      </c>
      <c r="E11">
        <v>0</v>
      </c>
      <c r="H11">
        <v>0</v>
      </c>
      <c r="I11" s="7">
        <f t="shared" si="0"/>
        <v>11</v>
      </c>
    </row>
    <row r="12" spans="1:9" x14ac:dyDescent="0.2">
      <c r="A12" s="1">
        <v>43862</v>
      </c>
      <c r="B12">
        <v>12</v>
      </c>
      <c r="C12" s="4">
        <f t="shared" si="1"/>
        <v>9.0909090909090828E-2</v>
      </c>
      <c r="E12">
        <v>0</v>
      </c>
      <c r="H12">
        <v>0</v>
      </c>
      <c r="I12" s="7">
        <f t="shared" si="0"/>
        <v>12</v>
      </c>
    </row>
    <row r="13" spans="1:9" x14ac:dyDescent="0.2">
      <c r="A13" s="1">
        <v>43863</v>
      </c>
      <c r="B13">
        <v>15</v>
      </c>
      <c r="C13" s="4">
        <f t="shared" si="1"/>
        <v>0.25</v>
      </c>
      <c r="E13">
        <v>0</v>
      </c>
      <c r="H13">
        <v>0</v>
      </c>
      <c r="I13" s="7">
        <f t="shared" si="0"/>
        <v>15</v>
      </c>
    </row>
    <row r="14" spans="1:9" x14ac:dyDescent="0.2">
      <c r="A14" s="1">
        <v>43864</v>
      </c>
      <c r="B14">
        <v>15</v>
      </c>
      <c r="C14" s="4">
        <f t="shared" si="1"/>
        <v>0</v>
      </c>
      <c r="E14">
        <v>0</v>
      </c>
      <c r="H14">
        <v>0</v>
      </c>
      <c r="I14" s="7">
        <f t="shared" si="0"/>
        <v>15</v>
      </c>
    </row>
    <row r="15" spans="1:9" x14ac:dyDescent="0.2">
      <c r="A15" s="1">
        <v>43865</v>
      </c>
      <c r="B15">
        <v>16</v>
      </c>
      <c r="C15" s="4">
        <f t="shared" si="1"/>
        <v>6.6666666666666652E-2</v>
      </c>
      <c r="E15">
        <v>0</v>
      </c>
      <c r="H15">
        <v>0</v>
      </c>
      <c r="I15" s="7">
        <f t="shared" si="0"/>
        <v>16</v>
      </c>
    </row>
    <row r="16" spans="1:9" x14ac:dyDescent="0.2">
      <c r="A16" s="1">
        <v>43866</v>
      </c>
      <c r="B16">
        <v>19</v>
      </c>
      <c r="C16" s="4">
        <f t="shared" si="1"/>
        <v>0.1875</v>
      </c>
      <c r="E16">
        <v>0</v>
      </c>
      <c r="H16">
        <v>0</v>
      </c>
      <c r="I16" s="7">
        <f t="shared" si="0"/>
        <v>19</v>
      </c>
    </row>
    <row r="17" spans="1:9" x14ac:dyDescent="0.2">
      <c r="A17" s="1">
        <v>43867</v>
      </c>
      <c r="B17">
        <v>23</v>
      </c>
      <c r="C17" s="4">
        <f t="shared" si="1"/>
        <v>0.21052631578947367</v>
      </c>
      <c r="E17">
        <v>0</v>
      </c>
      <c r="H17">
        <v>0</v>
      </c>
      <c r="I17" s="7">
        <f t="shared" si="0"/>
        <v>23</v>
      </c>
    </row>
    <row r="18" spans="1:9" x14ac:dyDescent="0.2">
      <c r="A18" s="1">
        <v>43868</v>
      </c>
      <c r="B18">
        <v>24</v>
      </c>
      <c r="C18" s="4">
        <f t="shared" si="1"/>
        <v>4.3478260869565188E-2</v>
      </c>
      <c r="E18">
        <v>0</v>
      </c>
      <c r="H18">
        <v>1</v>
      </c>
      <c r="I18" s="7">
        <f t="shared" si="0"/>
        <v>23</v>
      </c>
    </row>
    <row r="19" spans="1:9" x14ac:dyDescent="0.2">
      <c r="A19" s="1">
        <v>43869</v>
      </c>
      <c r="B19">
        <v>24</v>
      </c>
      <c r="C19" s="4">
        <f t="shared" si="1"/>
        <v>0</v>
      </c>
      <c r="E19">
        <v>0</v>
      </c>
      <c r="H19">
        <v>1</v>
      </c>
      <c r="I19" s="7">
        <f t="shared" si="0"/>
        <v>23</v>
      </c>
    </row>
    <row r="20" spans="1:9" x14ac:dyDescent="0.2">
      <c r="A20" s="1">
        <v>43870</v>
      </c>
      <c r="B20">
        <v>25</v>
      </c>
      <c r="C20" s="4">
        <f t="shared" si="1"/>
        <v>4.1666666666666741E-2</v>
      </c>
      <c r="E20">
        <v>0</v>
      </c>
      <c r="H20">
        <v>3</v>
      </c>
      <c r="I20" s="7">
        <f t="shared" si="0"/>
        <v>22</v>
      </c>
    </row>
    <row r="21" spans="1:9" x14ac:dyDescent="0.2">
      <c r="A21" s="1">
        <v>43871</v>
      </c>
      <c r="B21">
        <v>27</v>
      </c>
      <c r="C21" s="4">
        <f t="shared" si="1"/>
        <v>8.0000000000000071E-2</v>
      </c>
      <c r="E21">
        <v>0</v>
      </c>
      <c r="H21">
        <v>3</v>
      </c>
      <c r="I21" s="7">
        <f t="shared" si="0"/>
        <v>24</v>
      </c>
    </row>
    <row r="22" spans="1:9" x14ac:dyDescent="0.2">
      <c r="A22" s="1">
        <v>43872</v>
      </c>
      <c r="B22">
        <v>28</v>
      </c>
      <c r="C22" s="4">
        <f t="shared" si="1"/>
        <v>3.7037037037036979E-2</v>
      </c>
      <c r="E22">
        <v>0</v>
      </c>
      <c r="H22">
        <v>3</v>
      </c>
      <c r="I22" s="7">
        <f t="shared" si="0"/>
        <v>25</v>
      </c>
    </row>
    <row r="23" spans="1:9" x14ac:dyDescent="0.2">
      <c r="A23" s="1">
        <v>43873</v>
      </c>
      <c r="B23">
        <v>28</v>
      </c>
      <c r="C23" s="4">
        <f t="shared" si="1"/>
        <v>0</v>
      </c>
      <c r="E23">
        <v>0</v>
      </c>
      <c r="H23">
        <v>7</v>
      </c>
      <c r="I23" s="7">
        <f t="shared" si="0"/>
        <v>21</v>
      </c>
    </row>
    <row r="24" spans="1:9" x14ac:dyDescent="0.2">
      <c r="A24" s="1">
        <v>43874</v>
      </c>
      <c r="B24">
        <v>28</v>
      </c>
      <c r="C24" s="4">
        <f t="shared" si="1"/>
        <v>0</v>
      </c>
      <c r="E24">
        <v>0</v>
      </c>
      <c r="H24">
        <v>7</v>
      </c>
      <c r="I24" s="7">
        <f t="shared" si="0"/>
        <v>21</v>
      </c>
    </row>
    <row r="25" spans="1:9" x14ac:dyDescent="0.2">
      <c r="A25" s="1">
        <v>43875</v>
      </c>
      <c r="B25">
        <v>28</v>
      </c>
      <c r="C25" s="4">
        <f t="shared" si="1"/>
        <v>0</v>
      </c>
      <c r="E25">
        <v>0</v>
      </c>
      <c r="H25">
        <v>7</v>
      </c>
      <c r="I25" s="7">
        <f t="shared" si="0"/>
        <v>21</v>
      </c>
    </row>
    <row r="26" spans="1:9" x14ac:dyDescent="0.2">
      <c r="A26" s="1">
        <v>43876</v>
      </c>
      <c r="B26">
        <v>28</v>
      </c>
      <c r="C26" s="4">
        <f t="shared" si="1"/>
        <v>0</v>
      </c>
      <c r="E26">
        <v>0</v>
      </c>
      <c r="H26">
        <v>9</v>
      </c>
      <c r="I26" s="7">
        <f t="shared" si="0"/>
        <v>19</v>
      </c>
    </row>
    <row r="27" spans="1:9" x14ac:dyDescent="0.2">
      <c r="A27" s="1">
        <v>43877</v>
      </c>
      <c r="B27">
        <v>29</v>
      </c>
      <c r="C27" s="4">
        <f t="shared" si="1"/>
        <v>3.5714285714285809E-2</v>
      </c>
      <c r="E27">
        <v>0</v>
      </c>
      <c r="H27">
        <v>9</v>
      </c>
      <c r="I27" s="7">
        <f t="shared" si="0"/>
        <v>20</v>
      </c>
    </row>
    <row r="28" spans="1:9" x14ac:dyDescent="0.2">
      <c r="A28" s="1">
        <v>43878</v>
      </c>
      <c r="B28">
        <v>30</v>
      </c>
      <c r="C28" s="4">
        <f t="shared" si="1"/>
        <v>3.4482758620689724E-2</v>
      </c>
      <c r="E28">
        <v>0</v>
      </c>
      <c r="H28">
        <v>10</v>
      </c>
      <c r="I28" s="7">
        <f t="shared" si="0"/>
        <v>20</v>
      </c>
    </row>
    <row r="29" spans="1:9" x14ac:dyDescent="0.2">
      <c r="A29" s="1">
        <v>43879</v>
      </c>
      <c r="B29">
        <v>31</v>
      </c>
      <c r="C29" s="4">
        <f t="shared" si="1"/>
        <v>3.3333333333333437E-2</v>
      </c>
      <c r="E29">
        <v>0</v>
      </c>
      <c r="H29">
        <v>12</v>
      </c>
      <c r="I29" s="7">
        <f t="shared" si="0"/>
        <v>19</v>
      </c>
    </row>
    <row r="30" spans="1:9" x14ac:dyDescent="0.2">
      <c r="A30" s="1">
        <v>43880</v>
      </c>
      <c r="B30">
        <v>31</v>
      </c>
      <c r="C30" s="4">
        <f t="shared" si="1"/>
        <v>0</v>
      </c>
      <c r="E30">
        <v>0</v>
      </c>
      <c r="H30">
        <v>12</v>
      </c>
      <c r="I30" s="7">
        <f t="shared" si="0"/>
        <v>19</v>
      </c>
    </row>
    <row r="31" spans="1:9" x14ac:dyDescent="0.2">
      <c r="A31" s="1">
        <v>43881</v>
      </c>
      <c r="B31">
        <v>104</v>
      </c>
      <c r="C31" s="4">
        <f t="shared" si="1"/>
        <v>2.3548387096774195</v>
      </c>
      <c r="E31">
        <v>1</v>
      </c>
      <c r="H31">
        <v>16</v>
      </c>
      <c r="I31" s="7">
        <f t="shared" si="0"/>
        <v>87</v>
      </c>
    </row>
    <row r="32" spans="1:9" x14ac:dyDescent="0.2">
      <c r="A32" s="1">
        <v>43882</v>
      </c>
      <c r="B32">
        <v>204</v>
      </c>
      <c r="C32" s="4">
        <f t="shared" si="1"/>
        <v>0.96153846153846145</v>
      </c>
      <c r="E32">
        <v>2</v>
      </c>
      <c r="H32">
        <v>16</v>
      </c>
      <c r="I32" s="7">
        <f t="shared" si="0"/>
        <v>186</v>
      </c>
    </row>
    <row r="33" spans="1:9" x14ac:dyDescent="0.2">
      <c r="A33" s="1">
        <v>43883</v>
      </c>
      <c r="B33">
        <v>433</v>
      </c>
      <c r="C33" s="4">
        <f t="shared" si="1"/>
        <v>1.1225490196078431</v>
      </c>
      <c r="E33">
        <v>2</v>
      </c>
      <c r="H33">
        <v>16</v>
      </c>
      <c r="I33" s="7">
        <f t="shared" si="0"/>
        <v>415</v>
      </c>
    </row>
    <row r="34" spans="1:9" x14ac:dyDescent="0.2">
      <c r="A34" s="1">
        <v>43884</v>
      </c>
      <c r="B34">
        <v>602</v>
      </c>
      <c r="C34" s="4">
        <f t="shared" si="1"/>
        <v>0.39030023094688215</v>
      </c>
      <c r="E34">
        <v>6</v>
      </c>
      <c r="H34">
        <v>18</v>
      </c>
      <c r="I34" s="7">
        <f t="shared" si="0"/>
        <v>578</v>
      </c>
    </row>
    <row r="35" spans="1:9" x14ac:dyDescent="0.2">
      <c r="A35" s="1">
        <v>43885</v>
      </c>
      <c r="B35">
        <v>833</v>
      </c>
      <c r="C35" s="4">
        <f t="shared" si="1"/>
        <v>0.38372093023255816</v>
      </c>
      <c r="E35">
        <v>8</v>
      </c>
      <c r="H35">
        <v>18</v>
      </c>
      <c r="I35" s="7">
        <f t="shared" si="0"/>
        <v>807</v>
      </c>
    </row>
    <row r="36" spans="1:9" x14ac:dyDescent="0.2">
      <c r="A36" s="1">
        <v>43886</v>
      </c>
      <c r="B36">
        <v>977</v>
      </c>
      <c r="C36" s="4">
        <f t="shared" si="1"/>
        <v>0.17286914765906358</v>
      </c>
      <c r="E36">
        <v>10</v>
      </c>
      <c r="H36">
        <v>22</v>
      </c>
      <c r="I36" s="7">
        <f t="shared" si="0"/>
        <v>945</v>
      </c>
    </row>
    <row r="37" spans="1:9" x14ac:dyDescent="0.2">
      <c r="A37" s="1">
        <v>43887</v>
      </c>
      <c r="B37">
        <v>1261</v>
      </c>
      <c r="C37" s="4">
        <f t="shared" si="1"/>
        <v>0.29068577277379726</v>
      </c>
      <c r="E37">
        <v>12</v>
      </c>
      <c r="H37">
        <v>22</v>
      </c>
      <c r="I37" s="7">
        <f t="shared" si="0"/>
        <v>1227</v>
      </c>
    </row>
    <row r="38" spans="1:9" x14ac:dyDescent="0.2">
      <c r="A38" s="1">
        <v>43888</v>
      </c>
      <c r="B38">
        <v>1766</v>
      </c>
      <c r="C38" s="4">
        <f t="shared" si="1"/>
        <v>0.40047581284694678</v>
      </c>
      <c r="E38">
        <v>13</v>
      </c>
      <c r="H38">
        <v>22</v>
      </c>
      <c r="I38" s="7">
        <f t="shared" si="0"/>
        <v>1731</v>
      </c>
    </row>
    <row r="39" spans="1:9" x14ac:dyDescent="0.2">
      <c r="A39" s="1">
        <v>43889</v>
      </c>
      <c r="B39">
        <v>2337</v>
      </c>
      <c r="C39" s="4">
        <f t="shared" si="1"/>
        <v>0.32332955832389576</v>
      </c>
      <c r="E39">
        <v>13</v>
      </c>
      <c r="H39">
        <v>22</v>
      </c>
      <c r="I39" s="7">
        <f t="shared" si="0"/>
        <v>2302</v>
      </c>
    </row>
    <row r="40" spans="1:9" x14ac:dyDescent="0.2">
      <c r="A40" s="1">
        <v>43890</v>
      </c>
      <c r="B40">
        <v>3150</v>
      </c>
      <c r="C40" s="4">
        <f t="shared" si="1"/>
        <v>0.34788189987163021</v>
      </c>
      <c r="E40">
        <v>16</v>
      </c>
      <c r="H40">
        <v>27</v>
      </c>
      <c r="I40" s="7">
        <f t="shared" si="0"/>
        <v>3107</v>
      </c>
    </row>
    <row r="41" spans="1:9" x14ac:dyDescent="0.2">
      <c r="A41" s="1">
        <v>43891</v>
      </c>
      <c r="B41">
        <v>3736</v>
      </c>
      <c r="C41" s="4">
        <f t="shared" si="1"/>
        <v>0.18603174603174599</v>
      </c>
      <c r="E41">
        <v>17</v>
      </c>
      <c r="H41">
        <v>30</v>
      </c>
      <c r="I41" s="7">
        <f t="shared" si="0"/>
        <v>3689</v>
      </c>
    </row>
    <row r="42" spans="1:9" x14ac:dyDescent="0.2">
      <c r="A42" s="1">
        <v>43892</v>
      </c>
      <c r="B42">
        <v>4335</v>
      </c>
      <c r="C42" s="4">
        <f t="shared" si="1"/>
        <v>0.16033190578158463</v>
      </c>
      <c r="E42">
        <v>28</v>
      </c>
      <c r="H42">
        <v>30</v>
      </c>
      <c r="I42" s="7">
        <f t="shared" si="0"/>
        <v>4277</v>
      </c>
    </row>
    <row r="43" spans="1:9" x14ac:dyDescent="0.2">
      <c r="A43" s="1">
        <v>43893</v>
      </c>
      <c r="B43">
        <v>5186</v>
      </c>
      <c r="C43" s="4">
        <f t="shared" si="1"/>
        <v>0.19630911188004618</v>
      </c>
      <c r="E43">
        <v>28</v>
      </c>
      <c r="H43">
        <v>30</v>
      </c>
      <c r="I43" s="7">
        <f t="shared" si="0"/>
        <v>5128</v>
      </c>
    </row>
    <row r="44" spans="1:9" x14ac:dyDescent="0.2">
      <c r="A44" s="1">
        <v>43894</v>
      </c>
      <c r="B44">
        <v>5621</v>
      </c>
      <c r="C44" s="4">
        <f t="shared" si="1"/>
        <v>8.3879676050906182E-2</v>
      </c>
      <c r="E44">
        <v>35</v>
      </c>
      <c r="H44">
        <v>41</v>
      </c>
      <c r="I44" s="7">
        <f t="shared" si="0"/>
        <v>5545</v>
      </c>
    </row>
    <row r="45" spans="1:9" x14ac:dyDescent="0.2">
      <c r="A45" s="1">
        <v>43895</v>
      </c>
      <c r="B45">
        <v>6088</v>
      </c>
      <c r="C45" s="4">
        <f t="shared" si="1"/>
        <v>8.3081302259384371E-2</v>
      </c>
      <c r="D45" s="11"/>
      <c r="E45">
        <v>40</v>
      </c>
      <c r="F45" s="16"/>
      <c r="H45">
        <v>88</v>
      </c>
      <c r="I45" s="7">
        <f t="shared" si="0"/>
        <v>5960</v>
      </c>
    </row>
    <row r="46" spans="1:9" x14ac:dyDescent="0.2">
      <c r="A46" s="1">
        <v>43896</v>
      </c>
      <c r="B46">
        <v>6593</v>
      </c>
      <c r="C46" s="4">
        <f t="shared" si="1"/>
        <v>8.2950065703022435E-2</v>
      </c>
      <c r="D46" s="11"/>
      <c r="E46">
        <v>42</v>
      </c>
      <c r="F46" s="16"/>
      <c r="H46">
        <v>108</v>
      </c>
      <c r="I46" s="7">
        <f t="shared" si="0"/>
        <v>6443</v>
      </c>
    </row>
    <row r="47" spans="1:9" x14ac:dyDescent="0.2">
      <c r="A47" s="1">
        <v>43897</v>
      </c>
      <c r="B47">
        <v>7041</v>
      </c>
      <c r="C47" s="4">
        <f t="shared" si="1"/>
        <v>6.7950856969513085E-2</v>
      </c>
      <c r="D47" s="11"/>
      <c r="E47">
        <v>44</v>
      </c>
      <c r="F47" s="16"/>
      <c r="H47">
        <v>108</v>
      </c>
      <c r="I47" s="7">
        <f t="shared" si="0"/>
        <v>6889</v>
      </c>
    </row>
    <row r="48" spans="1:9" x14ac:dyDescent="0.2">
      <c r="A48" s="1">
        <v>43898</v>
      </c>
      <c r="B48">
        <v>7134</v>
      </c>
      <c r="C48" s="4">
        <f t="shared" ref="C48:C103" si="2">AVERAGE(C45:C47)/1.1</f>
        <v>7.090370452482421E-2</v>
      </c>
      <c r="D48" s="11"/>
      <c r="E48">
        <v>50</v>
      </c>
      <c r="F48" s="16"/>
      <c r="H48">
        <v>108</v>
      </c>
      <c r="I48" s="7">
        <f t="shared" si="0"/>
        <v>6976</v>
      </c>
    </row>
    <row r="49" spans="1:9" x14ac:dyDescent="0.2">
      <c r="A49" s="1">
        <v>43899</v>
      </c>
      <c r="B49">
        <v>7478</v>
      </c>
      <c r="C49" s="4">
        <f t="shared" si="2"/>
        <v>6.7213523393139296E-2</v>
      </c>
      <c r="D49" s="18"/>
      <c r="E49">
        <v>53</v>
      </c>
      <c r="F49" s="16"/>
      <c r="H49">
        <v>118</v>
      </c>
      <c r="I49" s="7">
        <f t="shared" si="0"/>
        <v>7307</v>
      </c>
    </row>
    <row r="50" spans="1:9" x14ac:dyDescent="0.2">
      <c r="A50" s="1">
        <v>43900</v>
      </c>
      <c r="C50" s="4">
        <f t="shared" si="2"/>
        <v>6.2444874208326229E-2</v>
      </c>
      <c r="D50" s="18">
        <f t="shared" ref="D49:D111" si="3">IF(ISBLANK(B49),D49*(1+AVERAGE(C47:C49)),B49*(1+AVERAGE(C47:C49)))</f>
        <v>7991.6590462628501</v>
      </c>
      <c r="F50" s="16">
        <f t="shared" ref="F49:F103" si="4">IF(ISBLANK(B44),D44*0.02,B44*0.02)</f>
        <v>112.42</v>
      </c>
    </row>
    <row r="51" spans="1:9" x14ac:dyDescent="0.2">
      <c r="A51" s="1">
        <v>43901</v>
      </c>
      <c r="C51" s="4">
        <f t="shared" si="2"/>
        <v>6.077639458372415E-2</v>
      </c>
      <c r="D51" s="18">
        <f t="shared" si="3"/>
        <v>8525.933692194536</v>
      </c>
      <c r="F51" s="16">
        <f t="shared" si="4"/>
        <v>121.76</v>
      </c>
    </row>
    <row r="52" spans="1:9" x14ac:dyDescent="0.2">
      <c r="A52" s="1">
        <v>43902</v>
      </c>
      <c r="C52" s="4">
        <f t="shared" si="2"/>
        <v>5.7707512783390806E-2</v>
      </c>
      <c r="D52" s="18">
        <f t="shared" si="3"/>
        <v>9067.1451624804613</v>
      </c>
      <c r="F52" s="16">
        <f t="shared" si="4"/>
        <v>131.86000000000001</v>
      </c>
    </row>
    <row r="53" spans="1:9" x14ac:dyDescent="0.2">
      <c r="A53" s="1">
        <v>43903</v>
      </c>
      <c r="C53" s="4">
        <f t="shared" si="2"/>
        <v>5.482690350770944E-2</v>
      </c>
      <c r="D53" s="18">
        <f t="shared" si="3"/>
        <v>9613.9810046855418</v>
      </c>
      <c r="F53" s="16">
        <f t="shared" si="4"/>
        <v>140.82</v>
      </c>
    </row>
    <row r="54" spans="1:9" x14ac:dyDescent="0.2">
      <c r="A54" s="1">
        <v>43904</v>
      </c>
      <c r="C54" s="4">
        <f t="shared" si="2"/>
        <v>5.2518427537825568E-2</v>
      </c>
      <c r="D54" s="18">
        <f t="shared" si="3"/>
        <v>10169.383285904611</v>
      </c>
      <c r="F54" s="16">
        <f t="shared" si="4"/>
        <v>142.68</v>
      </c>
    </row>
    <row r="55" spans="1:9" x14ac:dyDescent="0.2">
      <c r="A55" s="1">
        <v>43905</v>
      </c>
      <c r="C55" s="4">
        <f t="shared" si="2"/>
        <v>5.0016013281492668E-2</v>
      </c>
      <c r="D55" s="18">
        <f t="shared" si="3"/>
        <v>10728.878496346244</v>
      </c>
      <c r="F55" s="16">
        <f t="shared" si="4"/>
        <v>149.56</v>
      </c>
    </row>
    <row r="56" spans="1:9" x14ac:dyDescent="0.2">
      <c r="A56" s="1">
        <v>43906</v>
      </c>
      <c r="C56" s="4">
        <f t="shared" si="2"/>
        <v>4.7685255856675046E-2</v>
      </c>
      <c r="D56" s="18">
        <f t="shared" si="3"/>
        <v>11291.648744115038</v>
      </c>
      <c r="F56" s="16">
        <f t="shared" si="4"/>
        <v>159.83318092525701</v>
      </c>
    </row>
    <row r="57" spans="1:9" x14ac:dyDescent="0.2">
      <c r="A57" s="1">
        <v>43907</v>
      </c>
      <c r="C57" s="4">
        <f t="shared" si="2"/>
        <v>4.5521120204846444E-2</v>
      </c>
      <c r="D57" s="18">
        <f t="shared" si="3"/>
        <v>11857.058093885978</v>
      </c>
      <c r="F57" s="16">
        <f t="shared" si="4"/>
        <v>170.51867384389072</v>
      </c>
    </row>
    <row r="58" spans="1:9" x14ac:dyDescent="0.2">
      <c r="A58" s="1">
        <v>43908</v>
      </c>
      <c r="C58" s="4">
        <f t="shared" si="2"/>
        <v>4.3400724043337613E-2</v>
      </c>
      <c r="D58" s="18">
        <f t="shared" si="3"/>
        <v>12423.123490814405</v>
      </c>
      <c r="F58" s="16">
        <f t="shared" si="4"/>
        <v>181.34290324960924</v>
      </c>
    </row>
    <row r="59" spans="1:9" x14ac:dyDescent="0.2">
      <c r="A59" s="1">
        <v>43909</v>
      </c>
      <c r="C59" s="4">
        <f t="shared" si="2"/>
        <v>4.1396090940866388E-2</v>
      </c>
      <c r="D59" s="18">
        <f t="shared" si="3"/>
        <v>12988.819115589307</v>
      </c>
      <c r="F59" s="16">
        <f t="shared" si="4"/>
        <v>192.27962009371083</v>
      </c>
    </row>
    <row r="60" spans="1:9" x14ac:dyDescent="0.2">
      <c r="A60" s="1">
        <v>43910</v>
      </c>
      <c r="C60" s="4">
        <f t="shared" si="2"/>
        <v>3.9490283390621342E-2</v>
      </c>
      <c r="D60" s="18">
        <f t="shared" si="3"/>
        <v>13553.044478151862</v>
      </c>
      <c r="F60" s="16">
        <f t="shared" si="4"/>
        <v>203.38766571809222</v>
      </c>
    </row>
    <row r="61" spans="1:9" x14ac:dyDescent="0.2">
      <c r="A61" s="1">
        <v>43911</v>
      </c>
      <c r="C61" s="4">
        <f t="shared" si="2"/>
        <v>3.7662757083280402E-2</v>
      </c>
      <c r="D61" s="18">
        <f t="shared" si="3"/>
        <v>14114.534002263343</v>
      </c>
      <c r="F61" s="16">
        <f t="shared" si="4"/>
        <v>214.57756992692489</v>
      </c>
    </row>
    <row r="62" spans="1:9" x14ac:dyDescent="0.2">
      <c r="A62" s="1">
        <v>43912</v>
      </c>
      <c r="C62" s="4">
        <f t="shared" si="2"/>
        <v>3.5923979216596402E-2</v>
      </c>
      <c r="D62" s="18">
        <f t="shared" si="3"/>
        <v>14672.28925102752</v>
      </c>
      <c r="F62" s="16">
        <f t="shared" si="4"/>
        <v>225.83297488230076</v>
      </c>
    </row>
    <row r="63" spans="1:9" x14ac:dyDescent="0.2">
      <c r="A63" s="1">
        <v>43913</v>
      </c>
      <c r="C63" s="4">
        <f t="shared" si="2"/>
        <v>3.4265763542575198E-2</v>
      </c>
      <c r="D63" s="18">
        <f t="shared" si="3"/>
        <v>15225.322164541894</v>
      </c>
      <c r="F63" s="16">
        <f t="shared" si="4"/>
        <v>237.14116187771958</v>
      </c>
    </row>
    <row r="64" spans="1:9" x14ac:dyDescent="0.2">
      <c r="A64" s="1">
        <v>43914</v>
      </c>
      <c r="C64" s="4">
        <f t="shared" si="2"/>
        <v>3.268257570983394E-2</v>
      </c>
      <c r="D64" s="18">
        <f t="shared" si="3"/>
        <v>15772.685183326073</v>
      </c>
      <c r="F64" s="16">
        <f t="shared" si="4"/>
        <v>248.46246981628812</v>
      </c>
    </row>
    <row r="65" spans="1:6" x14ac:dyDescent="0.2">
      <c r="A65" s="1">
        <v>43915</v>
      </c>
      <c r="C65" s="4">
        <f t="shared" si="2"/>
        <v>3.117342983909259E-2</v>
      </c>
      <c r="D65" s="18">
        <f t="shared" si="3"/>
        <v>16313.542747756233</v>
      </c>
      <c r="F65" s="16">
        <f t="shared" si="4"/>
        <v>259.77638231178616</v>
      </c>
    </row>
    <row r="66" spans="1:6" x14ac:dyDescent="0.2">
      <c r="A66" s="1">
        <v>43916</v>
      </c>
      <c r="C66" s="4">
        <f t="shared" si="2"/>
        <v>2.973386942166719E-2</v>
      </c>
      <c r="D66" s="18">
        <f t="shared" si="3"/>
        <v>16847.113972609463</v>
      </c>
      <c r="F66" s="16">
        <f t="shared" si="4"/>
        <v>271.06088956303722</v>
      </c>
    </row>
    <row r="67" spans="1:6" x14ac:dyDescent="0.2">
      <c r="A67" s="1">
        <v>43917</v>
      </c>
      <c r="C67" s="4">
        <f t="shared" si="2"/>
        <v>2.8360568172907191E-2</v>
      </c>
      <c r="D67" s="18">
        <f t="shared" si="3"/>
        <v>17372.687069380081</v>
      </c>
      <c r="F67" s="16">
        <f t="shared" si="4"/>
        <v>282.29068004526687</v>
      </c>
    </row>
    <row r="68" spans="1:6" x14ac:dyDescent="0.2">
      <c r="A68" s="1">
        <v>43918</v>
      </c>
      <c r="C68" s="4">
        <f t="shared" si="2"/>
        <v>2.7050868919293019E-2</v>
      </c>
      <c r="D68" s="18">
        <f t="shared" si="3"/>
        <v>17889.627978138749</v>
      </c>
      <c r="F68" s="16">
        <f t="shared" si="4"/>
        <v>293.44578502055037</v>
      </c>
    </row>
    <row r="69" spans="1:6" x14ac:dyDescent="0.2">
      <c r="A69" s="1">
        <v>43919</v>
      </c>
      <c r="C69" s="4">
        <f t="shared" si="2"/>
        <v>2.580160803450527E-2</v>
      </c>
      <c r="D69" s="18">
        <f t="shared" si="3"/>
        <v>18397.367264011307</v>
      </c>
      <c r="F69" s="16">
        <f t="shared" si="4"/>
        <v>304.50644329083792</v>
      </c>
    </row>
    <row r="70" spans="1:6" x14ac:dyDescent="0.2">
      <c r="A70" s="1">
        <v>43920</v>
      </c>
      <c r="C70" s="4">
        <f t="shared" si="2"/>
        <v>2.4610013674759238E-2</v>
      </c>
      <c r="D70" s="18">
        <f t="shared" si="3"/>
        <v>18895.40266995288</v>
      </c>
      <c r="F70" s="16">
        <f t="shared" si="4"/>
        <v>315.45370366652145</v>
      </c>
    </row>
    <row r="71" spans="1:6" x14ac:dyDescent="0.2">
      <c r="A71" s="1">
        <v>43921</v>
      </c>
      <c r="C71" s="4">
        <f t="shared" si="2"/>
        <v>2.347348200865379E-2</v>
      </c>
      <c r="D71" s="18">
        <f t="shared" si="3"/>
        <v>19383.297654034228</v>
      </c>
      <c r="F71" s="16">
        <f t="shared" si="4"/>
        <v>326.27085495512466</v>
      </c>
    </row>
    <row r="72" spans="1:6" x14ac:dyDescent="0.2">
      <c r="A72" s="1">
        <v>43922</v>
      </c>
      <c r="C72" s="4">
        <f t="shared" si="2"/>
        <v>2.238942536906615E-2</v>
      </c>
      <c r="D72" s="18">
        <f t="shared" si="3"/>
        <v>19860.676639888759</v>
      </c>
      <c r="F72" s="16">
        <f t="shared" si="4"/>
        <v>336.94227945218927</v>
      </c>
    </row>
    <row r="73" spans="1:6" x14ac:dyDescent="0.2">
      <c r="A73" s="1">
        <v>43923</v>
      </c>
      <c r="C73" s="4">
        <f t="shared" si="2"/>
        <v>2.1355430621963385E-2</v>
      </c>
      <c r="D73" s="18">
        <f t="shared" si="3"/>
        <v>20327.223272185991</v>
      </c>
      <c r="F73" s="16">
        <f t="shared" si="4"/>
        <v>347.45374138760161</v>
      </c>
    </row>
    <row r="74" spans="1:6" x14ac:dyDescent="0.2">
      <c r="A74" s="1">
        <v>43924</v>
      </c>
      <c r="C74" s="4">
        <f t="shared" si="2"/>
        <v>2.0369193333237369E-2</v>
      </c>
      <c r="D74" s="18">
        <f t="shared" si="3"/>
        <v>20782.677327020934</v>
      </c>
      <c r="F74" s="16">
        <f t="shared" si="4"/>
        <v>357.79255956277501</v>
      </c>
    </row>
    <row r="75" spans="1:6" x14ac:dyDescent="0.2">
      <c r="A75" s="1">
        <v>43925</v>
      </c>
      <c r="C75" s="4">
        <f t="shared" si="2"/>
        <v>1.9428499795232392E-2</v>
      </c>
      <c r="D75" s="18">
        <f t="shared" si="3"/>
        <v>21226.831193432583</v>
      </c>
      <c r="F75" s="16">
        <f t="shared" si="4"/>
        <v>367.94734528022616</v>
      </c>
    </row>
    <row r="76" spans="1:6" x14ac:dyDescent="0.2">
      <c r="A76" s="1">
        <v>43926</v>
      </c>
      <c r="C76" s="4">
        <f t="shared" si="2"/>
        <v>1.8531249621343379E-2</v>
      </c>
      <c r="D76" s="18">
        <f t="shared" si="3"/>
        <v>21659.526871699763</v>
      </c>
      <c r="F76" s="16">
        <f t="shared" si="4"/>
        <v>377.90805339905762</v>
      </c>
    </row>
    <row r="77" spans="1:6" x14ac:dyDescent="0.2">
      <c r="A77" s="1">
        <v>43927</v>
      </c>
      <c r="C77" s="4">
        <f t="shared" si="2"/>
        <v>1.7675437196913068E-2</v>
      </c>
      <c r="D77" s="18">
        <f t="shared" si="3"/>
        <v>22080.652639328902</v>
      </c>
      <c r="F77" s="16">
        <f t="shared" si="4"/>
        <v>387.66595308068457</v>
      </c>
    </row>
    <row r="78" spans="1:6" x14ac:dyDescent="0.2">
      <c r="A78" s="1">
        <v>43928</v>
      </c>
      <c r="C78" s="4">
        <f t="shared" si="2"/>
        <v>1.6859147458632984E-2</v>
      </c>
      <c r="D78" s="18">
        <f t="shared" si="3"/>
        <v>22490.139716041132</v>
      </c>
      <c r="F78" s="16">
        <f t="shared" si="4"/>
        <v>397.2135327977752</v>
      </c>
    </row>
    <row r="79" spans="1:6" x14ac:dyDescent="0.2">
      <c r="A79" s="1">
        <v>43929</v>
      </c>
      <c r="C79" s="4">
        <f t="shared" si="2"/>
        <v>1.6080555841481648E-2</v>
      </c>
      <c r="D79" s="18">
        <f t="shared" si="3"/>
        <v>22887.95905838631</v>
      </c>
      <c r="F79" s="16">
        <f t="shared" si="4"/>
        <v>406.54446544371984</v>
      </c>
    </row>
    <row r="80" spans="1:6" x14ac:dyDescent="0.2">
      <c r="A80" s="1">
        <v>43930</v>
      </c>
      <c r="C80" s="4">
        <f t="shared" si="2"/>
        <v>1.5337921362735665E-2</v>
      </c>
      <c r="D80" s="18">
        <f t="shared" si="3"/>
        <v>23274.118146196459</v>
      </c>
      <c r="F80" s="16">
        <f t="shared" si="4"/>
        <v>415.65354654041869</v>
      </c>
    </row>
    <row r="81" spans="1:6" x14ac:dyDescent="0.2">
      <c r="A81" s="1">
        <v>43931</v>
      </c>
      <c r="C81" s="4">
        <f t="shared" si="2"/>
        <v>1.4629583231166754E-2</v>
      </c>
      <c r="D81" s="18">
        <f t="shared" si="3"/>
        <v>23648.657859603427</v>
      </c>
      <c r="F81" s="16">
        <f t="shared" si="4"/>
        <v>424.53662386865165</v>
      </c>
    </row>
    <row r="82" spans="1:6" x14ac:dyDescent="0.2">
      <c r="A82" s="1">
        <v>43932</v>
      </c>
      <c r="C82" s="4">
        <f t="shared" si="2"/>
        <v>1.395395770769214E-2</v>
      </c>
      <c r="D82" s="18">
        <f t="shared" si="3"/>
        <v>24011.649468381675</v>
      </c>
      <c r="F82" s="16">
        <f t="shared" si="4"/>
        <v>433.1905374339953</v>
      </c>
    </row>
    <row r="83" spans="1:6" x14ac:dyDescent="0.2">
      <c r="A83" s="1">
        <v>43933</v>
      </c>
      <c r="C83" s="4">
        <f t="shared" si="2"/>
        <v>1.3309534030786231E-2</v>
      </c>
      <c r="D83" s="18">
        <f t="shared" si="3"/>
        <v>24363.191720689883</v>
      </c>
      <c r="F83" s="16">
        <f t="shared" si="4"/>
        <v>441.61305278657807</v>
      </c>
    </row>
    <row r="84" spans="1:6" x14ac:dyDescent="0.2">
      <c r="A84" s="1">
        <v>43934</v>
      </c>
      <c r="C84" s="4">
        <f t="shared" si="2"/>
        <v>1.2694871202922764E-2</v>
      </c>
      <c r="D84" s="18">
        <f t="shared" si="3"/>
        <v>24703.408059774782</v>
      </c>
      <c r="F84" s="16">
        <f t="shared" si="4"/>
        <v>449.80279432082267</v>
      </c>
    </row>
    <row r="85" spans="1:6" x14ac:dyDescent="0.2">
      <c r="A85" s="1">
        <v>43935</v>
      </c>
      <c r="C85" s="4">
        <f t="shared" si="2"/>
        <v>1.2108594830727615E-2</v>
      </c>
      <c r="D85" s="18">
        <f t="shared" si="3"/>
        <v>25032.443974822123</v>
      </c>
      <c r="F85" s="16">
        <f t="shared" si="4"/>
        <v>457.75918116772618</v>
      </c>
    </row>
    <row r="86" spans="1:6" x14ac:dyDescent="0.2">
      <c r="A86" s="1">
        <v>43936</v>
      </c>
      <c r="C86" s="4">
        <f t="shared" si="2"/>
        <v>1.1549393958920184E-2</v>
      </c>
      <c r="D86" s="18">
        <f t="shared" si="3"/>
        <v>25350.464487763926</v>
      </c>
      <c r="F86" s="16">
        <f t="shared" si="4"/>
        <v>465.4823629239292</v>
      </c>
    </row>
    <row r="87" spans="1:6" x14ac:dyDescent="0.2">
      <c r="A87" s="1">
        <v>43937</v>
      </c>
      <c r="C87" s="4">
        <f t="shared" si="2"/>
        <v>1.1016018179566836E-2</v>
      </c>
      <c r="D87" s="18">
        <f t="shared" si="3"/>
        <v>25657.651783187364</v>
      </c>
      <c r="F87" s="16">
        <f t="shared" si="4"/>
        <v>472.97315719206853</v>
      </c>
    </row>
    <row r="88" spans="1:6" x14ac:dyDescent="0.2">
      <c r="A88" s="1">
        <v>43938</v>
      </c>
      <c r="C88" s="4">
        <f t="shared" si="2"/>
        <v>1.0507274839155948E-2</v>
      </c>
      <c r="D88" s="18">
        <f t="shared" si="3"/>
        <v>25954.202982102004</v>
      </c>
      <c r="F88" s="16">
        <f t="shared" si="4"/>
        <v>480.23298936763348</v>
      </c>
    </row>
    <row r="89" spans="1:6" x14ac:dyDescent="0.2">
      <c r="A89" s="1">
        <v>43939</v>
      </c>
      <c r="C89" s="4">
        <f t="shared" si="2"/>
        <v>1.0022026356861505E-2</v>
      </c>
      <c r="D89" s="18">
        <f t="shared" si="3"/>
        <v>26240.328059095762</v>
      </c>
      <c r="F89" s="16">
        <f t="shared" si="4"/>
        <v>487.26383441379767</v>
      </c>
    </row>
    <row r="90" spans="1:6" x14ac:dyDescent="0.2">
      <c r="A90" s="1">
        <v>43940</v>
      </c>
      <c r="C90" s="4">
        <f t="shared" si="2"/>
        <v>9.5591876895709943E-3</v>
      </c>
      <c r="D90" s="18">
        <f t="shared" si="3"/>
        <v>26516.247902143856</v>
      </c>
      <c r="F90" s="16">
        <f t="shared" si="4"/>
        <v>494.06816119549563</v>
      </c>
    </row>
    <row r="91" spans="1:6" x14ac:dyDescent="0.2">
      <c r="A91" s="1">
        <v>43941</v>
      </c>
      <c r="C91" s="4">
        <f t="shared" si="2"/>
        <v>9.117723904723771E-3</v>
      </c>
      <c r="D91" s="18">
        <f t="shared" si="3"/>
        <v>26782.192512240908</v>
      </c>
      <c r="F91" s="16">
        <f t="shared" si="4"/>
        <v>500.64887949644248</v>
      </c>
    </row>
    <row r="92" spans="1:6" x14ac:dyDescent="0.2">
      <c r="A92" s="1">
        <v>43942</v>
      </c>
      <c r="C92" s="4">
        <f t="shared" si="2"/>
        <v>8.6966478639867485E-3</v>
      </c>
      <c r="D92" s="18">
        <f t="shared" si="3"/>
        <v>27038.399339275813</v>
      </c>
      <c r="F92" s="16">
        <f t="shared" si="4"/>
        <v>507.00928975527853</v>
      </c>
    </row>
    <row r="93" spans="1:6" x14ac:dyDescent="0.2">
      <c r="A93" s="1">
        <v>43943</v>
      </c>
      <c r="C93" s="4">
        <f t="shared" si="2"/>
        <v>8.2950180176610648E-3</v>
      </c>
      <c r="D93" s="18">
        <f t="shared" si="3"/>
        <v>27285.111749932621</v>
      </c>
      <c r="F93" s="16">
        <f t="shared" si="4"/>
        <v>513.15303566374735</v>
      </c>
    </row>
    <row r="94" spans="1:6" x14ac:dyDescent="0.2">
      <c r="A94" s="1">
        <v>43944</v>
      </c>
      <c r="C94" s="4">
        <f t="shared" si="2"/>
        <v>7.9119362989004804E-3</v>
      </c>
      <c r="D94" s="18">
        <f t="shared" si="3"/>
        <v>27522.577622613855</v>
      </c>
      <c r="F94" s="16">
        <f t="shared" si="4"/>
        <v>519.08405964204007</v>
      </c>
    </row>
    <row r="95" spans="1:6" x14ac:dyDescent="0.2">
      <c r="A95" s="1">
        <v>43945</v>
      </c>
      <c r="C95" s="4">
        <f t="shared" si="2"/>
        <v>7.5465461153176637E-3</v>
      </c>
      <c r="D95" s="18">
        <f t="shared" si="3"/>
        <v>27751.04806397947</v>
      </c>
      <c r="F95" s="16">
        <f t="shared" si="4"/>
        <v>524.8065611819153</v>
      </c>
    </row>
    <row r="96" spans="1:6" x14ac:dyDescent="0.2">
      <c r="A96" s="1">
        <v>43946</v>
      </c>
      <c r="C96" s="4">
        <f t="shared" si="2"/>
        <v>7.1980304339027889E-3</v>
      </c>
      <c r="D96" s="18">
        <f t="shared" si="3"/>
        <v>27970.776241370419</v>
      </c>
      <c r="F96" s="16">
        <f t="shared" si="4"/>
        <v>530.32495804287714</v>
      </c>
    </row>
    <row r="97" spans="1:6" x14ac:dyDescent="0.2">
      <c r="A97" s="1">
        <v>43947</v>
      </c>
      <c r="C97" s="4">
        <f t="shared" si="2"/>
        <v>6.8656099539760405E-3</v>
      </c>
      <c r="D97" s="18">
        <f t="shared" si="3"/>
        <v>28182.016325131925</v>
      </c>
      <c r="F97" s="16">
        <f t="shared" si="4"/>
        <v>535.64385024481817</v>
      </c>
    </row>
    <row r="98" spans="1:6" x14ac:dyDescent="0.2">
      <c r="A98" s="1">
        <v>43948</v>
      </c>
      <c r="C98" s="4">
        <f t="shared" si="2"/>
        <v>6.5485413646049978E-3</v>
      </c>
      <c r="D98" s="18">
        <f t="shared" si="3"/>
        <v>28385.022534739335</v>
      </c>
      <c r="F98" s="16">
        <f t="shared" si="4"/>
        <v>540.76798678551631</v>
      </c>
    </row>
    <row r="99" spans="1:6" x14ac:dyDescent="0.2">
      <c r="A99" s="1">
        <v>43949</v>
      </c>
      <c r="C99" s="4">
        <f t="shared" si="2"/>
        <v>6.2461156825708557E-3</v>
      </c>
      <c r="D99" s="18">
        <f t="shared" si="3"/>
        <v>28580.048282584135</v>
      </c>
      <c r="F99" s="16">
        <f t="shared" si="4"/>
        <v>545.70223499865244</v>
      </c>
    </row>
    <row r="100" spans="1:6" x14ac:dyDescent="0.2">
      <c r="A100" s="1">
        <v>43950</v>
      </c>
      <c r="C100" s="4">
        <f t="shared" si="2"/>
        <v>5.9576566670157243E-3</v>
      </c>
      <c r="D100" s="18">
        <f t="shared" si="3"/>
        <v>28767.345409297945</v>
      </c>
      <c r="F100" s="16">
        <f t="shared" si="4"/>
        <v>550.45155245227716</v>
      </c>
    </row>
    <row r="101" spans="1:6" x14ac:dyDescent="0.2">
      <c r="A101" s="1">
        <v>43951</v>
      </c>
      <c r="C101" s="4">
        <f t="shared" si="2"/>
        <v>5.6825193073307811E-3</v>
      </c>
      <c r="D101" s="18">
        <f t="shared" si="3"/>
        <v>28947.163504577835</v>
      </c>
      <c r="F101" s="16">
        <f t="shared" si="4"/>
        <v>555.02096127958941</v>
      </c>
    </row>
    <row r="102" spans="1:6" x14ac:dyDescent="0.2">
      <c r="A102" s="1">
        <v>43952</v>
      </c>
      <c r="C102" s="4">
        <f t="shared" si="2"/>
        <v>5.4200883808840482E-3</v>
      </c>
      <c r="D102" s="18">
        <f t="shared" si="3"/>
        <v>29119.74930760562</v>
      </c>
      <c r="F102" s="16">
        <f t="shared" si="4"/>
        <v>559.41552482740838</v>
      </c>
    </row>
    <row r="103" spans="1:6" x14ac:dyDescent="0.2">
      <c r="A103" s="1">
        <v>43953</v>
      </c>
      <c r="C103" s="4">
        <f t="shared" si="2"/>
        <v>5.1697770773425911E-3</v>
      </c>
      <c r="D103" s="18">
        <f t="shared" si="3"/>
        <v>29285.346181320881</v>
      </c>
      <c r="F103" s="16">
        <f t="shared" si="4"/>
        <v>563.64032650263846</v>
      </c>
    </row>
    <row r="104" spans="1:6" x14ac:dyDescent="0.2">
      <c r="A104" s="1">
        <v>43954</v>
      </c>
      <c r="C104" s="4">
        <f t="shared" ref="C104:C111" si="5">AVERAGE(C101:C103)/1.1</f>
        <v>4.9310256865325516E-3</v>
      </c>
      <c r="D104" s="18">
        <f t="shared" si="3"/>
        <v>29444.193655005885</v>
      </c>
      <c r="F104" s="16">
        <f t="shared" ref="F104:F111" si="6">IF(ISBLANK(B98),D98*0.02,B98*0.02)</f>
        <v>567.7004506947867</v>
      </c>
    </row>
    <row r="105" spans="1:6" x14ac:dyDescent="0.2">
      <c r="A105" s="1">
        <v>43955</v>
      </c>
      <c r="C105" s="4">
        <f t="shared" si="5"/>
        <v>4.7033003468967246E-3</v>
      </c>
      <c r="D105" s="18">
        <f t="shared" si="3"/>
        <v>29596.527029860736</v>
      </c>
      <c r="F105" s="16">
        <f t="shared" si="6"/>
        <v>571.60096565168271</v>
      </c>
    </row>
    <row r="106" spans="1:6" x14ac:dyDescent="0.2">
      <c r="A106" s="1">
        <v>43956</v>
      </c>
      <c r="C106" s="4">
        <f t="shared" si="5"/>
        <v>4.48609185174905E-3</v>
      </c>
      <c r="D106" s="18">
        <f t="shared" si="3"/>
        <v>29742.577042484339</v>
      </c>
      <c r="F106" s="16">
        <f t="shared" si="6"/>
        <v>575.34690818595891</v>
      </c>
    </row>
    <row r="107" spans="1:6" x14ac:dyDescent="0.2">
      <c r="A107" s="1">
        <v>43957</v>
      </c>
      <c r="C107" s="4">
        <f t="shared" si="5"/>
        <v>4.2789145106600984E-3</v>
      </c>
      <c r="D107" s="18">
        <f t="shared" si="3"/>
        <v>29882.569581425003</v>
      </c>
      <c r="F107" s="16">
        <f t="shared" si="6"/>
        <v>578.94327009155666</v>
      </c>
    </row>
    <row r="108" spans="1:6" x14ac:dyDescent="0.2">
      <c r="A108" s="1">
        <v>43958</v>
      </c>
      <c r="C108" s="4">
        <f t="shared" si="5"/>
        <v>4.0813050634260217E-3</v>
      </c>
      <c r="D108" s="18">
        <f t="shared" si="3"/>
        <v>30016.72545221994</v>
      </c>
      <c r="F108" s="16">
        <f t="shared" si="6"/>
        <v>582.39498615211244</v>
      </c>
    </row>
    <row r="109" spans="1:6" x14ac:dyDescent="0.2">
      <c r="A109" s="1">
        <v>43959</v>
      </c>
      <c r="C109" s="4">
        <f t="shared" si="5"/>
        <v>3.8928216441924753E-3</v>
      </c>
      <c r="D109" s="18">
        <f t="shared" si="3"/>
        <v>30145.260186600946</v>
      </c>
      <c r="F109" s="16">
        <f t="shared" si="6"/>
        <v>585.70692362641762</v>
      </c>
    </row>
    <row r="110" spans="1:6" x14ac:dyDescent="0.2">
      <c r="A110" s="1">
        <v>43960</v>
      </c>
      <c r="C110" s="4">
        <f t="shared" si="5"/>
        <v>3.7130427934177561E-3</v>
      </c>
      <c r="D110" s="18">
        <f t="shared" si="3"/>
        <v>30268.383891801666</v>
      </c>
      <c r="F110" s="16">
        <f t="shared" si="6"/>
        <v>588.88387310011774</v>
      </c>
    </row>
    <row r="111" spans="1:6" x14ac:dyDescent="0.2">
      <c r="A111" s="1">
        <v>43961</v>
      </c>
      <c r="C111" s="4">
        <f t="shared" si="5"/>
        <v>3.5415665154655313E-3</v>
      </c>
      <c r="D111" s="18">
        <f t="shared" si="3"/>
        <v>30386.301136156973</v>
      </c>
      <c r="F111" s="16">
        <f t="shared" si="6"/>
        <v>591.93054059721476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565F-20B0-644C-BFA1-71B791ABBB8B}">
  <dimension ref="A1:I53"/>
  <sheetViews>
    <sheetView workbookViewId="0">
      <selection activeCell="I10" sqref="I10"/>
    </sheetView>
  </sheetViews>
  <sheetFormatPr baseColWidth="10" defaultRowHeight="16" x14ac:dyDescent="0.2"/>
  <cols>
    <col min="4" max="4" width="13.1640625" customWidth="1"/>
  </cols>
  <sheetData>
    <row r="1" spans="1:9" x14ac:dyDescent="0.2">
      <c r="A1" t="s">
        <v>0</v>
      </c>
      <c r="B1" t="s">
        <v>22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9">
        <v>43890</v>
      </c>
      <c r="B2">
        <v>79</v>
      </c>
      <c r="E2">
        <v>0</v>
      </c>
      <c r="H2">
        <v>16</v>
      </c>
      <c r="I2">
        <f t="shared" ref="I2:I7" si="0">B2-H2-E2</f>
        <v>63</v>
      </c>
    </row>
    <row r="3" spans="1:9" x14ac:dyDescent="0.2">
      <c r="A3" s="9">
        <v>43891</v>
      </c>
      <c r="B3">
        <v>129</v>
      </c>
      <c r="C3" s="10">
        <f t="shared" ref="C3:C11" si="1">B3/B2-1</f>
        <v>0.63291139240506333</v>
      </c>
      <c r="E3">
        <v>0</v>
      </c>
      <c r="H3">
        <v>16</v>
      </c>
      <c r="I3">
        <f t="shared" si="0"/>
        <v>113</v>
      </c>
    </row>
    <row r="4" spans="1:9" x14ac:dyDescent="0.2">
      <c r="A4" s="9">
        <v>43892</v>
      </c>
      <c r="B4">
        <v>157</v>
      </c>
      <c r="C4" s="10">
        <f t="shared" si="1"/>
        <v>0.21705426356589141</v>
      </c>
      <c r="D4" s="11"/>
      <c r="E4">
        <v>0</v>
      </c>
      <c r="H4">
        <v>16</v>
      </c>
      <c r="I4">
        <f t="shared" si="0"/>
        <v>141</v>
      </c>
    </row>
    <row r="5" spans="1:9" x14ac:dyDescent="0.2">
      <c r="A5" s="9">
        <v>43893</v>
      </c>
      <c r="B5">
        <v>196</v>
      </c>
      <c r="C5" s="10">
        <f t="shared" si="1"/>
        <v>0.24840764331210186</v>
      </c>
      <c r="D5" s="15"/>
      <c r="E5">
        <v>0</v>
      </c>
      <c r="H5">
        <v>16</v>
      </c>
      <c r="I5">
        <f t="shared" si="0"/>
        <v>180</v>
      </c>
    </row>
    <row r="6" spans="1:9" x14ac:dyDescent="0.2">
      <c r="A6" s="9">
        <v>43894</v>
      </c>
      <c r="B6">
        <v>262</v>
      </c>
      <c r="C6" s="10">
        <f t="shared" si="1"/>
        <v>0.33673469387755106</v>
      </c>
      <c r="D6" s="15"/>
      <c r="E6">
        <v>0</v>
      </c>
      <c r="H6">
        <v>16</v>
      </c>
      <c r="I6">
        <f t="shared" si="0"/>
        <v>246</v>
      </c>
    </row>
    <row r="7" spans="1:9" x14ac:dyDescent="0.2">
      <c r="A7" s="9">
        <v>43895</v>
      </c>
      <c r="B7">
        <v>482</v>
      </c>
      <c r="C7" s="10">
        <f t="shared" si="1"/>
        <v>0.83969465648854968</v>
      </c>
      <c r="D7" s="15"/>
      <c r="E7">
        <v>0</v>
      </c>
      <c r="H7">
        <v>16</v>
      </c>
      <c r="I7">
        <f t="shared" si="0"/>
        <v>466</v>
      </c>
    </row>
    <row r="8" spans="1:9" x14ac:dyDescent="0.2">
      <c r="A8" s="9">
        <v>43896</v>
      </c>
      <c r="B8">
        <v>670</v>
      </c>
      <c r="C8" s="10">
        <f t="shared" si="1"/>
        <v>0.39004149377593356</v>
      </c>
      <c r="D8" s="15"/>
      <c r="E8">
        <v>0</v>
      </c>
      <c r="H8">
        <v>17</v>
      </c>
      <c r="I8">
        <f t="shared" ref="I8" si="2">B8-H8-E8</f>
        <v>653</v>
      </c>
    </row>
    <row r="9" spans="1:9" x14ac:dyDescent="0.2">
      <c r="A9" s="9">
        <v>43897</v>
      </c>
      <c r="B9">
        <v>799</v>
      </c>
      <c r="C9" s="10">
        <f t="shared" si="1"/>
        <v>0.19253731343283587</v>
      </c>
      <c r="D9" s="15"/>
      <c r="E9">
        <v>0</v>
      </c>
      <c r="H9">
        <v>18</v>
      </c>
      <c r="I9">
        <f t="shared" ref="I9" si="3">B9-H9-E9</f>
        <v>781</v>
      </c>
    </row>
    <row r="10" spans="1:9" x14ac:dyDescent="0.2">
      <c r="A10" s="9">
        <v>43898</v>
      </c>
      <c r="B10">
        <v>1018</v>
      </c>
      <c r="C10" s="10">
        <f t="shared" si="1"/>
        <v>0.27409261576971211</v>
      </c>
      <c r="D10" s="15"/>
      <c r="E10">
        <v>1</v>
      </c>
      <c r="H10">
        <v>18</v>
      </c>
      <c r="I10">
        <f t="shared" ref="I10:I11" si="4">B10-H10-E10</f>
        <v>999</v>
      </c>
    </row>
    <row r="11" spans="1:9" x14ac:dyDescent="0.2">
      <c r="A11" s="9">
        <v>43899</v>
      </c>
      <c r="B11">
        <v>1151</v>
      </c>
      <c r="C11" s="10">
        <f t="shared" si="1"/>
        <v>0.13064833005893917</v>
      </c>
      <c r="D11" s="18"/>
      <c r="E11">
        <v>2</v>
      </c>
      <c r="H11">
        <v>18</v>
      </c>
      <c r="I11">
        <f t="shared" si="4"/>
        <v>1131</v>
      </c>
    </row>
    <row r="12" spans="1:9" x14ac:dyDescent="0.2">
      <c r="A12" s="9">
        <v>43900</v>
      </c>
      <c r="C12" s="14">
        <f t="shared" ref="C11:C19" si="5">C11/1.1</f>
        <v>0.11877120914449014</v>
      </c>
      <c r="D12" s="15">
        <f>B11*(1+C12)</f>
        <v>1287.7056617253081</v>
      </c>
      <c r="E12" s="15">
        <f t="shared" ref="E11:E49" si="6">D4*0.02</f>
        <v>0</v>
      </c>
    </row>
    <row r="13" spans="1:9" x14ac:dyDescent="0.2">
      <c r="A13" s="9">
        <v>43901</v>
      </c>
      <c r="C13" s="14">
        <f t="shared" si="5"/>
        <v>0.10797382649499103</v>
      </c>
      <c r="D13" s="15">
        <f t="shared" ref="D12:D19" si="7">D12*(1+C13)</f>
        <v>1426.744169421054</v>
      </c>
      <c r="E13" s="15">
        <f t="shared" si="6"/>
        <v>0</v>
      </c>
    </row>
    <row r="14" spans="1:9" x14ac:dyDescent="0.2">
      <c r="A14" s="9">
        <v>43902</v>
      </c>
      <c r="C14" s="14">
        <f t="shared" si="5"/>
        <v>9.8158024086355475E-2</v>
      </c>
      <c r="D14" s="15">
        <f t="shared" si="7"/>
        <v>1566.7905579681533</v>
      </c>
      <c r="E14" s="15">
        <f t="shared" si="6"/>
        <v>0</v>
      </c>
    </row>
    <row r="15" spans="1:9" x14ac:dyDescent="0.2">
      <c r="A15" s="9">
        <v>43903</v>
      </c>
      <c r="C15" s="14">
        <f t="shared" si="5"/>
        <v>8.9234567351232238E-2</v>
      </c>
      <c r="D15" s="15">
        <f t="shared" si="7"/>
        <v>1706.6024355384372</v>
      </c>
      <c r="E15" s="15">
        <f t="shared" si="6"/>
        <v>0</v>
      </c>
    </row>
    <row r="16" spans="1:9" x14ac:dyDescent="0.2">
      <c r="A16" s="9">
        <v>43904</v>
      </c>
      <c r="C16" s="14">
        <f t="shared" si="5"/>
        <v>8.1122333955665663E-2</v>
      </c>
      <c r="D16" s="15">
        <f t="shared" si="7"/>
        <v>1845.0460082437387</v>
      </c>
      <c r="E16" s="15">
        <f t="shared" si="6"/>
        <v>0</v>
      </c>
    </row>
    <row r="17" spans="1:5" x14ac:dyDescent="0.2">
      <c r="A17" s="9">
        <v>43905</v>
      </c>
      <c r="C17" s="14">
        <f t="shared" si="5"/>
        <v>7.3747576323332412E-2</v>
      </c>
      <c r="D17" s="15">
        <f t="shared" si="7"/>
        <v>1981.1136795567536</v>
      </c>
      <c r="E17" s="15">
        <f t="shared" si="6"/>
        <v>0</v>
      </c>
    </row>
    <row r="18" spans="1:5" x14ac:dyDescent="0.2">
      <c r="A18" s="9">
        <v>43906</v>
      </c>
      <c r="C18" s="14">
        <f t="shared" si="5"/>
        <v>6.7043251203029466E-2</v>
      </c>
      <c r="D18" s="15">
        <f t="shared" si="7"/>
        <v>2113.9339816370352</v>
      </c>
      <c r="E18" s="15">
        <f t="shared" si="6"/>
        <v>0</v>
      </c>
    </row>
    <row r="19" spans="1:5" x14ac:dyDescent="0.2">
      <c r="A19" s="9">
        <v>43907</v>
      </c>
      <c r="C19" s="14">
        <f t="shared" si="5"/>
        <v>6.0948410184572234E-2</v>
      </c>
      <c r="D19" s="15">
        <f t="shared" si="7"/>
        <v>2242.7748970529556</v>
      </c>
      <c r="E19" s="15">
        <f t="shared" si="6"/>
        <v>0</v>
      </c>
    </row>
    <row r="20" spans="1:5" x14ac:dyDescent="0.2">
      <c r="A20" s="9">
        <v>43908</v>
      </c>
      <c r="C20" s="14">
        <f t="shared" ref="C20:C34" si="8">C19/1.1</f>
        <v>5.5407645622338388E-2</v>
      </c>
      <c r="D20" s="15">
        <f t="shared" ref="D20:D34" si="9">D19*(1+C20)</f>
        <v>2367.0417737595421</v>
      </c>
      <c r="E20" s="15">
        <f t="shared" si="6"/>
        <v>25.754113234506164</v>
      </c>
    </row>
    <row r="21" spans="1:5" x14ac:dyDescent="0.2">
      <c r="A21" s="9">
        <v>43909</v>
      </c>
      <c r="C21" s="14">
        <f t="shared" si="8"/>
        <v>5.0370586929398532E-2</v>
      </c>
      <c r="D21" s="15">
        <f t="shared" si="9"/>
        <v>2486.2710571902148</v>
      </c>
      <c r="E21" s="15">
        <f t="shared" si="6"/>
        <v>28.534883388421083</v>
      </c>
    </row>
    <row r="22" spans="1:5" x14ac:dyDescent="0.2">
      <c r="A22" s="9">
        <v>43910</v>
      </c>
      <c r="C22" s="14">
        <f t="shared" si="8"/>
        <v>4.5791442663089571E-2</v>
      </c>
      <c r="D22" s="15">
        <f t="shared" si="9"/>
        <v>2600.1209957504398</v>
      </c>
      <c r="E22" s="15">
        <f t="shared" si="6"/>
        <v>31.335811159363065</v>
      </c>
    </row>
    <row r="23" spans="1:5" x14ac:dyDescent="0.2">
      <c r="A23" s="9">
        <v>43911</v>
      </c>
      <c r="C23" s="14">
        <f t="shared" si="8"/>
        <v>4.1628584239172331E-2</v>
      </c>
      <c r="D23" s="15">
        <f t="shared" si="9"/>
        <v>2708.3603516540775</v>
      </c>
      <c r="E23" s="15">
        <f t="shared" si="6"/>
        <v>34.132048710768743</v>
      </c>
    </row>
    <row r="24" spans="1:5" x14ac:dyDescent="0.2">
      <c r="A24" s="9">
        <v>43912</v>
      </c>
      <c r="C24" s="14">
        <f t="shared" si="8"/>
        <v>3.7844167490156663E-2</v>
      </c>
      <c r="D24" s="15">
        <f t="shared" si="9"/>
        <v>2810.855994425774</v>
      </c>
      <c r="E24" s="15">
        <f t="shared" si="6"/>
        <v>36.900920164874776</v>
      </c>
    </row>
    <row r="25" spans="1:5" x14ac:dyDescent="0.2">
      <c r="A25" s="9">
        <v>43913</v>
      </c>
      <c r="C25" s="14">
        <f t="shared" si="8"/>
        <v>3.4403788627415145E-2</v>
      </c>
      <c r="D25" s="15">
        <f t="shared" si="9"/>
        <v>2907.5600899201013</v>
      </c>
      <c r="E25" s="15">
        <f t="shared" si="6"/>
        <v>39.62227359113507</v>
      </c>
    </row>
    <row r="26" spans="1:5" x14ac:dyDescent="0.2">
      <c r="A26" s="9">
        <v>43914</v>
      </c>
      <c r="C26" s="14">
        <f t="shared" si="8"/>
        <v>3.1276171479468311E-2</v>
      </c>
      <c r="D26" s="15">
        <f t="shared" si="9"/>
        <v>2998.4974378793004</v>
      </c>
      <c r="E26" s="15">
        <f t="shared" si="6"/>
        <v>42.278679632740705</v>
      </c>
    </row>
    <row r="27" spans="1:5" x14ac:dyDescent="0.2">
      <c r="A27" s="9">
        <v>43915</v>
      </c>
      <c r="C27" s="14">
        <f t="shared" si="8"/>
        <v>2.8432883163153008E-2</v>
      </c>
      <c r="D27" s="15">
        <f t="shared" si="9"/>
        <v>3083.7533651955364</v>
      </c>
      <c r="E27" s="15">
        <f t="shared" si="6"/>
        <v>44.855497941059113</v>
      </c>
    </row>
    <row r="28" spans="1:5" x14ac:dyDescent="0.2">
      <c r="A28" s="9">
        <v>43916</v>
      </c>
      <c r="C28" s="14">
        <f t="shared" si="8"/>
        <v>2.584807560286637E-2</v>
      </c>
      <c r="D28" s="15">
        <f t="shared" si="9"/>
        <v>3163.4624553197041</v>
      </c>
      <c r="E28" s="15">
        <f t="shared" si="6"/>
        <v>47.340835475190843</v>
      </c>
    </row>
    <row r="29" spans="1:5" x14ac:dyDescent="0.2">
      <c r="A29" s="9">
        <v>43917</v>
      </c>
      <c r="C29" s="14">
        <f t="shared" si="8"/>
        <v>2.3498250548060335E-2</v>
      </c>
      <c r="D29" s="15">
        <f t="shared" si="9"/>
        <v>3237.7982886941886</v>
      </c>
      <c r="E29" s="15">
        <f t="shared" si="6"/>
        <v>49.725421143804297</v>
      </c>
    </row>
    <row r="30" spans="1:5" x14ac:dyDescent="0.2">
      <c r="A30" s="9">
        <v>43918</v>
      </c>
      <c r="C30" s="14">
        <f t="shared" si="8"/>
        <v>2.136204595278212E-2</v>
      </c>
      <c r="D30" s="15">
        <f t="shared" si="9"/>
        <v>3306.9642845231133</v>
      </c>
      <c r="E30" s="15">
        <f t="shared" si="6"/>
        <v>52.002419915008794</v>
      </c>
    </row>
    <row r="31" spans="1:5" x14ac:dyDescent="0.2">
      <c r="A31" s="9">
        <v>43919</v>
      </c>
      <c r="C31" s="14">
        <f t="shared" si="8"/>
        <v>1.9420041775256473E-2</v>
      </c>
      <c r="D31" s="15">
        <f t="shared" si="9"/>
        <v>3371.1856690778336</v>
      </c>
      <c r="E31" s="15">
        <f t="shared" si="6"/>
        <v>54.167207033081553</v>
      </c>
    </row>
    <row r="32" spans="1:5" x14ac:dyDescent="0.2">
      <c r="A32" s="9">
        <v>43920</v>
      </c>
      <c r="C32" s="14">
        <f t="shared" si="8"/>
        <v>1.7654583432051337E-2</v>
      </c>
      <c r="D32" s="15">
        <f t="shared" si="9"/>
        <v>3430.7025477375041</v>
      </c>
      <c r="E32" s="15">
        <f t="shared" si="6"/>
        <v>56.217119888515484</v>
      </c>
    </row>
    <row r="33" spans="1:5" x14ac:dyDescent="0.2">
      <c r="A33" s="9">
        <v>43921</v>
      </c>
      <c r="C33" s="14">
        <f t="shared" si="8"/>
        <v>1.6049621301864849E-2</v>
      </c>
      <c r="D33" s="15">
        <f t="shared" si="9"/>
        <v>3485.7640244280337</v>
      </c>
      <c r="E33" s="15">
        <f t="shared" si="6"/>
        <v>58.151201798402028</v>
      </c>
    </row>
    <row r="34" spans="1:5" x14ac:dyDescent="0.2">
      <c r="A34" s="9">
        <v>43922</v>
      </c>
      <c r="C34" s="14">
        <f t="shared" si="8"/>
        <v>1.4590564819877135E-2</v>
      </c>
      <c r="D34" s="15">
        <f t="shared" si="9"/>
        <v>3536.6232903732471</v>
      </c>
      <c r="E34" s="15">
        <f t="shared" si="6"/>
        <v>59.96994875758601</v>
      </c>
    </row>
    <row r="35" spans="1:5" x14ac:dyDescent="0.2">
      <c r="A35" s="9">
        <v>43923</v>
      </c>
      <c r="C35" s="14">
        <f t="shared" ref="C35:C49" si="10">C34/1.1</f>
        <v>1.326414983625194E-2</v>
      </c>
      <c r="D35" s="15">
        <f t="shared" ref="D35:D49" si="11">D34*(1+C35)</f>
        <v>3583.5335916111362</v>
      </c>
      <c r="E35" s="15">
        <f t="shared" si="6"/>
        <v>61.67506730391073</v>
      </c>
    </row>
    <row r="36" spans="1:5" x14ac:dyDescent="0.2">
      <c r="A36" s="9">
        <v>43924</v>
      </c>
      <c r="C36" s="14">
        <f t="shared" si="10"/>
        <v>1.2058318032956308E-2</v>
      </c>
      <c r="D36" s="15">
        <f t="shared" si="11"/>
        <v>3626.7449793405654</v>
      </c>
      <c r="E36" s="15">
        <f t="shared" si="6"/>
        <v>63.269249106394085</v>
      </c>
    </row>
    <row r="37" spans="1:5" x14ac:dyDescent="0.2">
      <c r="A37" s="9">
        <v>43925</v>
      </c>
      <c r="C37" s="14">
        <f t="shared" si="10"/>
        <v>1.0962107302687553E-2</v>
      </c>
      <c r="D37" s="15">
        <f t="shared" si="11"/>
        <v>3666.50174696358</v>
      </c>
      <c r="E37" s="15">
        <f t="shared" si="6"/>
        <v>64.755965773883773</v>
      </c>
    </row>
    <row r="38" spans="1:5" x14ac:dyDescent="0.2">
      <c r="A38" s="9">
        <v>43926</v>
      </c>
      <c r="C38" s="14">
        <f t="shared" si="10"/>
        <v>9.9655520933523197E-3</v>
      </c>
      <c r="D38" s="15">
        <f t="shared" si="11"/>
        <v>3703.040461123313</v>
      </c>
      <c r="E38" s="15">
        <f t="shared" si="6"/>
        <v>66.139285690462273</v>
      </c>
    </row>
    <row r="39" spans="1:5" x14ac:dyDescent="0.2">
      <c r="A39" s="9">
        <v>43927</v>
      </c>
      <c r="C39" s="14">
        <f t="shared" si="10"/>
        <v>9.059592812138471E-3</v>
      </c>
      <c r="D39" s="15">
        <f t="shared" si="11"/>
        <v>3736.5884998679635</v>
      </c>
      <c r="E39" s="15">
        <f t="shared" si="6"/>
        <v>67.423713381556666</v>
      </c>
    </row>
    <row r="40" spans="1:5" x14ac:dyDescent="0.2">
      <c r="A40" s="9">
        <v>43928</v>
      </c>
      <c r="C40" s="14">
        <f t="shared" si="10"/>
        <v>8.2359934655804271E-3</v>
      </c>
      <c r="D40" s="15">
        <f t="shared" si="11"/>
        <v>3767.3630183364389</v>
      </c>
      <c r="E40" s="15">
        <f t="shared" si="6"/>
        <v>68.614050954750084</v>
      </c>
    </row>
    <row r="41" spans="1:5" x14ac:dyDescent="0.2">
      <c r="A41" s="9">
        <v>43929</v>
      </c>
      <c r="C41" s="14">
        <f t="shared" si="10"/>
        <v>7.4872667868912971E-3</v>
      </c>
      <c r="D41" s="15">
        <f t="shared" si="11"/>
        <v>3795.570270337792</v>
      </c>
      <c r="E41" s="15">
        <f t="shared" si="6"/>
        <v>69.71528048856068</v>
      </c>
    </row>
    <row r="42" spans="1:5" x14ac:dyDescent="0.2">
      <c r="A42" s="9">
        <v>43930</v>
      </c>
      <c r="C42" s="14">
        <f t="shared" si="10"/>
        <v>6.8066061699011788E-3</v>
      </c>
      <c r="D42" s="15">
        <f t="shared" si="11"/>
        <v>3821.4052223581671</v>
      </c>
      <c r="E42" s="15">
        <f t="shared" si="6"/>
        <v>70.732465807464948</v>
      </c>
    </row>
    <row r="43" spans="1:5" x14ac:dyDescent="0.2">
      <c r="A43" s="9">
        <v>43931</v>
      </c>
      <c r="C43" s="14">
        <f t="shared" si="10"/>
        <v>6.1878237908192532E-3</v>
      </c>
      <c r="D43" s="15">
        <f t="shared" si="11"/>
        <v>3845.051404507436</v>
      </c>
      <c r="E43" s="15">
        <f t="shared" si="6"/>
        <v>71.670671832222723</v>
      </c>
    </row>
    <row r="44" spans="1:5" x14ac:dyDescent="0.2">
      <c r="A44" s="9">
        <v>43932</v>
      </c>
      <c r="C44" s="14">
        <f t="shared" si="10"/>
        <v>5.6252943552902298E-3</v>
      </c>
      <c r="D44" s="15">
        <f t="shared" si="11"/>
        <v>3866.6809504690123</v>
      </c>
      <c r="E44" s="15">
        <f t="shared" si="6"/>
        <v>72.534899586811306</v>
      </c>
    </row>
    <row r="45" spans="1:5" x14ac:dyDescent="0.2">
      <c r="A45" s="9">
        <v>43933</v>
      </c>
      <c r="C45" s="14">
        <f t="shared" si="10"/>
        <v>5.113903959354754E-3</v>
      </c>
      <c r="D45" s="15">
        <f t="shared" si="11"/>
        <v>3886.4547854911775</v>
      </c>
      <c r="E45" s="15">
        <f t="shared" si="6"/>
        <v>73.330034939271599</v>
      </c>
    </row>
    <row r="46" spans="1:5" x14ac:dyDescent="0.2">
      <c r="A46" s="9">
        <v>43934</v>
      </c>
      <c r="C46" s="14">
        <f t="shared" si="10"/>
        <v>4.6490035994134126E-3</v>
      </c>
      <c r="D46" s="15">
        <f t="shared" si="11"/>
        <v>3904.5229277778831</v>
      </c>
      <c r="E46" s="15">
        <f t="shared" si="6"/>
        <v>74.060809222466261</v>
      </c>
    </row>
    <row r="47" spans="1:5" x14ac:dyDescent="0.2">
      <c r="A47" s="9">
        <v>43935</v>
      </c>
      <c r="C47" s="14">
        <f t="shared" si="10"/>
        <v>4.2263669085576471E-3</v>
      </c>
      <c r="D47" s="15">
        <f t="shared" si="11"/>
        <v>3921.024874273548</v>
      </c>
      <c r="E47" s="15">
        <f t="shared" si="6"/>
        <v>74.731769997359265</v>
      </c>
    </row>
    <row r="48" spans="1:5" x14ac:dyDescent="0.2">
      <c r="A48" s="9">
        <v>43936</v>
      </c>
      <c r="C48" s="14">
        <f t="shared" si="10"/>
        <v>3.8421517350524063E-3</v>
      </c>
      <c r="D48" s="15">
        <f t="shared" si="11"/>
        <v>3936.090046797422</v>
      </c>
      <c r="E48" s="15">
        <f t="shared" si="6"/>
        <v>75.347260366728776</v>
      </c>
    </row>
    <row r="49" spans="1:5" x14ac:dyDescent="0.2">
      <c r="A49" s="9">
        <v>43937</v>
      </c>
      <c r="C49" s="14">
        <f t="shared" si="10"/>
        <v>3.4928652136840053E-3</v>
      </c>
      <c r="D49" s="15">
        <f t="shared" si="11"/>
        <v>3949.8382787998089</v>
      </c>
      <c r="E49" s="15">
        <f t="shared" si="6"/>
        <v>75.911405406755847</v>
      </c>
    </row>
    <row r="50" spans="1:5" x14ac:dyDescent="0.2">
      <c r="E50" s="15"/>
    </row>
    <row r="51" spans="1:5" x14ac:dyDescent="0.2">
      <c r="E51" s="15"/>
    </row>
    <row r="52" spans="1:5" x14ac:dyDescent="0.2">
      <c r="E52" s="15"/>
    </row>
    <row r="53" spans="1:5" x14ac:dyDescent="0.2">
      <c r="E5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8AA1-3DB5-B54B-910D-F4FFCBAC7D6A}">
  <dimension ref="A1:I72"/>
  <sheetViews>
    <sheetView workbookViewId="0">
      <selection activeCell="I10" sqref="I10"/>
    </sheetView>
  </sheetViews>
  <sheetFormatPr baseColWidth="10" defaultRowHeight="16" x14ac:dyDescent="0.2"/>
  <sheetData>
    <row r="1" spans="1:9" x14ac:dyDescent="0.2">
      <c r="A1" t="s">
        <v>0</v>
      </c>
      <c r="B1" t="s">
        <v>22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9">
        <v>43890</v>
      </c>
      <c r="B2">
        <v>100</v>
      </c>
      <c r="E2">
        <v>2</v>
      </c>
      <c r="F2" s="10"/>
      <c r="H2">
        <v>0</v>
      </c>
      <c r="I2">
        <f t="shared" ref="I2:I7" si="0">B2-H2-E2</f>
        <v>98</v>
      </c>
    </row>
    <row r="3" spans="1:9" x14ac:dyDescent="0.2">
      <c r="A3" s="9">
        <v>43891</v>
      </c>
      <c r="B3">
        <v>130</v>
      </c>
      <c r="C3" s="10">
        <f t="shared" ref="C3:C11" si="1">B3/B2-1</f>
        <v>0.30000000000000004</v>
      </c>
      <c r="E3">
        <v>2</v>
      </c>
      <c r="F3" s="10">
        <f t="shared" ref="F3:F11" si="2">E3/E2-1</f>
        <v>0</v>
      </c>
      <c r="H3">
        <v>0</v>
      </c>
      <c r="I3">
        <f t="shared" si="0"/>
        <v>128</v>
      </c>
    </row>
    <row r="4" spans="1:9" x14ac:dyDescent="0.2">
      <c r="A4" s="9">
        <v>43892</v>
      </c>
      <c r="B4">
        <v>191</v>
      </c>
      <c r="C4" s="10">
        <f t="shared" si="1"/>
        <v>0.46923076923076934</v>
      </c>
      <c r="E4">
        <v>3</v>
      </c>
      <c r="F4" s="10">
        <f t="shared" si="2"/>
        <v>0.5</v>
      </c>
      <c r="H4">
        <v>12</v>
      </c>
      <c r="I4">
        <f t="shared" si="0"/>
        <v>176</v>
      </c>
    </row>
    <row r="5" spans="1:9" x14ac:dyDescent="0.2">
      <c r="A5" s="9">
        <v>43893</v>
      </c>
      <c r="B5">
        <v>204</v>
      </c>
      <c r="C5" s="10">
        <f t="shared" si="1"/>
        <v>6.8062827225130906E-2</v>
      </c>
      <c r="D5" s="15"/>
      <c r="E5">
        <v>4</v>
      </c>
      <c r="F5" s="10">
        <f t="shared" si="2"/>
        <v>0.33333333333333326</v>
      </c>
      <c r="H5">
        <v>12</v>
      </c>
      <c r="I5">
        <f t="shared" si="0"/>
        <v>188</v>
      </c>
    </row>
    <row r="6" spans="1:9" x14ac:dyDescent="0.2">
      <c r="A6" s="9">
        <v>43894</v>
      </c>
      <c r="B6">
        <v>285</v>
      </c>
      <c r="C6" s="10">
        <f t="shared" si="1"/>
        <v>0.39705882352941169</v>
      </c>
      <c r="D6" s="15"/>
      <c r="E6">
        <v>4</v>
      </c>
      <c r="F6" s="10">
        <f t="shared" si="2"/>
        <v>0</v>
      </c>
      <c r="H6">
        <v>12</v>
      </c>
      <c r="I6">
        <f t="shared" si="0"/>
        <v>269</v>
      </c>
    </row>
    <row r="7" spans="1:9" x14ac:dyDescent="0.2">
      <c r="A7" s="9">
        <v>43895</v>
      </c>
      <c r="B7">
        <v>377</v>
      </c>
      <c r="C7" s="10">
        <f t="shared" si="1"/>
        <v>0.32280701754385954</v>
      </c>
      <c r="D7" s="15"/>
      <c r="E7">
        <v>6</v>
      </c>
      <c r="F7" s="10">
        <f t="shared" si="2"/>
        <v>0.5</v>
      </c>
      <c r="H7">
        <v>12</v>
      </c>
      <c r="I7">
        <f t="shared" si="0"/>
        <v>359</v>
      </c>
    </row>
    <row r="8" spans="1:9" x14ac:dyDescent="0.2">
      <c r="A8" s="9">
        <v>43896</v>
      </c>
      <c r="B8">
        <v>653</v>
      </c>
      <c r="C8" s="10">
        <f t="shared" si="1"/>
        <v>0.7320954907161803</v>
      </c>
      <c r="D8" s="15"/>
      <c r="E8">
        <v>9</v>
      </c>
      <c r="F8" s="10">
        <f t="shared" si="2"/>
        <v>0.5</v>
      </c>
      <c r="H8">
        <v>12</v>
      </c>
      <c r="I8">
        <f t="shared" ref="I8:I9" si="3">B8-H8-E8</f>
        <v>632</v>
      </c>
    </row>
    <row r="9" spans="1:9" x14ac:dyDescent="0.2">
      <c r="A9" s="9">
        <v>43897</v>
      </c>
      <c r="B9">
        <v>949</v>
      </c>
      <c r="C9" s="10">
        <f t="shared" si="1"/>
        <v>0.45329249617151612</v>
      </c>
      <c r="D9" s="18"/>
      <c r="E9">
        <v>16</v>
      </c>
      <c r="F9" s="10">
        <f t="shared" si="2"/>
        <v>0.77777777777777768</v>
      </c>
      <c r="H9">
        <v>12</v>
      </c>
      <c r="I9">
        <f t="shared" si="3"/>
        <v>921</v>
      </c>
    </row>
    <row r="10" spans="1:9" x14ac:dyDescent="0.2">
      <c r="A10" s="9">
        <v>43898</v>
      </c>
      <c r="B10">
        <v>1126</v>
      </c>
      <c r="C10" s="10">
        <f t="shared" si="1"/>
        <v>0.18651211801896728</v>
      </c>
      <c r="D10" s="18"/>
      <c r="E10">
        <v>19</v>
      </c>
      <c r="F10" s="10">
        <f t="shared" si="2"/>
        <v>0.1875</v>
      </c>
      <c r="H10">
        <v>12</v>
      </c>
      <c r="I10">
        <f t="shared" ref="I10:I11" si="4">B10-H10-E10</f>
        <v>1095</v>
      </c>
    </row>
    <row r="11" spans="1:9" x14ac:dyDescent="0.2">
      <c r="A11" s="9">
        <v>43899</v>
      </c>
      <c r="B11">
        <v>1412</v>
      </c>
      <c r="C11" s="10">
        <f t="shared" si="1"/>
        <v>0.25399644760213147</v>
      </c>
      <c r="D11" s="18"/>
      <c r="E11">
        <v>25</v>
      </c>
      <c r="F11" s="10">
        <f t="shared" si="2"/>
        <v>0.31578947368421062</v>
      </c>
      <c r="H11">
        <v>12</v>
      </c>
      <c r="I11">
        <f t="shared" si="4"/>
        <v>1375</v>
      </c>
    </row>
    <row r="12" spans="1:9" x14ac:dyDescent="0.2">
      <c r="A12" s="9">
        <v>43900</v>
      </c>
      <c r="C12" s="14">
        <f t="shared" ref="C11:C69" si="5">C11/1.1</f>
        <v>0.23090586145648315</v>
      </c>
      <c r="D12" s="18">
        <f t="shared" ref="D11:D72" si="6">IF(ISBLANK(B11),D11*(1+AVERAGE(C9:C11)),B11*(1+AVERAGE(C9:C11)))</f>
        <v>1832.6823664170572</v>
      </c>
      <c r="E12" s="15">
        <f t="shared" ref="E11:E17" si="7">D4*0.02</f>
        <v>0</v>
      </c>
      <c r="F12" s="10"/>
    </row>
    <row r="13" spans="1:9" x14ac:dyDescent="0.2">
      <c r="A13" s="9">
        <v>43901</v>
      </c>
      <c r="C13" s="14">
        <f t="shared" si="5"/>
        <v>0.20991441950589376</v>
      </c>
      <c r="D13" s="18">
        <f t="shared" si="6"/>
        <v>2242.8454934380889</v>
      </c>
      <c r="E13" s="15">
        <f t="shared" si="7"/>
        <v>0</v>
      </c>
      <c r="F13" s="10"/>
    </row>
    <row r="14" spans="1:9" x14ac:dyDescent="0.2">
      <c r="A14" s="9">
        <v>43902</v>
      </c>
      <c r="C14" s="14">
        <f t="shared" si="5"/>
        <v>0.19083129045990341</v>
      </c>
      <c r="D14" s="18">
        <f t="shared" si="6"/>
        <v>2762.3010162468568</v>
      </c>
      <c r="E14" s="15">
        <f t="shared" si="7"/>
        <v>0</v>
      </c>
      <c r="F14" s="10"/>
    </row>
    <row r="15" spans="1:9" x14ac:dyDescent="0.2">
      <c r="A15" s="9">
        <v>43903</v>
      </c>
      <c r="C15" s="14">
        <f t="shared" si="5"/>
        <v>0.17348299132718489</v>
      </c>
      <c r="D15" s="18">
        <f t="shared" si="6"/>
        <v>3343.9049421314198</v>
      </c>
      <c r="E15" s="15">
        <f t="shared" si="7"/>
        <v>0</v>
      </c>
      <c r="F15" s="10"/>
    </row>
    <row r="16" spans="1:9" x14ac:dyDescent="0.2">
      <c r="A16" s="9">
        <v>43904</v>
      </c>
      <c r="C16" s="14">
        <f t="shared" si="5"/>
        <v>0.1577118102974408</v>
      </c>
      <c r="D16" s="18">
        <f t="shared" si="6"/>
        <v>3983.9603395205231</v>
      </c>
      <c r="E16" s="15">
        <f t="shared" si="7"/>
        <v>0</v>
      </c>
      <c r="F16" s="10"/>
    </row>
    <row r="17" spans="1:6" x14ac:dyDescent="0.2">
      <c r="A17" s="9">
        <v>43905</v>
      </c>
      <c r="C17" s="14">
        <f t="shared" si="5"/>
        <v>0.14337437299767344</v>
      </c>
      <c r="D17" s="18">
        <f t="shared" si="6"/>
        <v>4677.2040885404067</v>
      </c>
      <c r="E17" s="15">
        <f t="shared" si="7"/>
        <v>0</v>
      </c>
      <c r="F17" s="10"/>
    </row>
    <row r="18" spans="1:6" x14ac:dyDescent="0.2">
      <c r="A18" s="9">
        <v>43906</v>
      </c>
      <c r="C18" s="14">
        <f t="shared" si="5"/>
        <v>0.13034033908879403</v>
      </c>
      <c r="D18" s="18">
        <f t="shared" si="6"/>
        <v>5417.0897164866283</v>
      </c>
      <c r="E18" s="15">
        <f t="shared" ref="E18:E33" si="8">D10*0.02</f>
        <v>0</v>
      </c>
      <c r="F18" s="10"/>
    </row>
    <row r="19" spans="1:6" x14ac:dyDescent="0.2">
      <c r="A19" s="9">
        <v>43907</v>
      </c>
      <c r="C19" s="14">
        <f t="shared" si="5"/>
        <v>0.1184912173534491</v>
      </c>
      <c r="D19" s="18">
        <f t="shared" si="6"/>
        <v>6196.1151090951143</v>
      </c>
      <c r="E19" s="15">
        <f t="shared" si="8"/>
        <v>0</v>
      </c>
      <c r="F19" s="10"/>
    </row>
    <row r="20" spans="1:6" x14ac:dyDescent="0.2">
      <c r="A20" s="9">
        <v>43908</v>
      </c>
      <c r="C20" s="14">
        <f t="shared" si="5"/>
        <v>0.10771928850313553</v>
      </c>
      <c r="D20" s="18">
        <f t="shared" si="6"/>
        <v>7006.1661375215672</v>
      </c>
      <c r="E20" s="15">
        <f t="shared" si="8"/>
        <v>36.653647328341144</v>
      </c>
      <c r="F20" s="10"/>
    </row>
    <row r="21" spans="1:6" x14ac:dyDescent="0.2">
      <c r="A21" s="9">
        <v>43909</v>
      </c>
      <c r="C21" s="14">
        <f t="shared" si="5"/>
        <v>9.7926625911941387E-2</v>
      </c>
      <c r="D21" s="18">
        <f t="shared" si="6"/>
        <v>7838.8509562419058</v>
      </c>
      <c r="E21" s="15">
        <f t="shared" si="8"/>
        <v>44.856909868761775</v>
      </c>
      <c r="F21" s="10"/>
    </row>
    <row r="22" spans="1:6" x14ac:dyDescent="0.2">
      <c r="A22" s="9">
        <v>43910</v>
      </c>
      <c r="C22" s="14">
        <f t="shared" si="5"/>
        <v>8.9024205374492169E-2</v>
      </c>
      <c r="D22" s="18">
        <f t="shared" si="6"/>
        <v>8685.8051780143123</v>
      </c>
      <c r="E22" s="15">
        <f t="shared" si="8"/>
        <v>55.246020324937135</v>
      </c>
      <c r="F22" s="10"/>
    </row>
    <row r="23" spans="1:6" x14ac:dyDescent="0.2">
      <c r="A23" s="9">
        <v>43911</v>
      </c>
      <c r="C23" s="14">
        <f t="shared" si="5"/>
        <v>8.0931095794992872E-2</v>
      </c>
      <c r="D23" s="18">
        <f t="shared" si="6"/>
        <v>9538.9542621057572</v>
      </c>
      <c r="E23" s="15">
        <f t="shared" si="8"/>
        <v>66.878098842628404</v>
      </c>
      <c r="F23" s="10"/>
    </row>
    <row r="24" spans="1:6" x14ac:dyDescent="0.2">
      <c r="A24" s="9">
        <v>43912</v>
      </c>
      <c r="C24" s="14">
        <f t="shared" si="5"/>
        <v>7.3573723449993508E-2</v>
      </c>
      <c r="D24" s="18">
        <f t="shared" si="6"/>
        <v>10390.725412130583</v>
      </c>
      <c r="E24" s="15">
        <f t="shared" si="8"/>
        <v>79.679206790410461</v>
      </c>
      <c r="F24" s="10"/>
    </row>
    <row r="25" spans="1:6" x14ac:dyDescent="0.2">
      <c r="A25" s="9">
        <v>43913</v>
      </c>
      <c r="C25" s="14">
        <f t="shared" si="5"/>
        <v>6.6885203136357735E-2</v>
      </c>
      <c r="D25" s="18">
        <f t="shared" si="6"/>
        <v>11234.206487032247</v>
      </c>
      <c r="E25" s="15">
        <f t="shared" si="8"/>
        <v>93.544081770808134</v>
      </c>
      <c r="F25" s="10"/>
    </row>
    <row r="26" spans="1:6" x14ac:dyDescent="0.2">
      <c r="A26" s="9">
        <v>43914</v>
      </c>
      <c r="C26" s="14">
        <f t="shared" si="5"/>
        <v>6.0804730123961571E-2</v>
      </c>
      <c r="D26" s="18">
        <f t="shared" si="6"/>
        <v>12063.253562232485</v>
      </c>
      <c r="E26" s="15">
        <f t="shared" si="8"/>
        <v>108.34179432973256</v>
      </c>
      <c r="F26" s="10"/>
    </row>
    <row r="27" spans="1:6" x14ac:dyDescent="0.2">
      <c r="C27" s="14">
        <f t="shared" si="5"/>
        <v>5.5277027385419605E-2</v>
      </c>
      <c r="D27" s="18">
        <f t="shared" si="6"/>
        <v>12872.55173681869</v>
      </c>
      <c r="E27" s="15">
        <f t="shared" si="8"/>
        <v>123.9223021819023</v>
      </c>
      <c r="F27" s="10"/>
    </row>
    <row r="28" spans="1:6" x14ac:dyDescent="0.2">
      <c r="C28" s="14">
        <f t="shared" si="5"/>
        <v>5.0251843077654186E-2</v>
      </c>
      <c r="D28" s="18">
        <f t="shared" si="6"/>
        <v>13657.63562583227</v>
      </c>
      <c r="E28" s="15">
        <f t="shared" si="8"/>
        <v>140.12332275043136</v>
      </c>
      <c r="F28" s="10"/>
    </row>
    <row r="29" spans="1:6" x14ac:dyDescent="0.2">
      <c r="C29" s="14">
        <f t="shared" si="5"/>
        <v>4.5683493706958345E-2</v>
      </c>
      <c r="D29" s="18">
        <f t="shared" si="6"/>
        <v>14414.876862215751</v>
      </c>
      <c r="E29" s="15">
        <f t="shared" si="8"/>
        <v>156.77701912483812</v>
      </c>
      <c r="F29" s="10"/>
    </row>
    <row r="30" spans="1:6" x14ac:dyDescent="0.2">
      <c r="C30" s="14">
        <f t="shared" si="5"/>
        <v>4.1530448824507585E-2</v>
      </c>
      <c r="D30" s="18">
        <f t="shared" si="6"/>
        <v>15141.446065400933</v>
      </c>
      <c r="E30" s="15">
        <f t="shared" si="8"/>
        <v>173.71610356028626</v>
      </c>
      <c r="F30" s="10"/>
    </row>
    <row r="31" spans="1:6" x14ac:dyDescent="0.2">
      <c r="C31" s="14">
        <f t="shared" si="5"/>
        <v>3.7754953476825073E-2</v>
      </c>
      <c r="D31" s="18">
        <f t="shared" si="6"/>
        <v>15835.256324947088</v>
      </c>
      <c r="E31" s="15">
        <f t="shared" si="8"/>
        <v>190.77908524211514</v>
      </c>
      <c r="F31" s="10"/>
    </row>
    <row r="32" spans="1:6" x14ac:dyDescent="0.2">
      <c r="C32" s="14">
        <f t="shared" si="5"/>
        <v>3.4322684978931879E-2</v>
      </c>
      <c r="D32" s="18">
        <f t="shared" si="6"/>
        <v>16494.894491926072</v>
      </c>
      <c r="E32" s="15">
        <f t="shared" si="8"/>
        <v>207.81450824261168</v>
      </c>
      <c r="F32" s="10"/>
    </row>
    <row r="33" spans="3:6" x14ac:dyDescent="0.2">
      <c r="C33" s="14">
        <f t="shared" si="5"/>
        <v>3.1202440889938069E-2</v>
      </c>
      <c r="D33" s="18">
        <f t="shared" si="6"/>
        <v>17119.545629631903</v>
      </c>
      <c r="E33" s="15">
        <f t="shared" si="8"/>
        <v>224.68412974064495</v>
      </c>
      <c r="F33" s="10"/>
    </row>
    <row r="34" spans="3:6" x14ac:dyDescent="0.2">
      <c r="C34" s="14">
        <f t="shared" si="5"/>
        <v>2.8365855354489152E-2</v>
      </c>
      <c r="D34" s="18">
        <f t="shared" si="6"/>
        <v>17708.914973295447</v>
      </c>
      <c r="E34" s="15">
        <f t="shared" ref="E34:E72" si="9">D26*0.02</f>
        <v>241.2650712446497</v>
      </c>
      <c r="F34" s="10"/>
    </row>
    <row r="35" spans="3:6" x14ac:dyDescent="0.2">
      <c r="C35" s="14">
        <f t="shared" si="5"/>
        <v>2.5787141231353772E-2</v>
      </c>
      <c r="D35" s="18">
        <f t="shared" si="6"/>
        <v>18263.150774376692</v>
      </c>
      <c r="E35" s="15">
        <f t="shared" si="9"/>
        <v>257.4510347363738</v>
      </c>
      <c r="F35" s="10"/>
    </row>
    <row r="36" spans="3:6" x14ac:dyDescent="0.2">
      <c r="C36" s="14">
        <f t="shared" si="5"/>
        <v>2.3442855664867063E-2</v>
      </c>
      <c r="D36" s="18">
        <f t="shared" si="6"/>
        <v>18782.770515721051</v>
      </c>
      <c r="E36" s="15">
        <f t="shared" si="9"/>
        <v>273.15271251664541</v>
      </c>
    </row>
    <row r="37" spans="3:6" x14ac:dyDescent="0.2">
      <c r="C37" s="14">
        <f t="shared" si="5"/>
        <v>2.1311686968060965E-2</v>
      </c>
      <c r="D37" s="18">
        <f t="shared" si="6"/>
        <v>19268.592210986681</v>
      </c>
      <c r="E37" s="15">
        <f t="shared" si="9"/>
        <v>288.29753724431504</v>
      </c>
    </row>
    <row r="38" spans="3:6" x14ac:dyDescent="0.2">
      <c r="C38" s="14">
        <f t="shared" si="5"/>
        <v>1.9374260880055422E-2</v>
      </c>
      <c r="D38" s="18">
        <f t="shared" si="6"/>
        <v>19721.671857739075</v>
      </c>
      <c r="E38" s="15">
        <f t="shared" si="9"/>
        <v>302.82892130801866</v>
      </c>
    </row>
    <row r="39" spans="3:6" x14ac:dyDescent="0.2">
      <c r="C39" s="14">
        <f t="shared" si="5"/>
        <v>1.7612964436414018E-2</v>
      </c>
      <c r="D39" s="18">
        <f t="shared" si="6"/>
        <v>20143.24759757657</v>
      </c>
      <c r="E39" s="15">
        <f t="shared" si="9"/>
        <v>316.70512649894175</v>
      </c>
    </row>
    <row r="40" spans="3:6" x14ac:dyDescent="0.2">
      <c r="C40" s="14">
        <f t="shared" si="5"/>
        <v>1.601178585128547E-2</v>
      </c>
      <c r="D40" s="18">
        <f t="shared" si="6"/>
        <v>20534.690739182137</v>
      </c>
      <c r="E40" s="15">
        <f t="shared" si="9"/>
        <v>329.89788983852145</v>
      </c>
    </row>
    <row r="41" spans="3:6" x14ac:dyDescent="0.2">
      <c r="C41" s="14">
        <f t="shared" si="5"/>
        <v>1.4556168955714063E-2</v>
      </c>
      <c r="D41" s="18">
        <f t="shared" si="6"/>
        <v>20897.46350711957</v>
      </c>
      <c r="E41" s="15">
        <f t="shared" si="9"/>
        <v>342.39091259263807</v>
      </c>
    </row>
    <row r="42" spans="3:6" x14ac:dyDescent="0.2">
      <c r="C42" s="14">
        <f t="shared" si="5"/>
        <v>1.3232880868830964E-2</v>
      </c>
      <c r="D42" s="18">
        <f t="shared" si="6"/>
        <v>21233.083174329138</v>
      </c>
      <c r="E42" s="15">
        <f t="shared" si="9"/>
        <v>354.17829946590894</v>
      </c>
    </row>
    <row r="43" spans="3:6" x14ac:dyDescent="0.2">
      <c r="C43" s="14">
        <f t="shared" si="5"/>
        <v>1.2029891698937239E-2</v>
      </c>
      <c r="D43" s="18">
        <f t="shared" si="6"/>
        <v>21543.092103332481</v>
      </c>
      <c r="E43" s="15">
        <f t="shared" si="9"/>
        <v>365.26301548753383</v>
      </c>
    </row>
    <row r="44" spans="3:6" x14ac:dyDescent="0.2">
      <c r="C44" s="14">
        <f t="shared" si="5"/>
        <v>1.0936265180852034E-2</v>
      </c>
      <c r="D44" s="18">
        <f t="shared" si="6"/>
        <v>21829.033144898342</v>
      </c>
      <c r="E44" s="15">
        <f t="shared" si="9"/>
        <v>375.65541031442103</v>
      </c>
    </row>
    <row r="45" spans="3:6" x14ac:dyDescent="0.2">
      <c r="C45" s="14">
        <f t="shared" si="5"/>
        <v>9.9420592553200304E-3</v>
      </c>
      <c r="D45" s="18">
        <f t="shared" si="6"/>
        <v>22092.429809841025</v>
      </c>
      <c r="E45" s="15">
        <f t="shared" si="9"/>
        <v>385.37184421973365</v>
      </c>
    </row>
    <row r="46" spans="3:6" x14ac:dyDescent="0.2">
      <c r="C46" s="14">
        <f t="shared" si="5"/>
        <v>9.0382356866545721E-3</v>
      </c>
      <c r="D46" s="18">
        <f t="shared" si="6"/>
        <v>22334.770628218354</v>
      </c>
      <c r="E46" s="15">
        <f t="shared" si="9"/>
        <v>394.43343715478153</v>
      </c>
    </row>
    <row r="47" spans="3:6" x14ac:dyDescent="0.2">
      <c r="C47" s="14">
        <f t="shared" si="5"/>
        <v>8.216577896958701E-3</v>
      </c>
      <c r="D47" s="18">
        <f t="shared" si="6"/>
        <v>22557.497130994565</v>
      </c>
      <c r="E47" s="15">
        <f t="shared" si="9"/>
        <v>402.8649519515314</v>
      </c>
    </row>
    <row r="48" spans="3:6" x14ac:dyDescent="0.2">
      <c r="C48" s="14">
        <f t="shared" si="5"/>
        <v>7.4696162699624544E-3</v>
      </c>
      <c r="D48" s="18">
        <f t="shared" si="6"/>
        <v>22761.994924673319</v>
      </c>
      <c r="E48" s="15">
        <f t="shared" si="9"/>
        <v>410.69381478364272</v>
      </c>
    </row>
    <row r="49" spans="3:5" x14ac:dyDescent="0.2">
      <c r="C49" s="14">
        <f t="shared" si="5"/>
        <v>6.7905602454204125E-3</v>
      </c>
      <c r="D49" s="18">
        <f t="shared" si="6"/>
        <v>22949.587373620834</v>
      </c>
      <c r="E49" s="15">
        <f t="shared" si="9"/>
        <v>417.94927014239141</v>
      </c>
    </row>
    <row r="50" spans="3:5" x14ac:dyDescent="0.2">
      <c r="C50" s="14">
        <f t="shared" si="5"/>
        <v>6.1732365867458294E-3</v>
      </c>
      <c r="D50" s="18">
        <f t="shared" si="6"/>
        <v>23121.53145337465</v>
      </c>
      <c r="E50" s="15">
        <f t="shared" si="9"/>
        <v>424.66166348658277</v>
      </c>
    </row>
    <row r="51" spans="3:5" x14ac:dyDescent="0.2">
      <c r="C51" s="14">
        <f t="shared" si="5"/>
        <v>5.6120332606780258E-3</v>
      </c>
      <c r="D51" s="18">
        <f t="shared" si="6"/>
        <v>23279.015387954874</v>
      </c>
      <c r="E51" s="15">
        <f t="shared" si="9"/>
        <v>430.86184206664961</v>
      </c>
    </row>
    <row r="52" spans="3:5" x14ac:dyDescent="0.2">
      <c r="C52" s="14">
        <f t="shared" si="5"/>
        <v>5.1018484187982053E-3</v>
      </c>
      <c r="D52" s="18">
        <f t="shared" si="6"/>
        <v>23423.157732813328</v>
      </c>
      <c r="E52" s="15">
        <f t="shared" si="9"/>
        <v>436.58066289796682</v>
      </c>
    </row>
    <row r="53" spans="3:5" x14ac:dyDescent="0.2">
      <c r="C53" s="14">
        <f t="shared" si="5"/>
        <v>4.6380440170892771E-3</v>
      </c>
      <c r="D53" s="18">
        <f t="shared" si="6"/>
        <v>23555.00761108079</v>
      </c>
      <c r="E53" s="15">
        <f t="shared" si="9"/>
        <v>441.84859619682049</v>
      </c>
    </row>
    <row r="54" spans="3:5" x14ac:dyDescent="0.2">
      <c r="C54" s="14">
        <f t="shared" si="5"/>
        <v>4.2164036518993423E-3</v>
      </c>
      <c r="D54" s="18">
        <f t="shared" si="6"/>
        <v>23675.545853289907</v>
      </c>
      <c r="E54" s="15">
        <f t="shared" si="9"/>
        <v>446.69541256436707</v>
      </c>
    </row>
    <row r="55" spans="3:5" x14ac:dyDescent="0.2">
      <c r="C55" s="14">
        <f t="shared" si="5"/>
        <v>3.8330942289994019E-3</v>
      </c>
      <c r="D55" s="18">
        <f t="shared" si="6"/>
        <v>23785.686829279399</v>
      </c>
      <c r="E55" s="15">
        <f t="shared" si="9"/>
        <v>451.14994261989131</v>
      </c>
    </row>
    <row r="56" spans="3:5" x14ac:dyDescent="0.2">
      <c r="C56" s="14">
        <f t="shared" si="5"/>
        <v>3.4846311172721835E-3</v>
      </c>
      <c r="D56" s="18">
        <f t="shared" si="6"/>
        <v>23886.280795352366</v>
      </c>
      <c r="E56" s="15">
        <f t="shared" si="9"/>
        <v>455.2398984934664</v>
      </c>
    </row>
    <row r="57" spans="3:5" x14ac:dyDescent="0.2">
      <c r="C57" s="14">
        <f t="shared" si="5"/>
        <v>3.1678464702474393E-3</v>
      </c>
      <c r="D57" s="18">
        <f t="shared" si="6"/>
        <v>23978.11661001241</v>
      </c>
      <c r="E57" s="15">
        <f t="shared" si="9"/>
        <v>458.99174747241671</v>
      </c>
    </row>
    <row r="58" spans="3:5" x14ac:dyDescent="0.2">
      <c r="C58" s="14">
        <f t="shared" si="5"/>
        <v>2.879860427497672E-3</v>
      </c>
      <c r="D58" s="18">
        <f t="shared" si="6"/>
        <v>24061.92469792546</v>
      </c>
      <c r="E58" s="15">
        <f t="shared" si="9"/>
        <v>462.43062906749299</v>
      </c>
    </row>
    <row r="59" spans="3:5" x14ac:dyDescent="0.2">
      <c r="C59" s="14">
        <f t="shared" si="5"/>
        <v>2.6180549340887923E-3</v>
      </c>
      <c r="D59" s="18">
        <f t="shared" si="6"/>
        <v>24138.380164429633</v>
      </c>
      <c r="E59" s="15">
        <f t="shared" si="9"/>
        <v>465.58030775909748</v>
      </c>
    </row>
    <row r="60" spans="3:5" x14ac:dyDescent="0.2">
      <c r="C60" s="14">
        <f t="shared" si="5"/>
        <v>2.3800499400807203E-3</v>
      </c>
      <c r="D60" s="18">
        <f t="shared" si="6"/>
        <v>24208.105982266701</v>
      </c>
      <c r="E60" s="15">
        <f t="shared" si="9"/>
        <v>468.46315465626657</v>
      </c>
    </row>
    <row r="61" spans="3:5" x14ac:dyDescent="0.2">
      <c r="C61" s="14">
        <f t="shared" si="5"/>
        <v>2.1636817637097454E-3</v>
      </c>
      <c r="D61" s="18">
        <f t="shared" si="6"/>
        <v>24271.676188582493</v>
      </c>
      <c r="E61" s="15">
        <f t="shared" si="9"/>
        <v>471.10015222161582</v>
      </c>
    </row>
    <row r="62" spans="3:5" x14ac:dyDescent="0.2">
      <c r="C62" s="14">
        <f t="shared" si="5"/>
        <v>1.9669834215543139E-3</v>
      </c>
      <c r="D62" s="18">
        <f t="shared" si="6"/>
        <v>24329.6190439846</v>
      </c>
      <c r="E62" s="15">
        <f t="shared" si="9"/>
        <v>473.51091706579814</v>
      </c>
    </row>
    <row r="63" spans="3:5" x14ac:dyDescent="0.2">
      <c r="C63" s="14">
        <f t="shared" si="5"/>
        <v>1.7881667468675579E-3</v>
      </c>
      <c r="D63" s="18">
        <f t="shared" si="6"/>
        <v>24382.420116885784</v>
      </c>
      <c r="E63" s="15">
        <f t="shared" si="9"/>
        <v>475.71373658558798</v>
      </c>
    </row>
    <row r="64" spans="3:5" x14ac:dyDescent="0.2">
      <c r="C64" s="14">
        <f t="shared" si="5"/>
        <v>1.6256061335159617E-3</v>
      </c>
      <c r="D64" s="18">
        <f t="shared" si="6"/>
        <v>24430.525265809276</v>
      </c>
      <c r="E64" s="15">
        <f t="shared" si="9"/>
        <v>477.72561590704731</v>
      </c>
    </row>
    <row r="65" spans="3:5" x14ac:dyDescent="0.2">
      <c r="C65" s="14">
        <f t="shared" si="5"/>
        <v>1.4778237577417832E-3</v>
      </c>
      <c r="D65" s="18">
        <f t="shared" si="6"/>
        <v>24474.343500070492</v>
      </c>
      <c r="E65" s="15">
        <f t="shared" si="9"/>
        <v>479.56233220024819</v>
      </c>
    </row>
    <row r="66" spans="3:5" x14ac:dyDescent="0.2">
      <c r="C66" s="14">
        <f t="shared" si="5"/>
        <v>1.343476143401621E-3</v>
      </c>
      <c r="D66" s="18">
        <f t="shared" si="6"/>
        <v>24514.249705532246</v>
      </c>
      <c r="E66" s="15">
        <f t="shared" si="9"/>
        <v>481.2384939585092</v>
      </c>
    </row>
    <row r="67" spans="3:5" x14ac:dyDescent="0.2">
      <c r="C67" s="14">
        <f t="shared" si="5"/>
        <v>1.221341948546928E-3</v>
      </c>
      <c r="D67" s="18">
        <f t="shared" si="6"/>
        <v>24550.58722718247</v>
      </c>
      <c r="E67" s="15">
        <f t="shared" si="9"/>
        <v>482.76760328859268</v>
      </c>
    </row>
    <row r="68" spans="3:5" x14ac:dyDescent="0.2">
      <c r="C68" s="14">
        <f t="shared" si="5"/>
        <v>1.110310862315389E-3</v>
      </c>
      <c r="D68" s="18">
        <f t="shared" si="6"/>
        <v>24583.670304302163</v>
      </c>
      <c r="E68" s="15">
        <f t="shared" si="9"/>
        <v>484.16211964533403</v>
      </c>
    </row>
    <row r="69" spans="3:5" x14ac:dyDescent="0.2">
      <c r="C69" s="14">
        <f t="shared" si="5"/>
        <v>1.0093735111958082E-3</v>
      </c>
      <c r="D69" s="18">
        <f t="shared" si="6"/>
        <v>24613.786357147968</v>
      </c>
      <c r="E69" s="15">
        <f t="shared" si="9"/>
        <v>485.43352377164985</v>
      </c>
    </row>
    <row r="70" spans="3:5" x14ac:dyDescent="0.2">
      <c r="C70" s="14">
        <f t="shared" ref="C70:C72" si="10">C69/1.1</f>
        <v>9.1761228290528009E-4</v>
      </c>
      <c r="D70" s="18">
        <f t="shared" si="6"/>
        <v>24641.198126516214</v>
      </c>
      <c r="E70" s="15">
        <f t="shared" si="9"/>
        <v>486.59238087969197</v>
      </c>
    </row>
    <row r="71" spans="3:5" x14ac:dyDescent="0.2">
      <c r="C71" s="14">
        <f t="shared" si="10"/>
        <v>8.3419298445934552E-4</v>
      </c>
      <c r="D71" s="18">
        <f t="shared" si="6"/>
        <v>24666.145669409467</v>
      </c>
      <c r="E71" s="15">
        <f t="shared" si="9"/>
        <v>487.64840233771565</v>
      </c>
    </row>
    <row r="72" spans="3:5" x14ac:dyDescent="0.2">
      <c r="C72" s="14">
        <f t="shared" si="10"/>
        <v>7.58357258599405E-4</v>
      </c>
      <c r="D72" s="18">
        <f t="shared" si="6"/>
        <v>24688.848215399881</v>
      </c>
      <c r="E72" s="15">
        <f t="shared" si="9"/>
        <v>488.61050531618554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5D76-E8EE-E14C-9BC1-3EC8CEE0DE58}">
  <dimension ref="A1:I57"/>
  <sheetViews>
    <sheetView workbookViewId="0">
      <selection activeCell="C11" sqref="C11"/>
    </sheetView>
  </sheetViews>
  <sheetFormatPr baseColWidth="10" defaultRowHeight="16" x14ac:dyDescent="0.2"/>
  <sheetData>
    <row r="1" spans="1:9" x14ac:dyDescent="0.2">
      <c r="A1" t="s">
        <v>0</v>
      </c>
      <c r="B1" t="s">
        <v>22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9">
        <v>43890</v>
      </c>
      <c r="B2">
        <v>69</v>
      </c>
      <c r="E2">
        <v>1</v>
      </c>
      <c r="F2" s="10"/>
      <c r="H2">
        <v>9</v>
      </c>
      <c r="I2">
        <f t="shared" ref="I2:I11" si="0">B2-H2-E2</f>
        <v>59</v>
      </c>
    </row>
    <row r="3" spans="1:9" x14ac:dyDescent="0.2">
      <c r="A3" s="9">
        <v>43891</v>
      </c>
      <c r="B3">
        <v>73</v>
      </c>
      <c r="C3" s="10">
        <f t="shared" ref="C3:C11" si="1">B3/B2-1</f>
        <v>5.7971014492753659E-2</v>
      </c>
      <c r="E3">
        <v>1</v>
      </c>
      <c r="F3" s="10">
        <f t="shared" ref="F3:F11" si="2">E3/E2-1</f>
        <v>0</v>
      </c>
      <c r="H3">
        <v>9</v>
      </c>
      <c r="I3">
        <f t="shared" si="0"/>
        <v>63</v>
      </c>
    </row>
    <row r="4" spans="1:9" x14ac:dyDescent="0.2">
      <c r="A4" s="9">
        <v>43892</v>
      </c>
      <c r="B4">
        <v>100</v>
      </c>
      <c r="C4" s="10">
        <f t="shared" si="1"/>
        <v>0.36986301369863006</v>
      </c>
      <c r="E4">
        <v>6</v>
      </c>
      <c r="F4" s="10">
        <f t="shared" si="2"/>
        <v>5</v>
      </c>
      <c r="H4">
        <v>9</v>
      </c>
      <c r="I4">
        <f t="shared" si="0"/>
        <v>85</v>
      </c>
    </row>
    <row r="5" spans="1:9" x14ac:dyDescent="0.2">
      <c r="A5" s="9">
        <v>43893</v>
      </c>
      <c r="B5">
        <v>118</v>
      </c>
      <c r="C5" s="10">
        <f t="shared" si="1"/>
        <v>0.17999999999999994</v>
      </c>
      <c r="D5" s="15"/>
      <c r="E5">
        <v>9</v>
      </c>
      <c r="F5" s="10">
        <f t="shared" si="2"/>
        <v>0.5</v>
      </c>
      <c r="H5">
        <v>9</v>
      </c>
      <c r="I5">
        <f t="shared" si="0"/>
        <v>100</v>
      </c>
    </row>
    <row r="6" spans="1:9" x14ac:dyDescent="0.2">
      <c r="A6" s="9">
        <v>43894</v>
      </c>
      <c r="B6">
        <v>159</v>
      </c>
      <c r="C6" s="10">
        <f t="shared" si="1"/>
        <v>0.34745762711864403</v>
      </c>
      <c r="D6" s="15"/>
      <c r="E6">
        <v>11</v>
      </c>
      <c r="F6" s="10">
        <f t="shared" si="2"/>
        <v>0.22222222222222232</v>
      </c>
      <c r="H6">
        <v>9</v>
      </c>
      <c r="I6">
        <f t="shared" si="0"/>
        <v>139</v>
      </c>
    </row>
    <row r="7" spans="1:9" x14ac:dyDescent="0.2">
      <c r="A7" s="9">
        <v>43895</v>
      </c>
      <c r="B7">
        <v>177</v>
      </c>
      <c r="C7" s="10">
        <f t="shared" si="1"/>
        <v>0.1132075471698113</v>
      </c>
      <c r="D7" s="15"/>
      <c r="E7">
        <v>11</v>
      </c>
      <c r="F7" s="10">
        <f t="shared" si="2"/>
        <v>0</v>
      </c>
      <c r="H7">
        <v>9</v>
      </c>
      <c r="I7">
        <f t="shared" si="0"/>
        <v>157</v>
      </c>
    </row>
    <row r="8" spans="1:9" x14ac:dyDescent="0.2">
      <c r="A8" s="9">
        <v>43896</v>
      </c>
      <c r="B8">
        <v>339</v>
      </c>
      <c r="C8" s="10">
        <f t="shared" si="1"/>
        <v>0.9152542372881356</v>
      </c>
      <c r="D8" s="15"/>
      <c r="E8">
        <v>17</v>
      </c>
      <c r="F8" s="10">
        <f t="shared" si="2"/>
        <v>0.54545454545454541</v>
      </c>
      <c r="H8">
        <v>8</v>
      </c>
      <c r="I8">
        <f t="shared" si="0"/>
        <v>314</v>
      </c>
    </row>
    <row r="9" spans="1:9" x14ac:dyDescent="0.2">
      <c r="A9" s="9">
        <v>43897</v>
      </c>
      <c r="B9">
        <v>401</v>
      </c>
      <c r="C9" s="10">
        <f t="shared" si="1"/>
        <v>0.18289085545722705</v>
      </c>
      <c r="D9" s="15"/>
      <c r="E9">
        <v>17</v>
      </c>
      <c r="F9" s="10">
        <f t="shared" si="2"/>
        <v>0</v>
      </c>
      <c r="H9">
        <v>8</v>
      </c>
      <c r="I9">
        <f t="shared" si="0"/>
        <v>376</v>
      </c>
    </row>
    <row r="10" spans="1:9" x14ac:dyDescent="0.2">
      <c r="A10" s="9">
        <v>43898</v>
      </c>
      <c r="B10">
        <v>521</v>
      </c>
      <c r="C10" s="10">
        <f t="shared" si="1"/>
        <v>0.29925187032418954</v>
      </c>
      <c r="D10" s="15"/>
      <c r="E10">
        <v>22</v>
      </c>
      <c r="F10" s="10">
        <f t="shared" si="2"/>
        <v>0.29411764705882359</v>
      </c>
      <c r="H10">
        <v>8</v>
      </c>
      <c r="I10">
        <f t="shared" si="0"/>
        <v>491</v>
      </c>
    </row>
    <row r="11" spans="1:9" x14ac:dyDescent="0.2">
      <c r="A11" s="9">
        <v>43899</v>
      </c>
      <c r="B11">
        <v>607</v>
      </c>
      <c r="C11" s="10">
        <f t="shared" si="1"/>
        <v>0.165067178502879</v>
      </c>
      <c r="D11" s="18"/>
      <c r="E11">
        <v>22</v>
      </c>
      <c r="F11" s="10">
        <f t="shared" si="2"/>
        <v>0</v>
      </c>
      <c r="H11">
        <v>8</v>
      </c>
      <c r="I11">
        <f t="shared" si="0"/>
        <v>577</v>
      </c>
    </row>
    <row r="12" spans="1:9" x14ac:dyDescent="0.2">
      <c r="A12" s="9">
        <v>43900</v>
      </c>
      <c r="C12" s="14">
        <f t="shared" ref="C11:C57" si="3">C11/1.1</f>
        <v>0.15006107136625363</v>
      </c>
      <c r="D12" s="15">
        <f t="shared" ref="D12:D18" si="4">D11*(1+C12)</f>
        <v>0</v>
      </c>
      <c r="E12" s="15">
        <f t="shared" ref="E11:E18" si="5">D4*0.02</f>
        <v>0</v>
      </c>
    </row>
    <row r="13" spans="1:9" x14ac:dyDescent="0.2">
      <c r="A13" s="9">
        <v>43901</v>
      </c>
      <c r="C13" s="14">
        <f t="shared" si="3"/>
        <v>0.1364191557875033</v>
      </c>
      <c r="D13" s="15">
        <f t="shared" si="4"/>
        <v>0</v>
      </c>
      <c r="E13" s="15">
        <f t="shared" si="5"/>
        <v>0</v>
      </c>
    </row>
    <row r="14" spans="1:9" x14ac:dyDescent="0.2">
      <c r="A14" s="9">
        <v>43902</v>
      </c>
      <c r="C14" s="14">
        <f t="shared" si="3"/>
        <v>0.12401741435227571</v>
      </c>
      <c r="D14" s="15">
        <f t="shared" si="4"/>
        <v>0</v>
      </c>
      <c r="E14" s="15">
        <f t="shared" si="5"/>
        <v>0</v>
      </c>
    </row>
    <row r="15" spans="1:9" x14ac:dyDescent="0.2">
      <c r="A15" s="9">
        <v>43903</v>
      </c>
      <c r="C15" s="14">
        <f t="shared" si="3"/>
        <v>0.11274310395661427</v>
      </c>
      <c r="D15" s="15">
        <f t="shared" si="4"/>
        <v>0</v>
      </c>
      <c r="E15" s="15">
        <f t="shared" si="5"/>
        <v>0</v>
      </c>
    </row>
    <row r="16" spans="1:9" x14ac:dyDescent="0.2">
      <c r="A16" s="9">
        <v>43904</v>
      </c>
      <c r="C16" s="14">
        <f t="shared" si="3"/>
        <v>0.10249373086964933</v>
      </c>
      <c r="D16" s="15">
        <f t="shared" si="4"/>
        <v>0</v>
      </c>
      <c r="E16" s="15">
        <f t="shared" si="5"/>
        <v>0</v>
      </c>
    </row>
    <row r="17" spans="1:5" x14ac:dyDescent="0.2">
      <c r="A17" s="9">
        <v>43905</v>
      </c>
      <c r="C17" s="14">
        <f t="shared" si="3"/>
        <v>9.3176118972408475E-2</v>
      </c>
      <c r="D17" s="15">
        <f t="shared" si="4"/>
        <v>0</v>
      </c>
      <c r="E17" s="15">
        <f t="shared" si="5"/>
        <v>0</v>
      </c>
    </row>
    <row r="18" spans="1:5" x14ac:dyDescent="0.2">
      <c r="A18" s="9">
        <v>43906</v>
      </c>
      <c r="C18" s="14">
        <f t="shared" si="3"/>
        <v>8.4705562702189513E-2</v>
      </c>
      <c r="D18" s="15">
        <f t="shared" si="4"/>
        <v>0</v>
      </c>
      <c r="E18" s="15">
        <f t="shared" si="5"/>
        <v>0</v>
      </c>
    </row>
    <row r="19" spans="1:5" x14ac:dyDescent="0.2">
      <c r="A19" s="9">
        <v>43907</v>
      </c>
      <c r="C19" s="14">
        <f t="shared" si="3"/>
        <v>7.7005057001990465E-2</v>
      </c>
      <c r="D19" s="15">
        <f t="shared" ref="D19:D28" si="6">D18*(1+C19)</f>
        <v>0</v>
      </c>
      <c r="E19" s="15">
        <f t="shared" ref="E19:E28" si="7">D11*0.02</f>
        <v>0</v>
      </c>
    </row>
    <row r="20" spans="1:5" x14ac:dyDescent="0.2">
      <c r="A20" s="9">
        <v>43908</v>
      </c>
      <c r="C20" s="14">
        <f t="shared" si="3"/>
        <v>7.0004597274536784E-2</v>
      </c>
      <c r="D20" s="15">
        <f t="shared" si="6"/>
        <v>0</v>
      </c>
      <c r="E20" s="15">
        <f t="shared" si="7"/>
        <v>0</v>
      </c>
    </row>
    <row r="21" spans="1:5" x14ac:dyDescent="0.2">
      <c r="A21" s="9">
        <v>43909</v>
      </c>
      <c r="C21" s="14">
        <f t="shared" si="3"/>
        <v>6.3640542976851622E-2</v>
      </c>
      <c r="D21" s="15">
        <f t="shared" si="6"/>
        <v>0</v>
      </c>
      <c r="E21" s="15">
        <f t="shared" si="7"/>
        <v>0</v>
      </c>
    </row>
    <row r="22" spans="1:5" x14ac:dyDescent="0.2">
      <c r="A22" s="9">
        <v>43910</v>
      </c>
      <c r="C22" s="14">
        <f t="shared" si="3"/>
        <v>5.7855039069865104E-2</v>
      </c>
      <c r="D22" s="15">
        <f t="shared" si="6"/>
        <v>0</v>
      </c>
      <c r="E22" s="15">
        <f t="shared" si="7"/>
        <v>0</v>
      </c>
    </row>
    <row r="23" spans="1:5" x14ac:dyDescent="0.2">
      <c r="A23" s="9">
        <v>43911</v>
      </c>
      <c r="C23" s="14">
        <f t="shared" si="3"/>
        <v>5.2595490063513724E-2</v>
      </c>
      <c r="D23" s="15">
        <f t="shared" si="6"/>
        <v>0</v>
      </c>
      <c r="E23" s="15">
        <f t="shared" si="7"/>
        <v>0</v>
      </c>
    </row>
    <row r="24" spans="1:5" x14ac:dyDescent="0.2">
      <c r="A24" s="9">
        <v>43912</v>
      </c>
      <c r="C24" s="14">
        <f t="shared" si="3"/>
        <v>4.7814081875921566E-2</v>
      </c>
      <c r="D24" s="15">
        <f t="shared" si="6"/>
        <v>0</v>
      </c>
      <c r="E24" s="15">
        <f t="shared" si="7"/>
        <v>0</v>
      </c>
    </row>
    <row r="25" spans="1:5" x14ac:dyDescent="0.2">
      <c r="A25" s="9">
        <v>43913</v>
      </c>
      <c r="C25" s="14">
        <f t="shared" si="3"/>
        <v>4.3467347159928692E-2</v>
      </c>
      <c r="D25" s="15">
        <f t="shared" si="6"/>
        <v>0</v>
      </c>
      <c r="E25" s="15">
        <f t="shared" si="7"/>
        <v>0</v>
      </c>
    </row>
    <row r="26" spans="1:5" x14ac:dyDescent="0.2">
      <c r="A26" s="9">
        <v>43914</v>
      </c>
      <c r="C26" s="14">
        <f t="shared" si="3"/>
        <v>3.951577014538972E-2</v>
      </c>
      <c r="D26" s="15">
        <f t="shared" si="6"/>
        <v>0</v>
      </c>
      <c r="E26" s="15">
        <f t="shared" si="7"/>
        <v>0</v>
      </c>
    </row>
    <row r="27" spans="1:5" x14ac:dyDescent="0.2">
      <c r="C27" s="14">
        <f t="shared" si="3"/>
        <v>3.592342740489974E-2</v>
      </c>
      <c r="D27" s="15">
        <f t="shared" si="6"/>
        <v>0</v>
      </c>
      <c r="E27" s="15">
        <f t="shared" si="7"/>
        <v>0</v>
      </c>
    </row>
    <row r="28" spans="1:5" x14ac:dyDescent="0.2">
      <c r="C28" s="14">
        <f t="shared" si="3"/>
        <v>3.2657661277181581E-2</v>
      </c>
      <c r="D28" s="15">
        <f t="shared" si="6"/>
        <v>0</v>
      </c>
      <c r="E28" s="15">
        <f t="shared" si="7"/>
        <v>0</v>
      </c>
    </row>
    <row r="29" spans="1:5" x14ac:dyDescent="0.2">
      <c r="C29" s="14">
        <f t="shared" si="3"/>
        <v>2.9688782979255979E-2</v>
      </c>
      <c r="D29" s="15">
        <f t="shared" ref="D29:D57" si="8">D28*(1+C29)</f>
        <v>0</v>
      </c>
      <c r="E29" s="15">
        <f t="shared" ref="E29:E57" si="9">D21*0.02</f>
        <v>0</v>
      </c>
    </row>
    <row r="30" spans="1:5" x14ac:dyDescent="0.2">
      <c r="C30" s="14">
        <f t="shared" si="3"/>
        <v>2.6989802708414525E-2</v>
      </c>
      <c r="D30" s="15">
        <f t="shared" si="8"/>
        <v>0</v>
      </c>
      <c r="E30" s="15">
        <f t="shared" si="9"/>
        <v>0</v>
      </c>
    </row>
    <row r="31" spans="1:5" x14ac:dyDescent="0.2">
      <c r="C31" s="14">
        <f t="shared" si="3"/>
        <v>2.4536184280376839E-2</v>
      </c>
      <c r="D31" s="15">
        <f t="shared" si="8"/>
        <v>0</v>
      </c>
      <c r="E31" s="15">
        <f t="shared" si="9"/>
        <v>0</v>
      </c>
    </row>
    <row r="32" spans="1:5" x14ac:dyDescent="0.2">
      <c r="C32" s="14">
        <f t="shared" si="3"/>
        <v>2.2305622073069853E-2</v>
      </c>
      <c r="D32" s="15">
        <f t="shared" si="8"/>
        <v>0</v>
      </c>
      <c r="E32" s="15">
        <f t="shared" si="9"/>
        <v>0</v>
      </c>
    </row>
    <row r="33" spans="3:5" x14ac:dyDescent="0.2">
      <c r="C33" s="14">
        <f t="shared" si="3"/>
        <v>2.027783824824532E-2</v>
      </c>
      <c r="D33" s="15">
        <f t="shared" si="8"/>
        <v>0</v>
      </c>
      <c r="E33" s="15">
        <f t="shared" si="9"/>
        <v>0</v>
      </c>
    </row>
    <row r="34" spans="3:5" x14ac:dyDescent="0.2">
      <c r="C34" s="14">
        <f t="shared" si="3"/>
        <v>1.8434398407495743E-2</v>
      </c>
      <c r="D34" s="15">
        <f t="shared" si="8"/>
        <v>0</v>
      </c>
      <c r="E34" s="15">
        <f t="shared" si="9"/>
        <v>0</v>
      </c>
    </row>
    <row r="35" spans="3:5" x14ac:dyDescent="0.2">
      <c r="C35" s="14">
        <f t="shared" si="3"/>
        <v>1.675854400681431E-2</v>
      </c>
      <c r="D35" s="15">
        <f t="shared" si="8"/>
        <v>0</v>
      </c>
      <c r="E35" s="15">
        <f t="shared" si="9"/>
        <v>0</v>
      </c>
    </row>
    <row r="36" spans="3:5" x14ac:dyDescent="0.2">
      <c r="C36" s="14">
        <f t="shared" si="3"/>
        <v>1.5235040006194826E-2</v>
      </c>
      <c r="D36" s="15">
        <f t="shared" si="8"/>
        <v>0</v>
      </c>
      <c r="E36" s="15">
        <f t="shared" si="9"/>
        <v>0</v>
      </c>
    </row>
    <row r="37" spans="3:5" x14ac:dyDescent="0.2">
      <c r="C37" s="14">
        <f t="shared" si="3"/>
        <v>1.3850036369268022E-2</v>
      </c>
      <c r="D37" s="15">
        <f t="shared" si="8"/>
        <v>0</v>
      </c>
      <c r="E37" s="15">
        <f t="shared" si="9"/>
        <v>0</v>
      </c>
    </row>
    <row r="38" spans="3:5" x14ac:dyDescent="0.2">
      <c r="C38" s="14">
        <f t="shared" si="3"/>
        <v>1.2590942153880019E-2</v>
      </c>
      <c r="D38" s="15">
        <f t="shared" si="8"/>
        <v>0</v>
      </c>
      <c r="E38" s="15">
        <f t="shared" si="9"/>
        <v>0</v>
      </c>
    </row>
    <row r="39" spans="3:5" x14ac:dyDescent="0.2">
      <c r="C39" s="14">
        <f t="shared" si="3"/>
        <v>1.1446311048981835E-2</v>
      </c>
      <c r="D39" s="15">
        <f t="shared" si="8"/>
        <v>0</v>
      </c>
      <c r="E39" s="15">
        <f t="shared" si="9"/>
        <v>0</v>
      </c>
    </row>
    <row r="40" spans="3:5" x14ac:dyDescent="0.2">
      <c r="C40" s="14">
        <f t="shared" si="3"/>
        <v>1.0405737317256213E-2</v>
      </c>
      <c r="D40" s="15">
        <f t="shared" si="8"/>
        <v>0</v>
      </c>
      <c r="E40" s="15">
        <f t="shared" si="9"/>
        <v>0</v>
      </c>
    </row>
    <row r="41" spans="3:5" x14ac:dyDescent="0.2">
      <c r="C41" s="14">
        <f t="shared" si="3"/>
        <v>9.4597611975056478E-3</v>
      </c>
      <c r="D41" s="15">
        <f t="shared" si="8"/>
        <v>0</v>
      </c>
      <c r="E41" s="15">
        <f t="shared" si="9"/>
        <v>0</v>
      </c>
    </row>
    <row r="42" spans="3:5" x14ac:dyDescent="0.2">
      <c r="C42" s="14">
        <f t="shared" si="3"/>
        <v>8.5997829068233164E-3</v>
      </c>
      <c r="D42" s="15">
        <f t="shared" si="8"/>
        <v>0</v>
      </c>
      <c r="E42" s="15">
        <f t="shared" si="9"/>
        <v>0</v>
      </c>
    </row>
    <row r="43" spans="3:5" x14ac:dyDescent="0.2">
      <c r="C43" s="14">
        <f t="shared" si="3"/>
        <v>7.8179844607484689E-3</v>
      </c>
      <c r="D43" s="15">
        <f t="shared" si="8"/>
        <v>0</v>
      </c>
      <c r="E43" s="15">
        <f t="shared" si="9"/>
        <v>0</v>
      </c>
    </row>
    <row r="44" spans="3:5" x14ac:dyDescent="0.2">
      <c r="C44" s="14">
        <f t="shared" si="3"/>
        <v>7.1072586006804255E-3</v>
      </c>
      <c r="D44" s="15">
        <f t="shared" si="8"/>
        <v>0</v>
      </c>
      <c r="E44" s="15">
        <f t="shared" si="9"/>
        <v>0</v>
      </c>
    </row>
    <row r="45" spans="3:5" x14ac:dyDescent="0.2">
      <c r="C45" s="14">
        <f t="shared" si="3"/>
        <v>6.46114418243675E-3</v>
      </c>
      <c r="D45" s="15">
        <f t="shared" si="8"/>
        <v>0</v>
      </c>
      <c r="E45" s="15">
        <f t="shared" si="9"/>
        <v>0</v>
      </c>
    </row>
    <row r="46" spans="3:5" x14ac:dyDescent="0.2">
      <c r="C46" s="14">
        <f t="shared" si="3"/>
        <v>5.8737674385788636E-3</v>
      </c>
      <c r="D46" s="15">
        <f t="shared" si="8"/>
        <v>0</v>
      </c>
      <c r="E46" s="15">
        <f t="shared" si="9"/>
        <v>0</v>
      </c>
    </row>
    <row r="47" spans="3:5" x14ac:dyDescent="0.2">
      <c r="C47" s="14">
        <f t="shared" si="3"/>
        <v>5.3397885805262389E-3</v>
      </c>
      <c r="D47" s="15">
        <f t="shared" si="8"/>
        <v>0</v>
      </c>
      <c r="E47" s="15">
        <f t="shared" si="9"/>
        <v>0</v>
      </c>
    </row>
    <row r="48" spans="3:5" x14ac:dyDescent="0.2">
      <c r="C48" s="14">
        <f t="shared" si="3"/>
        <v>4.8543532550238532E-3</v>
      </c>
      <c r="D48" s="15">
        <f t="shared" si="8"/>
        <v>0</v>
      </c>
      <c r="E48" s="15">
        <f t="shared" si="9"/>
        <v>0</v>
      </c>
    </row>
    <row r="49" spans="3:5" x14ac:dyDescent="0.2">
      <c r="C49" s="14">
        <f t="shared" si="3"/>
        <v>4.4130484136580481E-3</v>
      </c>
      <c r="D49" s="15">
        <f t="shared" si="8"/>
        <v>0</v>
      </c>
      <c r="E49" s="15">
        <f t="shared" si="9"/>
        <v>0</v>
      </c>
    </row>
    <row r="50" spans="3:5" x14ac:dyDescent="0.2">
      <c r="C50" s="14">
        <f t="shared" si="3"/>
        <v>4.0118621942345891E-3</v>
      </c>
      <c r="D50" s="15">
        <f t="shared" si="8"/>
        <v>0</v>
      </c>
      <c r="E50" s="15">
        <f t="shared" si="9"/>
        <v>0</v>
      </c>
    </row>
    <row r="51" spans="3:5" x14ac:dyDescent="0.2">
      <c r="C51" s="14">
        <f t="shared" si="3"/>
        <v>3.6471474493041714E-3</v>
      </c>
      <c r="D51" s="15">
        <f t="shared" si="8"/>
        <v>0</v>
      </c>
      <c r="E51" s="15">
        <f t="shared" si="9"/>
        <v>0</v>
      </c>
    </row>
    <row r="52" spans="3:5" x14ac:dyDescent="0.2">
      <c r="C52" s="14">
        <f t="shared" si="3"/>
        <v>3.315588590276519E-3</v>
      </c>
      <c r="D52" s="15">
        <f t="shared" si="8"/>
        <v>0</v>
      </c>
      <c r="E52" s="15">
        <f t="shared" si="9"/>
        <v>0</v>
      </c>
    </row>
    <row r="53" spans="3:5" x14ac:dyDescent="0.2">
      <c r="C53" s="14">
        <f t="shared" si="3"/>
        <v>3.0141714457059261E-3</v>
      </c>
      <c r="D53" s="15">
        <f t="shared" si="8"/>
        <v>0</v>
      </c>
      <c r="E53" s="15">
        <f t="shared" si="9"/>
        <v>0</v>
      </c>
    </row>
    <row r="54" spans="3:5" x14ac:dyDescent="0.2">
      <c r="C54" s="14">
        <f t="shared" si="3"/>
        <v>2.7401558597326598E-3</v>
      </c>
      <c r="D54" s="15">
        <f t="shared" si="8"/>
        <v>0</v>
      </c>
      <c r="E54" s="15">
        <f t="shared" si="9"/>
        <v>0</v>
      </c>
    </row>
    <row r="55" spans="3:5" x14ac:dyDescent="0.2">
      <c r="C55" s="14">
        <f t="shared" si="3"/>
        <v>2.4910507815751452E-3</v>
      </c>
      <c r="D55" s="15">
        <f t="shared" si="8"/>
        <v>0</v>
      </c>
      <c r="E55" s="15">
        <f t="shared" si="9"/>
        <v>0</v>
      </c>
    </row>
    <row r="56" spans="3:5" x14ac:dyDescent="0.2">
      <c r="C56" s="14">
        <f t="shared" si="3"/>
        <v>2.2645916196137681E-3</v>
      </c>
      <c r="D56" s="15">
        <f t="shared" si="8"/>
        <v>0</v>
      </c>
      <c r="E56" s="15">
        <f t="shared" si="9"/>
        <v>0</v>
      </c>
    </row>
    <row r="57" spans="3:5" x14ac:dyDescent="0.2">
      <c r="C57" s="14">
        <f t="shared" si="3"/>
        <v>2.0587196541943346E-3</v>
      </c>
      <c r="D57" s="15">
        <f t="shared" si="8"/>
        <v>0</v>
      </c>
      <c r="E57" s="15">
        <f t="shared" si="9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02B-86E0-0044-A707-884BB2F22B5C}">
  <dimension ref="A1:I73"/>
  <sheetViews>
    <sheetView workbookViewId="0">
      <selection activeCell="I11" sqref="I11"/>
    </sheetView>
  </sheetViews>
  <sheetFormatPr baseColWidth="10" defaultRowHeight="16" x14ac:dyDescent="0.2"/>
  <sheetData>
    <row r="1" spans="1:9" x14ac:dyDescent="0.2">
      <c r="A1" t="s">
        <v>0</v>
      </c>
      <c r="B1" t="s">
        <v>22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9">
        <v>43890</v>
      </c>
      <c r="B2">
        <v>6</v>
      </c>
      <c r="E2">
        <v>0</v>
      </c>
      <c r="H2">
        <v>0</v>
      </c>
      <c r="I2">
        <f t="shared" ref="I2:I8" si="0">B2-H2-E2</f>
        <v>6</v>
      </c>
    </row>
    <row r="3" spans="1:9" x14ac:dyDescent="0.2">
      <c r="A3" s="9">
        <v>43891</v>
      </c>
      <c r="B3">
        <v>10</v>
      </c>
      <c r="C3" s="10">
        <f t="shared" ref="C3:C11" si="1">B3/B2-1</f>
        <v>0.66666666666666674</v>
      </c>
      <c r="E3">
        <v>0</v>
      </c>
      <c r="H3">
        <v>0</v>
      </c>
      <c r="I3">
        <f t="shared" si="0"/>
        <v>10</v>
      </c>
    </row>
    <row r="4" spans="1:9" x14ac:dyDescent="0.2">
      <c r="A4" s="9">
        <v>43892</v>
      </c>
      <c r="B4">
        <v>18</v>
      </c>
      <c r="C4" s="10">
        <f t="shared" si="1"/>
        <v>0.8</v>
      </c>
      <c r="E4">
        <v>0</v>
      </c>
      <c r="H4">
        <v>0</v>
      </c>
      <c r="I4">
        <f t="shared" si="0"/>
        <v>18</v>
      </c>
    </row>
    <row r="5" spans="1:9" x14ac:dyDescent="0.2">
      <c r="A5" s="9">
        <v>43893</v>
      </c>
      <c r="B5">
        <v>24</v>
      </c>
      <c r="C5" s="10">
        <f t="shared" si="1"/>
        <v>0.33333333333333326</v>
      </c>
      <c r="D5" s="15"/>
      <c r="E5">
        <v>0</v>
      </c>
      <c r="H5">
        <v>0</v>
      </c>
      <c r="I5">
        <f t="shared" si="0"/>
        <v>24</v>
      </c>
    </row>
    <row r="6" spans="1:9" x14ac:dyDescent="0.2">
      <c r="A6" s="9">
        <v>43894</v>
      </c>
      <c r="B6">
        <v>38</v>
      </c>
      <c r="C6" s="10">
        <f t="shared" si="1"/>
        <v>0.58333333333333326</v>
      </c>
      <c r="D6" s="15"/>
      <c r="E6">
        <v>0</v>
      </c>
      <c r="H6">
        <v>0</v>
      </c>
      <c r="I6">
        <f t="shared" si="0"/>
        <v>38</v>
      </c>
    </row>
    <row r="7" spans="1:9" x14ac:dyDescent="0.2">
      <c r="A7" s="9">
        <v>43895</v>
      </c>
      <c r="B7">
        <v>82</v>
      </c>
      <c r="C7" s="10">
        <f t="shared" si="1"/>
        <v>1.1578947368421053</v>
      </c>
      <c r="D7" s="15"/>
      <c r="E7">
        <v>0</v>
      </c>
      <c r="H7">
        <v>0</v>
      </c>
      <c r="I7">
        <f t="shared" si="0"/>
        <v>82</v>
      </c>
    </row>
    <row r="8" spans="1:9" x14ac:dyDescent="0.2">
      <c r="A8" s="9">
        <v>43896</v>
      </c>
      <c r="B8">
        <v>128</v>
      </c>
      <c r="C8" s="10">
        <f t="shared" si="1"/>
        <v>0.56097560975609762</v>
      </c>
      <c r="D8" s="15"/>
      <c r="E8">
        <v>1</v>
      </c>
      <c r="H8">
        <v>0</v>
      </c>
      <c r="I8">
        <f t="shared" si="0"/>
        <v>127</v>
      </c>
    </row>
    <row r="9" spans="1:9" x14ac:dyDescent="0.2">
      <c r="A9" s="9">
        <v>43897</v>
      </c>
      <c r="B9">
        <v>188</v>
      </c>
      <c r="C9" s="10">
        <f t="shared" si="1"/>
        <v>0.46875</v>
      </c>
      <c r="D9" s="15"/>
      <c r="E9">
        <v>1</v>
      </c>
      <c r="H9">
        <v>0</v>
      </c>
      <c r="I9">
        <f t="shared" ref="I9:I11" si="2">B9-H9-E9</f>
        <v>187</v>
      </c>
    </row>
    <row r="10" spans="1:9" x14ac:dyDescent="0.2">
      <c r="A10" s="9">
        <v>43898</v>
      </c>
      <c r="B10" s="20">
        <v>250</v>
      </c>
      <c r="C10" s="10">
        <f t="shared" si="1"/>
        <v>0.32978723404255317</v>
      </c>
      <c r="D10" s="15">
        <f>B9*(1+C10)</f>
        <v>250</v>
      </c>
      <c r="E10">
        <v>1</v>
      </c>
      <c r="H10">
        <v>0</v>
      </c>
      <c r="I10">
        <f t="shared" si="2"/>
        <v>249</v>
      </c>
    </row>
    <row r="11" spans="1:9" x14ac:dyDescent="0.2">
      <c r="A11" s="9">
        <v>43899</v>
      </c>
      <c r="B11">
        <v>321</v>
      </c>
      <c r="C11" s="10">
        <f t="shared" si="1"/>
        <v>0.28400000000000003</v>
      </c>
      <c r="D11" s="15">
        <f t="shared" ref="D11:D18" si="3">D10*(1+C11)</f>
        <v>321</v>
      </c>
      <c r="E11">
        <v>3</v>
      </c>
      <c r="H11">
        <v>0</v>
      </c>
      <c r="I11">
        <f t="shared" si="2"/>
        <v>318</v>
      </c>
    </row>
    <row r="12" spans="1:9" x14ac:dyDescent="0.2">
      <c r="A12" s="9">
        <v>43900</v>
      </c>
      <c r="C12" s="14">
        <f t="shared" ref="C10:C69" si="4">C11/1.1</f>
        <v>0.25818181818181818</v>
      </c>
      <c r="D12" s="15">
        <f t="shared" si="3"/>
        <v>403.87636363636369</v>
      </c>
      <c r="E12" s="15">
        <f t="shared" ref="E11:E18" si="5">D4*0.02</f>
        <v>0</v>
      </c>
    </row>
    <row r="13" spans="1:9" x14ac:dyDescent="0.2">
      <c r="A13" s="9">
        <v>43901</v>
      </c>
      <c r="C13" s="14">
        <f t="shared" si="4"/>
        <v>0.23471074380165288</v>
      </c>
      <c r="D13" s="15">
        <f t="shared" si="3"/>
        <v>498.67048534936146</v>
      </c>
      <c r="E13" s="15">
        <f t="shared" si="5"/>
        <v>0</v>
      </c>
    </row>
    <row r="14" spans="1:9" x14ac:dyDescent="0.2">
      <c r="A14" s="9">
        <v>43902</v>
      </c>
      <c r="C14" s="14">
        <f t="shared" si="4"/>
        <v>0.21337340345604805</v>
      </c>
      <c r="D14" s="15">
        <f t="shared" si="3"/>
        <v>605.07350401143401</v>
      </c>
      <c r="E14" s="15">
        <f t="shared" si="5"/>
        <v>0</v>
      </c>
    </row>
    <row r="15" spans="1:9" x14ac:dyDescent="0.2">
      <c r="A15" s="9">
        <v>43903</v>
      </c>
      <c r="C15" s="14">
        <f t="shared" si="4"/>
        <v>0.19397582132368002</v>
      </c>
      <c r="D15" s="15">
        <f t="shared" si="3"/>
        <v>722.44313391324886</v>
      </c>
      <c r="E15" s="15">
        <f t="shared" si="5"/>
        <v>0</v>
      </c>
    </row>
    <row r="16" spans="1:9" x14ac:dyDescent="0.2">
      <c r="A16" s="9">
        <v>43904</v>
      </c>
      <c r="C16" s="14">
        <f t="shared" si="4"/>
        <v>0.17634165574880001</v>
      </c>
      <c r="D16" s="15">
        <f t="shared" si="3"/>
        <v>849.83995233186317</v>
      </c>
      <c r="E16" s="15">
        <f t="shared" si="5"/>
        <v>0</v>
      </c>
    </row>
    <row r="17" spans="1:5" x14ac:dyDescent="0.2">
      <c r="A17" s="9">
        <v>43905</v>
      </c>
      <c r="C17" s="14">
        <f t="shared" si="4"/>
        <v>0.16031059613527271</v>
      </c>
      <c r="D17" s="15">
        <f t="shared" si="3"/>
        <v>986.07830170975581</v>
      </c>
      <c r="E17" s="15">
        <f t="shared" si="5"/>
        <v>0</v>
      </c>
    </row>
    <row r="18" spans="1:5" x14ac:dyDescent="0.2">
      <c r="A18" s="9">
        <v>43906</v>
      </c>
      <c r="C18" s="14">
        <f t="shared" si="4"/>
        <v>0.14573690557752064</v>
      </c>
      <c r="D18" s="15">
        <f t="shared" si="3"/>
        <v>1129.7863020580724</v>
      </c>
      <c r="E18" s="15">
        <f t="shared" si="5"/>
        <v>5</v>
      </c>
    </row>
    <row r="19" spans="1:5" x14ac:dyDescent="0.2">
      <c r="A19" s="9">
        <v>43907</v>
      </c>
      <c r="C19" s="14">
        <f t="shared" si="4"/>
        <v>0.13248809597956421</v>
      </c>
      <c r="D19" s="15">
        <f t="shared" ref="D19:D36" si="6">D18*(1+C19)</f>
        <v>1279.4695380815392</v>
      </c>
      <c r="E19" s="15">
        <f t="shared" ref="E19:E36" si="7">D11*0.02</f>
        <v>6.42</v>
      </c>
    </row>
    <row r="20" spans="1:5" x14ac:dyDescent="0.2">
      <c r="A20" s="9">
        <v>43908</v>
      </c>
      <c r="C20" s="14">
        <f t="shared" si="4"/>
        <v>0.12044372361778563</v>
      </c>
      <c r="D20" s="15">
        <f t="shared" si="6"/>
        <v>1433.5736135036079</v>
      </c>
      <c r="E20" s="15">
        <f t="shared" si="7"/>
        <v>8.0775272727272736</v>
      </c>
    </row>
    <row r="21" spans="1:5" x14ac:dyDescent="0.2">
      <c r="A21" s="9">
        <v>43909</v>
      </c>
      <c r="C21" s="14">
        <f t="shared" si="4"/>
        <v>0.10949429419798692</v>
      </c>
      <c r="D21" s="15">
        <f t="shared" si="6"/>
        <v>1590.5417444950431</v>
      </c>
      <c r="E21" s="15">
        <f t="shared" si="7"/>
        <v>9.9734097069872298</v>
      </c>
    </row>
    <row r="22" spans="1:5" x14ac:dyDescent="0.2">
      <c r="A22" s="9">
        <v>43910</v>
      </c>
      <c r="C22" s="14">
        <f t="shared" si="4"/>
        <v>9.9540267452715381E-2</v>
      </c>
      <c r="D22" s="15">
        <f t="shared" si="6"/>
        <v>1748.864695136788</v>
      </c>
      <c r="E22" s="15">
        <f t="shared" si="7"/>
        <v>12.10147008022868</v>
      </c>
    </row>
    <row r="23" spans="1:5" x14ac:dyDescent="0.2">
      <c r="A23" s="9">
        <v>43911</v>
      </c>
      <c r="C23" s="14">
        <f t="shared" si="4"/>
        <v>9.0491152229741245E-2</v>
      </c>
      <c r="D23" s="15">
        <f t="shared" si="6"/>
        <v>1907.1214764936312</v>
      </c>
      <c r="E23" s="15">
        <f t="shared" si="7"/>
        <v>14.448862678264977</v>
      </c>
    </row>
    <row r="24" spans="1:5" x14ac:dyDescent="0.2">
      <c r="A24" s="9">
        <v>43912</v>
      </c>
      <c r="C24" s="14">
        <f t="shared" si="4"/>
        <v>8.2264683845219302E-2</v>
      </c>
      <c r="D24" s="15">
        <f t="shared" si="6"/>
        <v>2064.0102218118077</v>
      </c>
      <c r="E24" s="15">
        <f t="shared" si="7"/>
        <v>16.996799046637264</v>
      </c>
    </row>
    <row r="25" spans="1:5" x14ac:dyDescent="0.2">
      <c r="A25" s="9">
        <v>43913</v>
      </c>
      <c r="C25" s="14">
        <f t="shared" si="4"/>
        <v>7.4786076222926628E-2</v>
      </c>
      <c r="D25" s="15">
        <f t="shared" si="6"/>
        <v>2218.3694475851253</v>
      </c>
      <c r="E25" s="15">
        <f t="shared" si="7"/>
        <v>19.721566034195117</v>
      </c>
    </row>
    <row r="26" spans="1:5" x14ac:dyDescent="0.2">
      <c r="A26" s="9">
        <v>43914</v>
      </c>
      <c r="C26" s="14">
        <f t="shared" si="4"/>
        <v>6.798734202084239E-2</v>
      </c>
      <c r="D26" s="15">
        <f t="shared" si="6"/>
        <v>2369.1904899466822</v>
      </c>
      <c r="E26" s="15">
        <f t="shared" si="7"/>
        <v>22.595726041161448</v>
      </c>
    </row>
    <row r="27" spans="1:5" x14ac:dyDescent="0.2">
      <c r="A27" s="9">
        <v>43915</v>
      </c>
      <c r="C27" s="14">
        <f t="shared" si="4"/>
        <v>6.180667456440217E-2</v>
      </c>
      <c r="D27" s="15">
        <f t="shared" si="6"/>
        <v>2515.6222755398931</v>
      </c>
      <c r="E27" s="15">
        <f t="shared" si="7"/>
        <v>25.589390761630785</v>
      </c>
    </row>
    <row r="28" spans="1:5" x14ac:dyDescent="0.2">
      <c r="A28" s="9">
        <v>43916</v>
      </c>
      <c r="C28" s="14">
        <f t="shared" si="4"/>
        <v>5.618788596763833E-2</v>
      </c>
      <c r="D28" s="15">
        <f t="shared" si="6"/>
        <v>2656.9697730955795</v>
      </c>
      <c r="E28" s="15">
        <f t="shared" si="7"/>
        <v>28.671472270072158</v>
      </c>
    </row>
    <row r="29" spans="1:5" x14ac:dyDescent="0.2">
      <c r="A29" s="9">
        <v>43917</v>
      </c>
      <c r="C29" s="14">
        <f t="shared" si="4"/>
        <v>5.1079896334216661E-2</v>
      </c>
      <c r="D29" s="15">
        <f t="shared" si="6"/>
        <v>2792.6875136684489</v>
      </c>
      <c r="E29" s="15">
        <f t="shared" si="7"/>
        <v>31.810834889900864</v>
      </c>
    </row>
    <row r="30" spans="1:5" x14ac:dyDescent="0.2">
      <c r="A30" s="9">
        <v>43918</v>
      </c>
      <c r="C30" s="14">
        <f t="shared" si="4"/>
        <v>4.6436269394742415E-2</v>
      </c>
      <c r="D30" s="15">
        <f t="shared" si="6"/>
        <v>2922.3695033884906</v>
      </c>
      <c r="E30" s="15">
        <f t="shared" si="7"/>
        <v>34.977293902735759</v>
      </c>
    </row>
    <row r="31" spans="1:5" x14ac:dyDescent="0.2">
      <c r="A31" s="9">
        <v>43919</v>
      </c>
      <c r="C31" s="14">
        <f t="shared" si="4"/>
        <v>4.2214790358856738E-2</v>
      </c>
      <c r="D31" s="15">
        <f t="shared" si="6"/>
        <v>3045.7367193251521</v>
      </c>
      <c r="E31" s="15">
        <f t="shared" si="7"/>
        <v>38.142429529872622</v>
      </c>
    </row>
    <row r="32" spans="1:5" x14ac:dyDescent="0.2">
      <c r="A32" s="9">
        <v>43920</v>
      </c>
      <c r="C32" s="14">
        <f t="shared" si="4"/>
        <v>3.8377082144415216E-2</v>
      </c>
      <c r="D32" s="15">
        <f t="shared" si="6"/>
        <v>3162.6232075929552</v>
      </c>
      <c r="E32" s="15">
        <f t="shared" si="7"/>
        <v>41.280204436236154</v>
      </c>
    </row>
    <row r="33" spans="1:5" x14ac:dyDescent="0.2">
      <c r="A33" s="9">
        <v>43921</v>
      </c>
      <c r="C33" s="14">
        <f t="shared" si="4"/>
        <v>3.4888256494922922E-2</v>
      </c>
      <c r="D33" s="15">
        <f t="shared" si="6"/>
        <v>3272.9616172562542</v>
      </c>
      <c r="E33" s="15">
        <f t="shared" si="7"/>
        <v>44.367388951702509</v>
      </c>
    </row>
    <row r="34" spans="1:5" x14ac:dyDescent="0.2">
      <c r="A34" s="9">
        <v>43922</v>
      </c>
      <c r="C34" s="14">
        <f t="shared" si="4"/>
        <v>3.171659681356629E-2</v>
      </c>
      <c r="D34" s="15">
        <f t="shared" si="6"/>
        <v>3376.7688212570483</v>
      </c>
      <c r="E34" s="15">
        <f t="shared" si="7"/>
        <v>47.383809798933648</v>
      </c>
    </row>
    <row r="35" spans="1:5" x14ac:dyDescent="0.2">
      <c r="A35" s="9">
        <v>43923</v>
      </c>
      <c r="C35" s="14">
        <f t="shared" si="4"/>
        <v>2.8833269830514808E-2</v>
      </c>
      <c r="D35" s="15">
        <f t="shared" si="6"/>
        <v>3474.1321078356218</v>
      </c>
      <c r="E35" s="15">
        <f t="shared" si="7"/>
        <v>50.312445510797865</v>
      </c>
    </row>
    <row r="36" spans="1:5" x14ac:dyDescent="0.2">
      <c r="A36" s="9">
        <v>43924</v>
      </c>
      <c r="C36" s="14">
        <f t="shared" si="4"/>
        <v>2.6212063482286187E-2</v>
      </c>
      <c r="D36" s="15">
        <f t="shared" si="6"/>
        <v>3565.1962791920578</v>
      </c>
      <c r="E36" s="15">
        <f t="shared" si="7"/>
        <v>53.13939546191159</v>
      </c>
    </row>
    <row r="37" spans="1:5" x14ac:dyDescent="0.2">
      <c r="A37" s="9">
        <v>43925</v>
      </c>
      <c r="C37" s="14">
        <f t="shared" si="4"/>
        <v>2.3829148620260168E-2</v>
      </c>
      <c r="D37" s="15">
        <f t="shared" ref="D37:D50" si="8">D36*(1+C37)</f>
        <v>3650.1518711893241</v>
      </c>
      <c r="E37" s="15">
        <f t="shared" ref="E37:E50" si="9">D29*0.02</f>
        <v>55.853750273368981</v>
      </c>
    </row>
    <row r="38" spans="1:5" x14ac:dyDescent="0.2">
      <c r="A38" s="9">
        <v>43926</v>
      </c>
      <c r="C38" s="14">
        <f t="shared" si="4"/>
        <v>2.1662862382054695E-2</v>
      </c>
      <c r="D38" s="15">
        <f t="shared" si="8"/>
        <v>3729.2246088484981</v>
      </c>
      <c r="E38" s="15">
        <f t="shared" si="9"/>
        <v>58.44739006776981</v>
      </c>
    </row>
    <row r="39" spans="1:5" x14ac:dyDescent="0.2">
      <c r="A39" s="9">
        <v>43927</v>
      </c>
      <c r="C39" s="14">
        <f t="shared" si="4"/>
        <v>1.9693511256413356E-2</v>
      </c>
      <c r="D39" s="15">
        <f t="shared" si="8"/>
        <v>3802.6661356605496</v>
      </c>
      <c r="E39" s="15">
        <f t="shared" si="9"/>
        <v>60.914734386503042</v>
      </c>
    </row>
    <row r="40" spans="1:5" x14ac:dyDescent="0.2">
      <c r="A40" s="9">
        <v>43928</v>
      </c>
      <c r="C40" s="14">
        <f t="shared" si="4"/>
        <v>1.7903192051284867E-2</v>
      </c>
      <c r="D40" s="15">
        <f t="shared" si="8"/>
        <v>3870.7459977941976</v>
      </c>
      <c r="E40" s="15">
        <f t="shared" si="9"/>
        <v>63.252464151859108</v>
      </c>
    </row>
    <row r="41" spans="1:5" x14ac:dyDescent="0.2">
      <c r="A41" s="9">
        <v>43929</v>
      </c>
      <c r="C41" s="14">
        <f t="shared" si="4"/>
        <v>1.6275629137531698E-2</v>
      </c>
      <c r="D41" s="15">
        <f t="shared" si="8"/>
        <v>3933.7448241398811</v>
      </c>
      <c r="E41" s="15">
        <f t="shared" si="9"/>
        <v>65.459232345125088</v>
      </c>
    </row>
    <row r="42" spans="1:5" x14ac:dyDescent="0.2">
      <c r="A42" s="9">
        <v>43930</v>
      </c>
      <c r="C42" s="14">
        <f t="shared" si="4"/>
        <v>1.4796026488665178E-2</v>
      </c>
      <c r="D42" s="15">
        <f t="shared" si="8"/>
        <v>3991.9486167575037</v>
      </c>
      <c r="E42" s="15">
        <f t="shared" si="9"/>
        <v>67.535376425140967</v>
      </c>
    </row>
    <row r="43" spans="1:5" x14ac:dyDescent="0.2">
      <c r="A43" s="9">
        <v>43931</v>
      </c>
      <c r="C43" s="14">
        <f t="shared" si="4"/>
        <v>1.3450933171513798E-2</v>
      </c>
      <c r="D43" s="15">
        <f t="shared" si="8"/>
        <v>4045.644050825626</v>
      </c>
      <c r="E43" s="15">
        <f t="shared" si="9"/>
        <v>69.482642156712444</v>
      </c>
    </row>
    <row r="44" spans="1:5" x14ac:dyDescent="0.2">
      <c r="A44" s="9">
        <v>43932</v>
      </c>
      <c r="C44" s="14">
        <f t="shared" si="4"/>
        <v>1.2228121065012542E-2</v>
      </c>
      <c r="D44" s="15">
        <f t="shared" si="8"/>
        <v>4095.1146760650695</v>
      </c>
      <c r="E44" s="15">
        <f t="shared" si="9"/>
        <v>71.303925583841163</v>
      </c>
    </row>
    <row r="45" spans="1:5" x14ac:dyDescent="0.2">
      <c r="A45" s="9">
        <v>43933</v>
      </c>
      <c r="C45" s="14">
        <f t="shared" si="4"/>
        <v>1.1116473695465947E-2</v>
      </c>
      <c r="D45" s="15">
        <f t="shared" si="8"/>
        <v>4140.6379106414633</v>
      </c>
      <c r="E45" s="15">
        <f t="shared" si="9"/>
        <v>73.003037423786481</v>
      </c>
    </row>
    <row r="46" spans="1:5" x14ac:dyDescent="0.2">
      <c r="A46" s="9">
        <v>43934</v>
      </c>
      <c r="C46" s="14">
        <f t="shared" si="4"/>
        <v>1.0105885177696314E-2</v>
      </c>
      <c r="D46" s="15">
        <f t="shared" si="8"/>
        <v>4182.4827219288218</v>
      </c>
      <c r="E46" s="15">
        <f t="shared" si="9"/>
        <v>74.58449217696996</v>
      </c>
    </row>
    <row r="47" spans="1:5" x14ac:dyDescent="0.2">
      <c r="A47" s="9">
        <v>43935</v>
      </c>
      <c r="C47" s="14">
        <f t="shared" si="4"/>
        <v>9.1871683433602854E-3</v>
      </c>
      <c r="D47" s="15">
        <f t="shared" si="8"/>
        <v>4220.9078947883772</v>
      </c>
      <c r="E47" s="15">
        <f t="shared" si="9"/>
        <v>76.053322713210989</v>
      </c>
    </row>
    <row r="48" spans="1:5" x14ac:dyDescent="0.2">
      <c r="A48" s="9">
        <v>43936</v>
      </c>
      <c r="C48" s="14">
        <f t="shared" si="4"/>
        <v>8.3519712212366225E-3</v>
      </c>
      <c r="D48" s="15">
        <f t="shared" si="8"/>
        <v>4256.1607960531401</v>
      </c>
      <c r="E48" s="15">
        <f t="shared" si="9"/>
        <v>77.41491995588396</v>
      </c>
    </row>
    <row r="49" spans="1:5" x14ac:dyDescent="0.2">
      <c r="A49" s="9">
        <v>43937</v>
      </c>
      <c r="C49" s="14">
        <f t="shared" si="4"/>
        <v>7.5927011102151108E-3</v>
      </c>
      <c r="D49" s="15">
        <f t="shared" si="8"/>
        <v>4288.4765528545868</v>
      </c>
      <c r="E49" s="15">
        <f t="shared" si="9"/>
        <v>78.674896482797621</v>
      </c>
    </row>
    <row r="50" spans="1:5" x14ac:dyDescent="0.2">
      <c r="A50" s="9">
        <v>43938</v>
      </c>
      <c r="C50" s="14">
        <f t="shared" si="4"/>
        <v>6.9024555547410093E-3</v>
      </c>
      <c r="D50" s="15">
        <f t="shared" si="8"/>
        <v>4318.0775716582148</v>
      </c>
      <c r="E50" s="15">
        <f t="shared" si="9"/>
        <v>79.838972335150075</v>
      </c>
    </row>
    <row r="51" spans="1:5" x14ac:dyDescent="0.2">
      <c r="A51" s="9">
        <v>43939</v>
      </c>
      <c r="C51" s="14">
        <f t="shared" si="4"/>
        <v>6.2749595952190989E-3</v>
      </c>
      <c r="D51" s="15">
        <f t="shared" ref="D51:D73" si="10">D50*(1+C51)</f>
        <v>4345.1733339493921</v>
      </c>
      <c r="E51" s="15">
        <f t="shared" ref="E51:E73" si="11">D43*0.02</f>
        <v>80.912881016512515</v>
      </c>
    </row>
    <row r="52" spans="1:5" x14ac:dyDescent="0.2">
      <c r="A52" s="9">
        <v>43940</v>
      </c>
      <c r="C52" s="14">
        <f t="shared" si="4"/>
        <v>5.7045087229264527E-3</v>
      </c>
      <c r="D52" s="15">
        <f t="shared" si="10"/>
        <v>4369.9604131355336</v>
      </c>
      <c r="E52" s="15">
        <f t="shared" si="11"/>
        <v>81.902293521301388</v>
      </c>
    </row>
    <row r="53" spans="1:5" x14ac:dyDescent="0.2">
      <c r="A53" s="9">
        <v>43941</v>
      </c>
      <c r="C53" s="14">
        <f t="shared" si="4"/>
        <v>5.1859170208422289E-3</v>
      </c>
      <c r="D53" s="15">
        <f t="shared" si="10"/>
        <v>4392.6226652224195</v>
      </c>
      <c r="E53" s="15">
        <f t="shared" si="11"/>
        <v>82.812758212829266</v>
      </c>
    </row>
    <row r="54" spans="1:5" x14ac:dyDescent="0.2">
      <c r="A54" s="9">
        <v>43942</v>
      </c>
      <c r="C54" s="14">
        <f t="shared" si="4"/>
        <v>4.7144700189474809E-3</v>
      </c>
      <c r="D54" s="15">
        <f t="shared" si="10"/>
        <v>4413.3315530821592</v>
      </c>
      <c r="E54" s="15">
        <f t="shared" si="11"/>
        <v>83.649654438576434</v>
      </c>
    </row>
    <row r="55" spans="1:5" x14ac:dyDescent="0.2">
      <c r="A55" s="9">
        <v>43943</v>
      </c>
      <c r="C55" s="14">
        <f t="shared" si="4"/>
        <v>4.2858818354068002E-3</v>
      </c>
      <c r="D55" s="15">
        <f t="shared" si="10"/>
        <v>4432.2465706191415</v>
      </c>
      <c r="E55" s="15">
        <f t="shared" si="11"/>
        <v>84.41815789576755</v>
      </c>
    </row>
    <row r="56" spans="1:5" x14ac:dyDescent="0.2">
      <c r="A56" s="9">
        <v>43944</v>
      </c>
      <c r="C56" s="14">
        <f t="shared" si="4"/>
        <v>3.8962562140061816E-3</v>
      </c>
      <c r="D56" s="15">
        <f t="shared" si="10"/>
        <v>4449.5157388619236</v>
      </c>
      <c r="E56" s="15">
        <f t="shared" si="11"/>
        <v>85.123215921062808</v>
      </c>
    </row>
    <row r="57" spans="1:5" x14ac:dyDescent="0.2">
      <c r="A57" s="9">
        <v>43945</v>
      </c>
      <c r="C57" s="14">
        <f t="shared" si="4"/>
        <v>3.5420511036419831E-3</v>
      </c>
      <c r="D57" s="15">
        <f t="shared" si="10"/>
        <v>4465.2761509954316</v>
      </c>
      <c r="E57" s="15">
        <f t="shared" si="11"/>
        <v>85.76953105709174</v>
      </c>
    </row>
    <row r="58" spans="1:5" x14ac:dyDescent="0.2">
      <c r="A58" s="9">
        <v>43946</v>
      </c>
      <c r="C58" s="14">
        <f t="shared" si="4"/>
        <v>3.2200464578563482E-3</v>
      </c>
      <c r="D58" s="15">
        <f t="shared" si="10"/>
        <v>4479.6545476487954</v>
      </c>
      <c r="E58" s="15">
        <f t="shared" si="11"/>
        <v>86.361551433164294</v>
      </c>
    </row>
    <row r="59" spans="1:5" x14ac:dyDescent="0.2">
      <c r="A59" s="9">
        <v>43947</v>
      </c>
      <c r="C59" s="14">
        <f t="shared" si="4"/>
        <v>2.9273149616875888E-3</v>
      </c>
      <c r="D59" s="15">
        <f t="shared" si="10"/>
        <v>4492.7679074293192</v>
      </c>
      <c r="E59" s="15">
        <f t="shared" si="11"/>
        <v>86.90346667898784</v>
      </c>
    </row>
    <row r="60" spans="1:5" x14ac:dyDescent="0.2">
      <c r="A60" s="9">
        <v>43948</v>
      </c>
      <c r="C60" s="14">
        <f t="shared" si="4"/>
        <v>2.6611954197159897E-3</v>
      </c>
      <c r="D60" s="15">
        <f t="shared" si="10"/>
        <v>4504.7240408064172</v>
      </c>
      <c r="E60" s="15">
        <f t="shared" si="11"/>
        <v>87.399208262710673</v>
      </c>
    </row>
    <row r="61" spans="1:5" x14ac:dyDescent="0.2">
      <c r="A61" s="9">
        <v>43949</v>
      </c>
      <c r="C61" s="14">
        <f t="shared" si="4"/>
        <v>2.4192685633781723E-3</v>
      </c>
      <c r="D61" s="15">
        <f t="shared" si="10"/>
        <v>4515.6221780650339</v>
      </c>
      <c r="E61" s="15">
        <f t="shared" si="11"/>
        <v>87.852453304448389</v>
      </c>
    </row>
    <row r="62" spans="1:5" x14ac:dyDescent="0.2">
      <c r="A62" s="9">
        <v>43950</v>
      </c>
      <c r="C62" s="14">
        <f t="shared" si="4"/>
        <v>2.1993350576165202E-3</v>
      </c>
      <c r="D62" s="15">
        <f t="shared" si="10"/>
        <v>4525.5535442282035</v>
      </c>
      <c r="E62" s="15">
        <f t="shared" si="11"/>
        <v>88.266631061643182</v>
      </c>
    </row>
    <row r="63" spans="1:5" x14ac:dyDescent="0.2">
      <c r="A63" s="9">
        <v>43951</v>
      </c>
      <c r="C63" s="14">
        <f t="shared" si="4"/>
        <v>1.9993955069241092E-3</v>
      </c>
      <c r="D63" s="15">
        <f t="shared" si="10"/>
        <v>4534.6019156508783</v>
      </c>
      <c r="E63" s="15">
        <f t="shared" si="11"/>
        <v>88.644931412382832</v>
      </c>
    </row>
    <row r="64" spans="1:5" x14ac:dyDescent="0.2">
      <c r="A64" s="9">
        <v>43952</v>
      </c>
      <c r="C64" s="14">
        <f t="shared" si="4"/>
        <v>1.8176322790219173E-3</v>
      </c>
      <c r="D64" s="15">
        <f t="shared" si="10"/>
        <v>4542.8441544652806</v>
      </c>
      <c r="E64" s="15">
        <f t="shared" si="11"/>
        <v>88.990314777238481</v>
      </c>
    </row>
    <row r="65" spans="1:5" x14ac:dyDescent="0.2">
      <c r="A65" s="9">
        <v>43953</v>
      </c>
      <c r="C65" s="14">
        <f t="shared" si="4"/>
        <v>1.6523929809290157E-3</v>
      </c>
      <c r="D65" s="15">
        <f t="shared" si="10"/>
        <v>4550.350718259574</v>
      </c>
      <c r="E65" s="15">
        <f t="shared" si="11"/>
        <v>89.305523019908634</v>
      </c>
    </row>
    <row r="66" spans="1:5" x14ac:dyDescent="0.2">
      <c r="A66" s="9">
        <v>43954</v>
      </c>
      <c r="C66" s="14">
        <f t="shared" si="4"/>
        <v>1.502175437208196E-3</v>
      </c>
      <c r="D66" s="15">
        <f t="shared" si="10"/>
        <v>4557.186143339226</v>
      </c>
      <c r="E66" s="15">
        <f t="shared" si="11"/>
        <v>89.593090952975913</v>
      </c>
    </row>
    <row r="67" spans="1:5" x14ac:dyDescent="0.2">
      <c r="A67" s="9">
        <v>43955</v>
      </c>
      <c r="C67" s="14">
        <f t="shared" si="4"/>
        <v>1.3656140338256326E-3</v>
      </c>
      <c r="D67" s="15">
        <f t="shared" si="10"/>
        <v>4563.4095006913258</v>
      </c>
      <c r="E67" s="15">
        <f t="shared" si="11"/>
        <v>89.85535814858639</v>
      </c>
    </row>
    <row r="68" spans="1:5" x14ac:dyDescent="0.2">
      <c r="A68" s="9">
        <v>43956</v>
      </c>
      <c r="C68" s="14">
        <f t="shared" si="4"/>
        <v>1.2414673034778477E-3</v>
      </c>
      <c r="D68" s="15">
        <f t="shared" si="10"/>
        <v>4569.0748243788139</v>
      </c>
      <c r="E68" s="15">
        <f t="shared" si="11"/>
        <v>90.094480816128339</v>
      </c>
    </row>
    <row r="69" spans="1:5" x14ac:dyDescent="0.2">
      <c r="A69" s="9">
        <v>43957</v>
      </c>
      <c r="C69" s="14">
        <f t="shared" si="4"/>
        <v>1.128606639525316E-3</v>
      </c>
      <c r="D69" s="15">
        <f t="shared" si="10"/>
        <v>4574.2315125620953</v>
      </c>
      <c r="E69" s="15">
        <f t="shared" si="11"/>
        <v>90.312443561300682</v>
      </c>
    </row>
    <row r="70" spans="1:5" x14ac:dyDescent="0.2">
      <c r="A70" s="9">
        <v>43958</v>
      </c>
      <c r="C70" s="14">
        <f t="shared" ref="C70:C73" si="12">C69/1.1</f>
        <v>1.0260060359321055E-3</v>
      </c>
      <c r="D70" s="15">
        <f t="shared" si="10"/>
        <v>4578.9247017037351</v>
      </c>
      <c r="E70" s="15">
        <f t="shared" si="11"/>
        <v>90.511070884564077</v>
      </c>
    </row>
    <row r="71" spans="1:5" x14ac:dyDescent="0.2">
      <c r="A71" s="9">
        <v>43959</v>
      </c>
      <c r="C71" s="14">
        <f t="shared" si="12"/>
        <v>9.3273275993827759E-4</v>
      </c>
      <c r="D71" s="15">
        <f t="shared" si="10"/>
        <v>4583.1956147783048</v>
      </c>
      <c r="E71" s="15">
        <f t="shared" si="11"/>
        <v>90.692038313017562</v>
      </c>
    </row>
    <row r="72" spans="1:5" x14ac:dyDescent="0.2">
      <c r="A72" s="9">
        <v>43960</v>
      </c>
      <c r="C72" s="14">
        <f t="shared" si="12"/>
        <v>8.4793887267116137E-4</v>
      </c>
      <c r="D72" s="15">
        <f t="shared" si="10"/>
        <v>4587.0818845011318</v>
      </c>
      <c r="E72" s="15">
        <f t="shared" si="11"/>
        <v>90.856883089305612</v>
      </c>
    </row>
    <row r="73" spans="1:5" x14ac:dyDescent="0.2">
      <c r="A73" s="9">
        <v>43961</v>
      </c>
      <c r="C73" s="14">
        <f t="shared" si="12"/>
        <v>7.7085352061014663E-4</v>
      </c>
      <c r="D73" s="15">
        <f t="shared" si="10"/>
        <v>4590.6178527211268</v>
      </c>
      <c r="E73" s="15">
        <f t="shared" si="11"/>
        <v>91.00701436519148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4F4B-12E9-934A-A6F4-1260136660CD}">
  <dimension ref="A1:I86"/>
  <sheetViews>
    <sheetView tabSelected="1" topLeftCell="B1" workbookViewId="0">
      <selection activeCell="I6" sqref="I6"/>
    </sheetView>
  </sheetViews>
  <sheetFormatPr baseColWidth="10" defaultRowHeight="16" x14ac:dyDescent="0.2"/>
  <cols>
    <col min="1" max="1" width="7.1640625" bestFit="1" customWidth="1"/>
    <col min="2" max="2" width="5.83203125" bestFit="1" customWidth="1"/>
    <col min="3" max="3" width="11.1640625" bestFit="1" customWidth="1"/>
    <col min="4" max="4" width="13.83203125" bestFit="1" customWidth="1"/>
    <col min="5" max="5" width="11.5" bestFit="1" customWidth="1"/>
    <col min="6" max="6" width="11.1640625" bestFit="1" customWidth="1"/>
    <col min="7" max="7" width="15" bestFit="1" customWidth="1"/>
    <col min="8" max="8" width="9.6640625" bestFit="1" customWidth="1"/>
    <col min="9" max="9" width="12.1640625" bestFit="1" customWidth="1"/>
  </cols>
  <sheetData>
    <row r="1" spans="1:9" x14ac:dyDescent="0.2">
      <c r="A1" t="s">
        <v>0</v>
      </c>
      <c r="B1" t="s">
        <v>22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9">
        <v>43891</v>
      </c>
      <c r="B2">
        <v>2</v>
      </c>
      <c r="E2">
        <v>0</v>
      </c>
      <c r="H2">
        <v>1</v>
      </c>
      <c r="I2">
        <f t="shared" ref="I2:I7" si="0">B2-H2-E2</f>
        <v>1</v>
      </c>
    </row>
    <row r="3" spans="1:9" x14ac:dyDescent="0.2">
      <c r="A3" s="9">
        <v>43892</v>
      </c>
      <c r="B3">
        <v>8</v>
      </c>
      <c r="C3" s="10">
        <f t="shared" ref="C3:C10" si="1">B3/B2-1</f>
        <v>3</v>
      </c>
      <c r="E3">
        <v>0</v>
      </c>
      <c r="H3">
        <v>1</v>
      </c>
      <c r="I3">
        <f t="shared" si="0"/>
        <v>7</v>
      </c>
    </row>
    <row r="4" spans="1:9" x14ac:dyDescent="0.2">
      <c r="A4" s="9">
        <v>43893</v>
      </c>
      <c r="B4">
        <v>13</v>
      </c>
      <c r="C4" s="10">
        <f t="shared" si="1"/>
        <v>0.625</v>
      </c>
      <c r="D4" s="15"/>
      <c r="E4">
        <v>0</v>
      </c>
      <c r="H4">
        <v>1</v>
      </c>
      <c r="I4">
        <f t="shared" si="0"/>
        <v>12</v>
      </c>
    </row>
    <row r="5" spans="1:9" x14ac:dyDescent="0.2">
      <c r="A5" s="9">
        <v>43894</v>
      </c>
      <c r="B5">
        <v>23</v>
      </c>
      <c r="C5" s="10">
        <f t="shared" si="1"/>
        <v>0.76923076923076916</v>
      </c>
      <c r="D5" s="15"/>
      <c r="E5">
        <v>0</v>
      </c>
      <c r="H5">
        <v>1</v>
      </c>
      <c r="I5">
        <f t="shared" si="0"/>
        <v>22</v>
      </c>
    </row>
    <row r="6" spans="1:9" x14ac:dyDescent="0.2">
      <c r="A6" s="9">
        <v>43895</v>
      </c>
      <c r="B6">
        <v>50</v>
      </c>
      <c r="C6" s="10">
        <f t="shared" si="1"/>
        <v>1.1739130434782608</v>
      </c>
      <c r="D6" s="15"/>
      <c r="E6">
        <v>0</v>
      </c>
      <c r="H6">
        <v>1</v>
      </c>
      <c r="I6">
        <f t="shared" si="0"/>
        <v>49</v>
      </c>
    </row>
    <row r="7" spans="1:9" x14ac:dyDescent="0.2">
      <c r="A7" s="9">
        <v>43896</v>
      </c>
      <c r="B7">
        <v>109</v>
      </c>
      <c r="C7" s="10">
        <f t="shared" si="1"/>
        <v>1.1800000000000002</v>
      </c>
      <c r="D7" s="15"/>
      <c r="E7">
        <v>0</v>
      </c>
      <c r="H7">
        <v>1</v>
      </c>
      <c r="I7">
        <f t="shared" si="0"/>
        <v>108</v>
      </c>
    </row>
    <row r="8" spans="1:9" x14ac:dyDescent="0.2">
      <c r="A8" s="9">
        <v>43897</v>
      </c>
      <c r="B8">
        <v>169</v>
      </c>
      <c r="C8" s="10">
        <f t="shared" si="1"/>
        <v>0.55045871559633031</v>
      </c>
      <c r="D8" s="11"/>
      <c r="E8">
        <v>0</v>
      </c>
      <c r="H8">
        <v>1</v>
      </c>
      <c r="I8">
        <f t="shared" ref="I8" si="2">B8-H8-E8</f>
        <v>168</v>
      </c>
    </row>
    <row r="9" spans="1:9" x14ac:dyDescent="0.2">
      <c r="A9" s="9">
        <v>43898</v>
      </c>
      <c r="B9">
        <v>200</v>
      </c>
      <c r="C9" s="10">
        <f t="shared" si="1"/>
        <v>0.18343195266272194</v>
      </c>
      <c r="D9" s="11"/>
      <c r="E9">
        <v>0</v>
      </c>
      <c r="H9">
        <v>1</v>
      </c>
      <c r="I9">
        <f t="shared" ref="I9" si="3">B9-H9-E9</f>
        <v>199</v>
      </c>
    </row>
    <row r="10" spans="1:9" x14ac:dyDescent="0.2">
      <c r="A10" s="9">
        <v>43899</v>
      </c>
      <c r="B10">
        <v>239</v>
      </c>
      <c r="C10" s="10">
        <f t="shared" si="1"/>
        <v>0.19500000000000006</v>
      </c>
      <c r="D10" s="11"/>
      <c r="E10">
        <v>0</v>
      </c>
      <c r="H10">
        <v>1</v>
      </c>
      <c r="I10">
        <f t="shared" ref="I10" si="4">B10-H10-E10</f>
        <v>238</v>
      </c>
    </row>
    <row r="11" spans="1:9" x14ac:dyDescent="0.2">
      <c r="A11" s="9">
        <v>43900</v>
      </c>
      <c r="C11" s="14">
        <f t="shared" ref="C11:C69" si="5">C10/1.1</f>
        <v>0.1772727272727273</v>
      </c>
      <c r="D11" s="11">
        <f t="shared" ref="D11:D73" si="6">IF(ISBLANK(B10),D10*(1+AVERAGE(C8:C10)),B10*(1+AVERAGE(C8:C10)))</f>
        <v>313.00162323797116</v>
      </c>
      <c r="E11" s="15">
        <f t="shared" ref="E11:E17" si="7">D3*0.02</f>
        <v>0</v>
      </c>
    </row>
    <row r="12" spans="1:9" x14ac:dyDescent="0.2">
      <c r="A12" s="9">
        <v>43901</v>
      </c>
      <c r="C12" s="14">
        <f t="shared" si="5"/>
        <v>0.16115702479338845</v>
      </c>
      <c r="D12" s="11">
        <f t="shared" si="6"/>
        <v>370.9804455248821</v>
      </c>
      <c r="E12" s="15">
        <f t="shared" si="7"/>
        <v>0</v>
      </c>
    </row>
    <row r="13" spans="1:9" x14ac:dyDescent="0.2">
      <c r="A13" s="9">
        <v>43902</v>
      </c>
      <c r="C13" s="14">
        <f t="shared" si="5"/>
        <v>0.14650638617580766</v>
      </c>
      <c r="D13" s="11">
        <f t="shared" si="6"/>
        <v>436.94444788412045</v>
      </c>
      <c r="E13" s="15">
        <f t="shared" si="7"/>
        <v>0</v>
      </c>
    </row>
    <row r="14" spans="1:9" x14ac:dyDescent="0.2">
      <c r="A14" s="9">
        <v>43903</v>
      </c>
      <c r="C14" s="14">
        <f t="shared" si="5"/>
        <v>0.13318762379618879</v>
      </c>
      <c r="D14" s="11">
        <f t="shared" si="6"/>
        <v>507.57449894517873</v>
      </c>
      <c r="E14" s="15">
        <f t="shared" si="7"/>
        <v>0</v>
      </c>
    </row>
    <row r="15" spans="1:9" x14ac:dyDescent="0.2">
      <c r="A15" s="9">
        <v>43904</v>
      </c>
      <c r="C15" s="14">
        <f t="shared" si="5"/>
        <v>0.12107965799653525</v>
      </c>
      <c r="D15" s="11">
        <f t="shared" si="6"/>
        <v>582.16274663868001</v>
      </c>
      <c r="E15" s="15">
        <f t="shared" si="7"/>
        <v>0</v>
      </c>
    </row>
    <row r="16" spans="1:9" x14ac:dyDescent="0.2">
      <c r="A16" s="9">
        <v>43905</v>
      </c>
      <c r="C16" s="14">
        <f t="shared" si="5"/>
        <v>0.11007241636048658</v>
      </c>
      <c r="D16" s="11">
        <f t="shared" si="6"/>
        <v>659.9345797470196</v>
      </c>
      <c r="E16" s="15">
        <f t="shared" si="7"/>
        <v>0</v>
      </c>
    </row>
    <row r="17" spans="1:5" x14ac:dyDescent="0.2">
      <c r="A17" s="9">
        <v>43906</v>
      </c>
      <c r="C17" s="14">
        <f t="shared" si="5"/>
        <v>0.10006583305498779</v>
      </c>
      <c r="D17" s="11">
        <f t="shared" si="6"/>
        <v>740.08136827565124</v>
      </c>
      <c r="E17" s="15">
        <f t="shared" si="7"/>
        <v>0</v>
      </c>
    </row>
    <row r="18" spans="1:5" x14ac:dyDescent="0.2">
      <c r="A18" s="9">
        <v>43907</v>
      </c>
      <c r="C18" s="14">
        <f t="shared" si="5"/>
        <v>9.0968939140897973E-2</v>
      </c>
      <c r="D18" s="11">
        <f t="shared" si="6"/>
        <v>821.79076898061055</v>
      </c>
      <c r="E18" s="15">
        <f t="shared" ref="E18:E33" si="8">D10*0.02</f>
        <v>0</v>
      </c>
    </row>
    <row r="19" spans="1:5" x14ac:dyDescent="0.2">
      <c r="A19" s="9">
        <v>43908</v>
      </c>
      <c r="C19" s="14">
        <f t="shared" si="5"/>
        <v>8.2699035582634514E-2</v>
      </c>
      <c r="D19" s="11">
        <f t="shared" si="6"/>
        <v>904.2731383237209</v>
      </c>
      <c r="E19" s="15">
        <f t="shared" si="8"/>
        <v>6.2600324647594237</v>
      </c>
    </row>
    <row r="20" spans="1:5" x14ac:dyDescent="0.2">
      <c r="A20" s="9">
        <v>43909</v>
      </c>
      <c r="C20" s="14">
        <f t="shared" si="5"/>
        <v>7.5180941438758642E-2</v>
      </c>
      <c r="D20" s="11">
        <f t="shared" si="6"/>
        <v>986.78318146544916</v>
      </c>
      <c r="E20" s="15">
        <f t="shared" si="8"/>
        <v>7.4196089104976419</v>
      </c>
    </row>
    <row r="21" spans="1:5" x14ac:dyDescent="0.2">
      <c r="A21" s="9">
        <v>43910</v>
      </c>
      <c r="C21" s="14">
        <f t="shared" si="5"/>
        <v>6.8346310398871485E-2</v>
      </c>
      <c r="D21" s="11">
        <f t="shared" si="6"/>
        <v>1068.6364898637341</v>
      </c>
      <c r="E21" s="15">
        <f t="shared" si="8"/>
        <v>8.7388889576824091</v>
      </c>
    </row>
    <row r="22" spans="1:5" x14ac:dyDescent="0.2">
      <c r="A22" s="9">
        <v>43911</v>
      </c>
      <c r="C22" s="14">
        <f t="shared" si="5"/>
        <v>6.2133009453519523E-2</v>
      </c>
      <c r="D22" s="11">
        <f t="shared" si="6"/>
        <v>1149.2210450982996</v>
      </c>
      <c r="E22" s="15">
        <f t="shared" si="8"/>
        <v>10.151489978903575</v>
      </c>
    </row>
    <row r="23" spans="1:5" x14ac:dyDescent="0.2">
      <c r="A23" s="9">
        <v>43912</v>
      </c>
      <c r="C23" s="14">
        <f t="shared" si="5"/>
        <v>5.6484554048654108E-2</v>
      </c>
      <c r="D23" s="11">
        <f t="shared" si="6"/>
        <v>1228.0040785703677</v>
      </c>
      <c r="E23" s="15">
        <f t="shared" si="8"/>
        <v>11.643254932773599</v>
      </c>
    </row>
    <row r="24" spans="1:5" x14ac:dyDescent="0.2">
      <c r="A24" s="9">
        <v>43913</v>
      </c>
      <c r="C24" s="14">
        <f t="shared" si="5"/>
        <v>5.1349594589685549E-2</v>
      </c>
      <c r="D24" s="11">
        <f t="shared" si="6"/>
        <v>1304.5348784689675</v>
      </c>
      <c r="E24" s="15">
        <f t="shared" si="8"/>
        <v>13.198691594940392</v>
      </c>
    </row>
    <row r="25" spans="1:5" x14ac:dyDescent="0.2">
      <c r="A25" s="9">
        <v>43914</v>
      </c>
      <c r="C25" s="14">
        <f t="shared" si="5"/>
        <v>4.6681449626986858E-2</v>
      </c>
      <c r="D25" s="11">
        <f t="shared" si="6"/>
        <v>1378.4442404439937</v>
      </c>
      <c r="E25" s="15">
        <f t="shared" si="8"/>
        <v>14.801627365513026</v>
      </c>
    </row>
    <row r="26" spans="1:5" x14ac:dyDescent="0.2">
      <c r="A26" s="9">
        <v>43915</v>
      </c>
      <c r="C26" s="14">
        <f t="shared" si="5"/>
        <v>4.2437681479078962E-2</v>
      </c>
      <c r="D26" s="11">
        <f t="shared" si="6"/>
        <v>1449.4412859398594</v>
      </c>
      <c r="E26" s="15">
        <f t="shared" si="8"/>
        <v>16.435815379612212</v>
      </c>
    </row>
    <row r="27" spans="1:5" x14ac:dyDescent="0.2">
      <c r="A27" s="9">
        <v>43916</v>
      </c>
      <c r="C27" s="14">
        <f t="shared" si="5"/>
        <v>3.8579710435526327E-2</v>
      </c>
      <c r="D27" s="11">
        <f t="shared" si="6"/>
        <v>1517.3083427421207</v>
      </c>
      <c r="E27" s="15">
        <f t="shared" si="8"/>
        <v>18.085462766474418</v>
      </c>
    </row>
    <row r="28" spans="1:5" x14ac:dyDescent="0.2">
      <c r="A28" s="9">
        <v>43917</v>
      </c>
      <c r="C28" s="14">
        <f t="shared" si="5"/>
        <v>3.5072464032296656E-2</v>
      </c>
      <c r="D28" s="11">
        <f t="shared" si="6"/>
        <v>1581.894515285308</v>
      </c>
      <c r="E28" s="15">
        <f t="shared" si="8"/>
        <v>19.735663629308984</v>
      </c>
    </row>
    <row r="29" spans="1:5" x14ac:dyDescent="0.2">
      <c r="A29" s="9">
        <v>43918</v>
      </c>
      <c r="C29" s="14">
        <f t="shared" si="5"/>
        <v>3.1884058211178776E-2</v>
      </c>
      <c r="D29" s="11">
        <f t="shared" si="6"/>
        <v>1643.1084840861963</v>
      </c>
      <c r="E29" s="15">
        <f t="shared" si="8"/>
        <v>21.372729797274683</v>
      </c>
    </row>
    <row r="30" spans="1:5" x14ac:dyDescent="0.2">
      <c r="A30" s="9">
        <v>43919</v>
      </c>
      <c r="C30" s="14">
        <f t="shared" si="5"/>
        <v>2.8985507464707974E-2</v>
      </c>
      <c r="D30" s="11">
        <f t="shared" si="6"/>
        <v>1700.9109771839837</v>
      </c>
      <c r="E30" s="15">
        <f t="shared" si="8"/>
        <v>22.98442090196599</v>
      </c>
    </row>
    <row r="31" spans="1:5" x14ac:dyDescent="0.2">
      <c r="A31" s="9">
        <v>43920</v>
      </c>
      <c r="C31" s="14">
        <f t="shared" si="5"/>
        <v>2.6350461331552701E-2</v>
      </c>
      <c r="D31" s="11">
        <f t="shared" si="6"/>
        <v>1755.3072610186373</v>
      </c>
      <c r="E31" s="15">
        <f t="shared" si="8"/>
        <v>24.560081571407355</v>
      </c>
    </row>
    <row r="32" spans="1:5" x14ac:dyDescent="0.2">
      <c r="A32" s="9">
        <v>43921</v>
      </c>
      <c r="C32" s="14">
        <f t="shared" si="5"/>
        <v>2.395496484686609E-2</v>
      </c>
      <c r="D32" s="11">
        <f t="shared" si="6"/>
        <v>1806.3399099227706</v>
      </c>
      <c r="E32" s="15">
        <f t="shared" si="8"/>
        <v>26.090697569379351</v>
      </c>
    </row>
    <row r="33" spans="1:5" x14ac:dyDescent="0.2">
      <c r="A33" s="9">
        <v>43922</v>
      </c>
      <c r="C33" s="14">
        <f t="shared" si="5"/>
        <v>2.1777240769878262E-2</v>
      </c>
      <c r="D33" s="11">
        <f t="shared" si="6"/>
        <v>1854.0820359009765</v>
      </c>
      <c r="E33" s="15">
        <f t="shared" si="8"/>
        <v>27.568884808879876</v>
      </c>
    </row>
    <row r="34" spans="1:5" x14ac:dyDescent="0.2">
      <c r="A34" s="9">
        <v>43923</v>
      </c>
      <c r="C34" s="14">
        <f t="shared" si="5"/>
        <v>1.9797491608980235E-2</v>
      </c>
      <c r="D34" s="11">
        <f t="shared" si="6"/>
        <v>1898.6310951971998</v>
      </c>
      <c r="E34" s="15">
        <f t="shared" ref="E34:E39" si="9">D26*0.02</f>
        <v>28.988825718797187</v>
      </c>
    </row>
    <row r="35" spans="1:5" x14ac:dyDescent="0.2">
      <c r="A35" s="9">
        <v>43924</v>
      </c>
      <c r="C35" s="14">
        <f t="shared" si="5"/>
        <v>1.7997719644527486E-2</v>
      </c>
      <c r="D35" s="11">
        <f t="shared" si="6"/>
        <v>1940.1033354677393</v>
      </c>
      <c r="E35" s="15">
        <f t="shared" si="9"/>
        <v>30.346166854842412</v>
      </c>
    </row>
    <row r="36" spans="1:5" x14ac:dyDescent="0.2">
      <c r="A36" s="9">
        <v>43925</v>
      </c>
      <c r="C36" s="14">
        <f t="shared" si="5"/>
        <v>1.6361563313206803E-2</v>
      </c>
      <c r="D36" s="11">
        <f t="shared" si="6"/>
        <v>1978.6289064252605</v>
      </c>
      <c r="E36" s="15">
        <f t="shared" si="9"/>
        <v>31.637890305706161</v>
      </c>
    </row>
    <row r="37" spans="1:5" x14ac:dyDescent="0.2">
      <c r="A37" s="9">
        <v>43926</v>
      </c>
      <c r="C37" s="14">
        <f t="shared" si="5"/>
        <v>1.4874148466551638E-2</v>
      </c>
      <c r="D37" s="11">
        <f t="shared" si="6"/>
        <v>2014.3476263040798</v>
      </c>
      <c r="E37" s="15">
        <f t="shared" si="9"/>
        <v>32.862169681723927</v>
      </c>
    </row>
    <row r="38" spans="1:5" x14ac:dyDescent="0.2">
      <c r="A38" s="9">
        <v>43927</v>
      </c>
      <c r="C38" s="14">
        <f t="shared" si="5"/>
        <v>1.3521953151410578E-2</v>
      </c>
      <c r="D38" s="11">
        <f t="shared" si="6"/>
        <v>2047.4053748788517</v>
      </c>
      <c r="E38" s="15">
        <f t="shared" si="9"/>
        <v>34.018219543679677</v>
      </c>
    </row>
    <row r="39" spans="1:5" x14ac:dyDescent="0.2">
      <c r="A39" s="9">
        <v>43928</v>
      </c>
      <c r="C39" s="14">
        <f t="shared" si="5"/>
        <v>1.2292684683100524E-2</v>
      </c>
      <c r="D39" s="11">
        <f t="shared" si="6"/>
        <v>2077.951069461219</v>
      </c>
      <c r="E39" s="15">
        <f t="shared" si="9"/>
        <v>35.106145220372746</v>
      </c>
    </row>
    <row r="40" spans="1:5" x14ac:dyDescent="0.2">
      <c r="A40" s="9">
        <v>43929</v>
      </c>
      <c r="C40" s="14">
        <f t="shared" si="5"/>
        <v>1.1175167893727748E-2</v>
      </c>
      <c r="D40" s="11">
        <f t="shared" si="6"/>
        <v>2106.1341717976766</v>
      </c>
      <c r="E40" s="15">
        <f t="shared" ref="E40:E52" si="10">D32*0.02</f>
        <v>36.126798198455411</v>
      </c>
    </row>
    <row r="41" spans="1:5" x14ac:dyDescent="0.2">
      <c r="A41" s="9">
        <v>43930</v>
      </c>
      <c r="C41" s="14">
        <f t="shared" si="5"/>
        <v>1.0159243539752498E-2</v>
      </c>
      <c r="D41" s="11">
        <f t="shared" si="6"/>
        <v>2132.1026697484767</v>
      </c>
      <c r="E41" s="15">
        <f t="shared" si="10"/>
        <v>37.081640718019528</v>
      </c>
    </row>
    <row r="42" spans="1:5" x14ac:dyDescent="0.2">
      <c r="A42" s="9">
        <v>43931</v>
      </c>
      <c r="C42" s="14">
        <f t="shared" si="5"/>
        <v>9.2356759452295427E-3</v>
      </c>
      <c r="D42" s="11">
        <f t="shared" si="6"/>
        <v>2156.0014768838269</v>
      </c>
      <c r="E42" s="15">
        <f t="shared" si="10"/>
        <v>37.972621903943995</v>
      </c>
    </row>
    <row r="43" spans="1:5" x14ac:dyDescent="0.2">
      <c r="A43" s="9">
        <v>43932</v>
      </c>
      <c r="C43" s="14">
        <f t="shared" si="5"/>
        <v>8.3960690411177662E-3</v>
      </c>
      <c r="D43" s="11">
        <f t="shared" si="6"/>
        <v>2177.9711947294822</v>
      </c>
      <c r="E43" s="15">
        <f t="shared" si="10"/>
        <v>38.802066709354783</v>
      </c>
    </row>
    <row r="44" spans="1:5" x14ac:dyDescent="0.2">
      <c r="A44" s="9">
        <v>43933</v>
      </c>
      <c r="C44" s="14">
        <f t="shared" si="5"/>
        <v>7.6327900373797872E-3</v>
      </c>
      <c r="D44" s="11">
        <f t="shared" si="6"/>
        <v>2198.1471855571167</v>
      </c>
      <c r="E44" s="15">
        <f t="shared" si="10"/>
        <v>39.572578128505214</v>
      </c>
    </row>
    <row r="45" spans="1:5" x14ac:dyDescent="0.2">
      <c r="A45" s="9">
        <v>43934</v>
      </c>
      <c r="C45" s="14">
        <f t="shared" si="5"/>
        <v>6.9389000339816244E-3</v>
      </c>
      <c r="D45" s="11">
        <f t="shared" si="6"/>
        <v>2216.6589077427216</v>
      </c>
      <c r="E45" s="15">
        <f t="shared" si="10"/>
        <v>40.286952526081599</v>
      </c>
    </row>
    <row r="46" spans="1:5" x14ac:dyDescent="0.2">
      <c r="A46" s="9">
        <v>43935</v>
      </c>
      <c r="C46" s="14">
        <f t="shared" si="5"/>
        <v>6.308090939983294E-3</v>
      </c>
      <c r="D46" s="11">
        <f t="shared" si="6"/>
        <v>2233.6294703519102</v>
      </c>
      <c r="E46" s="15">
        <f t="shared" si="10"/>
        <v>40.948107497577034</v>
      </c>
    </row>
    <row r="47" spans="1:5" x14ac:dyDescent="0.2">
      <c r="A47" s="9">
        <v>43936</v>
      </c>
      <c r="C47" s="14">
        <f t="shared" si="5"/>
        <v>5.7346281272575399E-3</v>
      </c>
      <c r="D47" s="11">
        <f t="shared" si="6"/>
        <v>2249.1753684190548</v>
      </c>
      <c r="E47" s="15">
        <f t="shared" si="10"/>
        <v>41.559021389224384</v>
      </c>
    </row>
    <row r="48" spans="1:5" x14ac:dyDescent="0.2">
      <c r="A48" s="9">
        <v>43937</v>
      </c>
      <c r="C48" s="14">
        <f t="shared" si="5"/>
        <v>5.2132982975068541E-3</v>
      </c>
      <c r="D48" s="11">
        <f t="shared" si="6"/>
        <v>2263.406365130782</v>
      </c>
      <c r="E48" s="15">
        <f t="shared" si="10"/>
        <v>42.122683435953533</v>
      </c>
    </row>
    <row r="49" spans="1:5" x14ac:dyDescent="0.2">
      <c r="A49" s="9">
        <v>43938</v>
      </c>
      <c r="C49" s="14">
        <f t="shared" si="5"/>
        <v>4.7393620886425946E-3</v>
      </c>
      <c r="D49" s="11">
        <f t="shared" si="6"/>
        <v>2276.4254916441741</v>
      </c>
      <c r="E49" s="15">
        <f t="shared" si="10"/>
        <v>42.642053394969537</v>
      </c>
    </row>
    <row r="50" spans="1:5" x14ac:dyDescent="0.2">
      <c r="A50" s="9">
        <v>43939</v>
      </c>
      <c r="C50" s="14">
        <f t="shared" si="5"/>
        <v>4.3085109896750856E-3</v>
      </c>
      <c r="D50" s="11">
        <f t="shared" si="6"/>
        <v>2288.3291394664061</v>
      </c>
      <c r="E50" s="15">
        <f t="shared" si="10"/>
        <v>43.120029537676537</v>
      </c>
    </row>
    <row r="51" spans="1:5" x14ac:dyDescent="0.2">
      <c r="A51" s="9">
        <v>43940</v>
      </c>
      <c r="C51" s="14">
        <f t="shared" si="5"/>
        <v>3.9168281724318958E-3</v>
      </c>
      <c r="D51" s="11">
        <f t="shared" si="6"/>
        <v>2299.2072241404808</v>
      </c>
      <c r="E51" s="15">
        <f t="shared" si="10"/>
        <v>43.559423894589649</v>
      </c>
    </row>
    <row r="52" spans="1:5" x14ac:dyDescent="0.2">
      <c r="A52" s="9">
        <v>43941</v>
      </c>
      <c r="C52" s="14">
        <f t="shared" si="5"/>
        <v>3.5607528840289958E-3</v>
      </c>
      <c r="D52" s="11">
        <f t="shared" si="6"/>
        <v>2309.1434023986631</v>
      </c>
      <c r="E52" s="15">
        <f t="shared" si="10"/>
        <v>43.962943711142337</v>
      </c>
    </row>
    <row r="53" spans="1:5" x14ac:dyDescent="0.2">
      <c r="A53" s="9">
        <v>43942</v>
      </c>
      <c r="C53" s="14">
        <f t="shared" si="5"/>
        <v>3.2370480763899961E-3</v>
      </c>
      <c r="D53" s="11">
        <f t="shared" si="6"/>
        <v>2318.2153279614627</v>
      </c>
      <c r="E53" s="15">
        <f t="shared" ref="E53:E60" si="11">D45*0.02</f>
        <v>44.33317815485443</v>
      </c>
    </row>
    <row r="54" spans="1:5" x14ac:dyDescent="0.2">
      <c r="A54" s="9">
        <v>43943</v>
      </c>
      <c r="C54" s="14">
        <f t="shared" si="5"/>
        <v>2.9427709785363599E-3</v>
      </c>
      <c r="D54" s="11">
        <f t="shared" si="6"/>
        <v>2326.4949337911949</v>
      </c>
      <c r="E54" s="15">
        <f t="shared" si="11"/>
        <v>44.672589407038203</v>
      </c>
    </row>
    <row r="55" spans="1:5" x14ac:dyDescent="0.2">
      <c r="A55" s="9">
        <v>43944</v>
      </c>
      <c r="C55" s="14">
        <f t="shared" si="5"/>
        <v>2.6752463441239633E-3</v>
      </c>
      <c r="D55" s="11">
        <f t="shared" si="6"/>
        <v>2334.0487308805978</v>
      </c>
      <c r="E55" s="15">
        <f t="shared" si="11"/>
        <v>44.983507368381098</v>
      </c>
    </row>
    <row r="56" spans="1:5" x14ac:dyDescent="0.2">
      <c r="A56" s="9">
        <v>43945</v>
      </c>
      <c r="C56" s="14">
        <f t="shared" si="5"/>
        <v>2.4320421310217847E-3</v>
      </c>
      <c r="D56" s="11">
        <f t="shared" si="6"/>
        <v>2340.938115599437</v>
      </c>
      <c r="E56" s="15">
        <f t="shared" si="11"/>
        <v>45.268127302615639</v>
      </c>
    </row>
    <row r="57" spans="1:5" x14ac:dyDescent="0.2">
      <c r="A57" s="9">
        <v>43946</v>
      </c>
      <c r="C57" s="14">
        <f t="shared" si="5"/>
        <v>2.2109473918379861E-3</v>
      </c>
      <c r="D57" s="11">
        <f t="shared" si="6"/>
        <v>2347.2196792687591</v>
      </c>
      <c r="E57" s="15">
        <f t="shared" si="11"/>
        <v>45.528509832883486</v>
      </c>
    </row>
    <row r="58" spans="1:5" x14ac:dyDescent="0.2">
      <c r="A58" s="9">
        <v>43947</v>
      </c>
      <c r="C58" s="14">
        <f t="shared" si="5"/>
        <v>2.0099521743981688E-3</v>
      </c>
      <c r="D58" s="11">
        <f t="shared" si="6"/>
        <v>2352.9455150169306</v>
      </c>
      <c r="E58" s="15">
        <f t="shared" si="11"/>
        <v>45.766582789328126</v>
      </c>
    </row>
    <row r="59" spans="1:5" x14ac:dyDescent="0.2">
      <c r="A59" s="9">
        <v>43948</v>
      </c>
      <c r="C59" s="14">
        <f t="shared" si="5"/>
        <v>1.8272292494528805E-3</v>
      </c>
      <c r="D59" s="11">
        <f t="shared" si="6"/>
        <v>2358.1635181263414</v>
      </c>
      <c r="E59" s="15">
        <f t="shared" si="11"/>
        <v>45.984144482809619</v>
      </c>
    </row>
    <row r="60" spans="1:5" x14ac:dyDescent="0.2">
      <c r="A60" s="9">
        <v>43949</v>
      </c>
      <c r="C60" s="14">
        <f t="shared" si="5"/>
        <v>1.6611174995026185E-3</v>
      </c>
      <c r="D60" s="11">
        <f t="shared" si="6"/>
        <v>2362.9176770350368</v>
      </c>
      <c r="E60" s="15">
        <f t="shared" si="11"/>
        <v>46.182868047973265</v>
      </c>
    </row>
    <row r="61" spans="1:5" x14ac:dyDescent="0.2">
      <c r="A61" s="9">
        <v>43950</v>
      </c>
      <c r="C61" s="14">
        <f t="shared" si="5"/>
        <v>1.5101068177296531E-3</v>
      </c>
      <c r="D61" s="11">
        <f t="shared" si="6"/>
        <v>2367.2483529415754</v>
      </c>
      <c r="E61" s="15">
        <f t="shared" ref="E61:E86" si="12">D53*0.02</f>
        <v>46.364306559229256</v>
      </c>
    </row>
    <row r="62" spans="1:5" x14ac:dyDescent="0.2">
      <c r="A62" s="9">
        <v>43951</v>
      </c>
      <c r="C62" s="14">
        <f t="shared" si="5"/>
        <v>1.3728243797542299E-3</v>
      </c>
      <c r="D62" s="11">
        <f t="shared" si="6"/>
        <v>2371.192546599239</v>
      </c>
      <c r="E62" s="15">
        <f t="shared" si="12"/>
        <v>46.529898675823901</v>
      </c>
    </row>
    <row r="63" spans="1:5" x14ac:dyDescent="0.2">
      <c r="A63" s="9">
        <v>43952</v>
      </c>
      <c r="C63" s="14">
        <f t="shared" si="5"/>
        <v>1.2480221634129363E-3</v>
      </c>
      <c r="D63" s="11">
        <f t="shared" si="6"/>
        <v>2374.7841513997987</v>
      </c>
      <c r="E63" s="15">
        <f t="shared" si="12"/>
        <v>46.680974617611959</v>
      </c>
    </row>
    <row r="64" spans="1:5" x14ac:dyDescent="0.2">
      <c r="A64" s="9">
        <v>43953</v>
      </c>
      <c r="C64" s="14">
        <f t="shared" si="5"/>
        <v>1.1345656031026693E-3</v>
      </c>
      <c r="D64" s="11">
        <f t="shared" si="6"/>
        <v>2378.0541922570083</v>
      </c>
      <c r="E64" s="15">
        <f t="shared" si="12"/>
        <v>46.818762311988742</v>
      </c>
    </row>
    <row r="65" spans="1:5" x14ac:dyDescent="0.2">
      <c r="A65" s="9">
        <v>43954</v>
      </c>
      <c r="C65" s="14">
        <f t="shared" si="5"/>
        <v>1.031423275547881E-3</v>
      </c>
      <c r="D65" s="11">
        <f t="shared" si="6"/>
        <v>2381.0310501230383</v>
      </c>
      <c r="E65" s="15">
        <f t="shared" si="12"/>
        <v>46.944393585375181</v>
      </c>
    </row>
    <row r="66" spans="1:5" x14ac:dyDescent="0.2">
      <c r="A66" s="9">
        <v>43955</v>
      </c>
      <c r="C66" s="14">
        <f t="shared" si="5"/>
        <v>9.3765752322534635E-4</v>
      </c>
      <c r="D66" s="11">
        <f t="shared" si="6"/>
        <v>2383.7406722219102</v>
      </c>
      <c r="E66" s="15">
        <f t="shared" si="12"/>
        <v>47.05891030033861</v>
      </c>
    </row>
    <row r="67" spans="1:5" x14ac:dyDescent="0.2">
      <c r="A67" s="9">
        <v>43956</v>
      </c>
      <c r="C67" s="14">
        <f t="shared" si="5"/>
        <v>8.5241593020486022E-4</v>
      </c>
      <c r="D67" s="11">
        <f t="shared" si="6"/>
        <v>2386.2067682753595</v>
      </c>
      <c r="E67" s="15">
        <f t="shared" si="12"/>
        <v>47.163270362526831</v>
      </c>
    </row>
    <row r="68" spans="1:5" x14ac:dyDescent="0.2">
      <c r="A68" s="9">
        <v>43957</v>
      </c>
      <c r="C68" s="14">
        <f t="shared" si="5"/>
        <v>7.7492357291350923E-4</v>
      </c>
      <c r="D68" s="11">
        <f t="shared" si="6"/>
        <v>2388.450993139144</v>
      </c>
      <c r="E68" s="15">
        <f t="shared" si="12"/>
        <v>47.258353540700739</v>
      </c>
    </row>
    <row r="69" spans="1:5" x14ac:dyDescent="0.2">
      <c r="A69" s="9">
        <v>43958</v>
      </c>
      <c r="C69" s="14">
        <f t="shared" si="5"/>
        <v>7.0447597537591738E-4</v>
      </c>
      <c r="D69" s="11">
        <f t="shared" si="6"/>
        <v>2390.4931163708002</v>
      </c>
      <c r="E69" s="15">
        <f t="shared" si="12"/>
        <v>47.344967058831507</v>
      </c>
    </row>
    <row r="70" spans="1:5" x14ac:dyDescent="0.2">
      <c r="A70" s="9">
        <v>43959</v>
      </c>
      <c r="C70" s="14">
        <f t="shared" ref="C70:C86" si="13">C69/1.1</f>
        <v>6.4043270488719757E-4</v>
      </c>
      <c r="D70" s="11">
        <f t="shared" si="6"/>
        <v>2392.3511793207958</v>
      </c>
      <c r="E70" s="15">
        <f t="shared" si="12"/>
        <v>47.423850931984781</v>
      </c>
    </row>
    <row r="71" spans="1:5" x14ac:dyDescent="0.2">
      <c r="A71" s="9">
        <v>43960</v>
      </c>
      <c r="C71" s="14">
        <f t="shared" si="13"/>
        <v>5.8221154989745224E-4</v>
      </c>
      <c r="D71" s="11">
        <f t="shared" si="6"/>
        <v>2394.0416403844124</v>
      </c>
      <c r="E71" s="15">
        <f t="shared" si="12"/>
        <v>47.495683027995973</v>
      </c>
    </row>
    <row r="72" spans="1:5" x14ac:dyDescent="0.2">
      <c r="A72" s="9">
        <v>43961</v>
      </c>
      <c r="C72" s="14">
        <f t="shared" si="13"/>
        <v>5.2928322717950196E-4</v>
      </c>
      <c r="D72" s="11">
        <f t="shared" si="6"/>
        <v>2395.5795090767565</v>
      </c>
      <c r="E72" s="15">
        <f t="shared" si="12"/>
        <v>47.561083845140168</v>
      </c>
    </row>
    <row r="73" spans="1:5" x14ac:dyDescent="0.2">
      <c r="A73" s="9">
        <v>43962</v>
      </c>
      <c r="C73" s="14">
        <f t="shared" si="13"/>
        <v>4.8116657016318353E-4</v>
      </c>
      <c r="D73" s="11">
        <f t="shared" si="6"/>
        <v>2396.978469602484</v>
      </c>
      <c r="E73" s="15">
        <f t="shared" si="12"/>
        <v>47.620621002460766</v>
      </c>
    </row>
    <row r="74" spans="1:5" x14ac:dyDescent="0.2">
      <c r="A74" s="9">
        <v>43963</v>
      </c>
      <c r="C74" s="14">
        <f t="shared" si="13"/>
        <v>4.3742415469380318E-4</v>
      </c>
      <c r="D74" s="11">
        <f t="shared" ref="D74:D86" si="14">IF(ISBLANK(B73),D73*(1+AVERAGE(C71:C73)),B73*(1+AVERAGE(C71:C73)))</f>
        <v>2398.2509945887182</v>
      </c>
      <c r="E74" s="15">
        <f t="shared" si="12"/>
        <v>47.674813444438207</v>
      </c>
    </row>
    <row r="75" spans="1:5" x14ac:dyDescent="0.2">
      <c r="A75" s="9">
        <v>43964</v>
      </c>
      <c r="C75" s="14">
        <f t="shared" si="13"/>
        <v>3.9765832244891192E-4</v>
      </c>
      <c r="D75" s="11">
        <f t="shared" si="14"/>
        <v>2399.4084496372216</v>
      </c>
      <c r="E75" s="15">
        <f t="shared" si="12"/>
        <v>47.724135365507195</v>
      </c>
    </row>
    <row r="76" spans="1:5" x14ac:dyDescent="0.2">
      <c r="A76" s="9">
        <v>43965</v>
      </c>
      <c r="C76" s="14">
        <f t="shared" si="13"/>
        <v>3.6150756586264716E-4</v>
      </c>
      <c r="D76" s="11">
        <f t="shared" si="14"/>
        <v>2400.4611893325327</v>
      </c>
      <c r="E76" s="15">
        <f t="shared" si="12"/>
        <v>47.769019862782883</v>
      </c>
    </row>
    <row r="77" spans="1:5" x14ac:dyDescent="0.2">
      <c r="A77" s="9">
        <v>43966</v>
      </c>
      <c r="C77" s="14">
        <f t="shared" si="13"/>
        <v>3.2864324169331558E-4</v>
      </c>
      <c r="D77" s="11">
        <f t="shared" si="14"/>
        <v>2401.4186453184579</v>
      </c>
      <c r="E77" s="15">
        <f t="shared" si="12"/>
        <v>47.809862327416006</v>
      </c>
    </row>
    <row r="78" spans="1:5" x14ac:dyDescent="0.2">
      <c r="A78" s="9">
        <v>43967</v>
      </c>
      <c r="C78" s="14">
        <f t="shared" si="13"/>
        <v>2.9876658335755958E-4</v>
      </c>
      <c r="D78" s="11">
        <f t="shared" si="14"/>
        <v>2402.289407027572</v>
      </c>
      <c r="E78" s="15">
        <f t="shared" si="12"/>
        <v>47.847023586415915</v>
      </c>
    </row>
    <row r="79" spans="1:5" x14ac:dyDescent="0.2">
      <c r="A79" s="9">
        <v>43968</v>
      </c>
      <c r="C79" s="14">
        <f t="shared" si="13"/>
        <v>2.7160598487050867E-4</v>
      </c>
      <c r="D79" s="11">
        <f t="shared" si="14"/>
        <v>2403.0812956184441</v>
      </c>
      <c r="E79" s="15">
        <f t="shared" si="12"/>
        <v>47.88083280768825</v>
      </c>
    </row>
    <row r="80" spans="1:5" x14ac:dyDescent="0.2">
      <c r="A80" s="9">
        <v>43969</v>
      </c>
      <c r="C80" s="14">
        <f t="shared" si="13"/>
        <v>2.469145317004624E-4</v>
      </c>
      <c r="D80" s="11">
        <f t="shared" si="14"/>
        <v>2403.8014316442063</v>
      </c>
      <c r="E80" s="15">
        <f t="shared" si="12"/>
        <v>47.911590181535132</v>
      </c>
    </row>
    <row r="81" spans="1:5" x14ac:dyDescent="0.2">
      <c r="A81" s="9">
        <v>43970</v>
      </c>
      <c r="C81" s="14">
        <f t="shared" si="13"/>
        <v>2.2446775609132944E-4</v>
      </c>
      <c r="D81" s="11">
        <f t="shared" si="14"/>
        <v>2404.4562969444974</v>
      </c>
      <c r="E81" s="15">
        <f t="shared" si="12"/>
        <v>47.939569392049684</v>
      </c>
    </row>
    <row r="82" spans="1:5" x14ac:dyDescent="0.2">
      <c r="A82" s="9">
        <v>43971</v>
      </c>
      <c r="C82" s="14">
        <f t="shared" si="13"/>
        <v>2.0406159644666312E-4</v>
      </c>
      <c r="D82" s="11">
        <f t="shared" si="14"/>
        <v>2405.0517912214168</v>
      </c>
      <c r="E82" s="15">
        <f t="shared" si="12"/>
        <v>47.965019891774368</v>
      </c>
    </row>
    <row r="83" spans="1:5" x14ac:dyDescent="0.2">
      <c r="A83" s="9">
        <v>43972</v>
      </c>
      <c r="C83" s="14">
        <f t="shared" si="13"/>
        <v>1.8551054222423917E-4</v>
      </c>
      <c r="D83" s="11">
        <f t="shared" si="14"/>
        <v>2405.5932837293026</v>
      </c>
      <c r="E83" s="15">
        <f t="shared" si="12"/>
        <v>47.988168992744434</v>
      </c>
    </row>
    <row r="84" spans="1:5" x14ac:dyDescent="0.2">
      <c r="A84" s="9">
        <v>43973</v>
      </c>
      <c r="C84" s="14">
        <f t="shared" si="13"/>
        <v>1.6864594747658106E-4</v>
      </c>
      <c r="D84" s="11">
        <f t="shared" si="14"/>
        <v>2406.0856604782298</v>
      </c>
      <c r="E84" s="15">
        <f t="shared" si="12"/>
        <v>48.009223786650658</v>
      </c>
    </row>
    <row r="85" spans="1:5" x14ac:dyDescent="0.2">
      <c r="A85" s="9">
        <v>43974</v>
      </c>
      <c r="C85" s="14">
        <f t="shared" si="13"/>
        <v>1.5331449770598278E-4</v>
      </c>
      <c r="D85" s="11">
        <f t="shared" si="14"/>
        <v>2406.5333673223959</v>
      </c>
      <c r="E85" s="15">
        <f t="shared" si="12"/>
        <v>48.028372906369157</v>
      </c>
    </row>
    <row r="86" spans="1:5" x14ac:dyDescent="0.2">
      <c r="A86" s="9">
        <v>43975</v>
      </c>
      <c r="C86" s="14">
        <f t="shared" si="13"/>
        <v>1.3937681609634797E-4</v>
      </c>
      <c r="D86" s="11">
        <f t="shared" si="14"/>
        <v>2406.94044927711</v>
      </c>
      <c r="E86" s="15">
        <f t="shared" si="12"/>
        <v>48.045788140551444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Compare</vt:lpstr>
      <vt:lpstr>China</vt:lpstr>
      <vt:lpstr>Italy</vt:lpstr>
      <vt:lpstr>South Korea</vt:lpstr>
      <vt:lpstr>Germany</vt:lpstr>
      <vt:lpstr>France</vt:lpstr>
      <vt:lpstr>USA</vt:lpstr>
      <vt:lpstr>Netherlands</vt:lpstr>
      <vt:lpstr>Belgium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Eggermont</dc:creator>
  <cp:lastModifiedBy>Alexis Eggermont</cp:lastModifiedBy>
  <dcterms:created xsi:type="dcterms:W3CDTF">2020-01-31T23:17:02Z</dcterms:created>
  <dcterms:modified xsi:type="dcterms:W3CDTF">2020-03-10T09:44:24Z</dcterms:modified>
</cp:coreProperties>
</file>