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_analysis_molecule_x_1" sheetId="1" r:id="rId4"/>
    <sheet state="visible" name="winner validation" sheetId="2" r:id="rId5"/>
    <sheet state="hidden" name="Pivot Table 3" sheetId="3" r:id="rId6"/>
    <sheet state="hidden" name="partprice" sheetId="4" r:id="rId7"/>
    <sheet state="hidden" name="Sheet5" sheetId="5" r:id="rId8"/>
    <sheet state="hidden" name="Pivot Table 4" sheetId="6" r:id="rId9"/>
  </sheets>
  <definedNames>
    <definedName hidden="1" localSheetId="0" name="_xlnm._FilterDatabase">interview_analysis_molecule_x_1!$A$1:$AB$32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<sst xmlns="http://schemas.openxmlformats.org/spreadsheetml/2006/main" count="518" uniqueCount="115">
  <si>
    <t>contract_id</t>
  </si>
  <si>
    <t>published_date</t>
  </si>
  <si>
    <t>start_date</t>
  </si>
  <si>
    <t>duration_extension</t>
  </si>
  <si>
    <t>outcome</t>
  </si>
  <si>
    <t>second_place_outcome</t>
  </si>
  <si>
    <t>buyer</t>
  </si>
  <si>
    <t>region</t>
  </si>
  <si>
    <t>atc</t>
  </si>
  <si>
    <t>duration</t>
  </si>
  <si>
    <t>contract_type</t>
  </si>
  <si>
    <t>sku</t>
  </si>
  <si>
    <t>end_date_extension</t>
  </si>
  <si>
    <t>participants_no</t>
  </si>
  <si>
    <t>quantity_annual</t>
  </si>
  <si>
    <t>quantity_total</t>
  </si>
  <si>
    <t>maximum_price_allowed</t>
  </si>
  <si>
    <t>active_ingredient</t>
  </si>
  <si>
    <t>pack_strength</t>
  </si>
  <si>
    <t>participants</t>
  </si>
  <si>
    <t>participants_price</t>
  </si>
  <si>
    <t>published_date_month</t>
  </si>
  <si>
    <t>winner</t>
  </si>
  <si>
    <t>winner_price</t>
  </si>
  <si>
    <t>second_place</t>
  </si>
  <si>
    <t>second_place_price</t>
  </si>
  <si>
    <t>won</t>
  </si>
  <si>
    <t>buyer_1</t>
  </si>
  <si>
    <t>region_1</t>
  </si>
  <si>
    <t>C07AB07</t>
  </si>
  <si>
    <t>regional</t>
  </si>
  <si>
    <t>molecule_x_10mg_tablet</t>
  </si>
  <si>
    <t>molecule_x</t>
  </si>
  <si>
    <t>10mg</t>
  </si>
  <si>
    <t>participants_16</t>
  </si>
  <si>
    <t>buyer_2</t>
  </si>
  <si>
    <t>region_2</t>
  </si>
  <si>
    <t>wide area</t>
  </si>
  <si>
    <t>lost</t>
  </si>
  <si>
    <t>buyer_3</t>
  </si>
  <si>
    <t>region_3</t>
  </si>
  <si>
    <t>participants_16|participants_23</t>
  </si>
  <si>
    <t>0.014|0.07071</t>
  </si>
  <si>
    <t>participants_23</t>
  </si>
  <si>
    <t>buyer_4</t>
  </si>
  <si>
    <t>region_4</t>
  </si>
  <si>
    <t>buyer_5</t>
  </si>
  <si>
    <t>region_5</t>
  </si>
  <si>
    <t>buyer_6</t>
  </si>
  <si>
    <t>region_6</t>
  </si>
  <si>
    <t>buyer_7</t>
  </si>
  <si>
    <t>region_7</t>
  </si>
  <si>
    <t>buyer_8</t>
  </si>
  <si>
    <t>region_8</t>
  </si>
  <si>
    <t>participants_16|participants_5|participants_6|participants_23</t>
  </si>
  <si>
    <t>0.03|0.08|0.034|0.04066</t>
  </si>
  <si>
    <t>participants_6</t>
  </si>
  <si>
    <t>buyer_9</t>
  </si>
  <si>
    <t>region_9</t>
  </si>
  <si>
    <t>buyer_10</t>
  </si>
  <si>
    <t>region_10</t>
  </si>
  <si>
    <t>participants_6|participants_16|participants_23</t>
  </si>
  <si>
    <t>0.034|0.04305|0.04214</t>
  </si>
  <si>
    <t>buyer_11</t>
  </si>
  <si>
    <t>region_11</t>
  </si>
  <si>
    <t>participants_6|participants_16|participants_23|participants_24</t>
  </si>
  <si>
    <t>0.01699|0.07|0.06802|0.075</t>
  </si>
  <si>
    <t>buyer_12</t>
  </si>
  <si>
    <t>region_12</t>
  </si>
  <si>
    <t>multi-region</t>
  </si>
  <si>
    <t>buyer_13</t>
  </si>
  <si>
    <t>region_13</t>
  </si>
  <si>
    <t>buyer_14</t>
  </si>
  <si>
    <t>participants_16|participants_4</t>
  </si>
  <si>
    <t>0.017|0.0242</t>
  </si>
  <si>
    <t>participants_4</t>
  </si>
  <si>
    <t>participants_16|participants_7</t>
  </si>
  <si>
    <t>0.02|0.9993156095718888</t>
  </si>
  <si>
    <t>participants_7</t>
  </si>
  <si>
    <t>participants_16|participants_19</t>
  </si>
  <si>
    <t>0.02|0.8665684755636098</t>
  </si>
  <si>
    <t>participants_19</t>
  </si>
  <si>
    <t>participants_19|participants_16|participants_23</t>
  </si>
  <si>
    <t>0.01786|0.07|0.06511</t>
  </si>
  <si>
    <t>buyer_15</t>
  </si>
  <si>
    <t>buyer_16</t>
  </si>
  <si>
    <t>participants_19|participants_8|participants_23</t>
  </si>
  <si>
    <t>0.035|0.038|0.03929</t>
  </si>
  <si>
    <t>participants_8</t>
  </si>
  <si>
    <t>participants_19|participants_23</t>
  </si>
  <si>
    <t>0.0205|0.03929</t>
  </si>
  <si>
    <t>buyer_17</t>
  </si>
  <si>
    <t>region_14</t>
  </si>
  <si>
    <t>buyer_18</t>
  </si>
  <si>
    <t>region_15</t>
  </si>
  <si>
    <t>buyer_19</t>
  </si>
  <si>
    <t>0.015|0.01571</t>
  </si>
  <si>
    <t>region_16</t>
  </si>
  <si>
    <t>0.034|0.02393</t>
  </si>
  <si>
    <t>0.015|0.025|0.02679</t>
  </si>
  <si>
    <t>participants_19|participants_7|participants_16|participants_23</t>
  </si>
  <si>
    <t>0.0155|0.06256|0.08|0.09286</t>
  </si>
  <si>
    <t>contract</t>
  </si>
  <si>
    <t>part</t>
  </si>
  <si>
    <t>price</t>
  </si>
  <si>
    <t>lowest price</t>
  </si>
  <si>
    <t>price match</t>
  </si>
  <si>
    <t>winnerlookerup</t>
  </si>
  <si>
    <t>winner match</t>
  </si>
  <si>
    <t>participant</t>
  </si>
  <si>
    <t>participant_price</t>
  </si>
  <si>
    <t>participants_5</t>
  </si>
  <si>
    <t>participants_24</t>
  </si>
  <si>
    <t>MIN of participant_price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</si>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</sst>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1" numFmtId="11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2" sheet="interview_analysis_molecule_x_1"/>
  </cacheSource>
  <cacheFields>
    <cacheField name="contract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</sharedItems>
    </cacheField>
    <cacheField name="published_date" numFmtId="164">
      <sharedItems containsSemiMixedTypes="0" containsDate="1" containsString="0">
        <d v="2013-05-16T00:00:00Z"/>
        <d v="2013-04-29T00:00:00Z"/>
        <d v="2013-06-09T00:00:00Z"/>
        <d v="2013-05-04T00:00:00Z"/>
        <d v="2013-12-18T00:00:00Z"/>
        <d v="2013-12-06T00:00:00Z"/>
        <d v="2014-02-24T00:00:00Z"/>
        <d v="2014-03-08T00:00:00Z"/>
        <d v="2014-03-18T00:00:00Z"/>
        <d v="2014-09-07T00:00:00Z"/>
        <d v="2014-08-05T00:00:00Z"/>
        <d v="2015-02-17T00:00:00Z"/>
        <d v="2016-04-13T00:00:00Z"/>
        <d v="2017-10-20T00:00:00Z"/>
        <d v="2017-12-01T00:00:00Z"/>
        <d v="2017-12-29T00:00:00Z"/>
        <d v="2018-05-31T00:00:00Z"/>
        <d v="2019-05-26T00:00:00Z"/>
        <d v="2020-01-01T00:00:00Z"/>
        <d v="2019-12-19T00:00:00Z"/>
        <d v="2020-03-21T00:00:00Z"/>
        <d v="2020-06-10T00:00:00Z"/>
        <d v="2020-06-20T00:00:00Z"/>
        <d v="2020-10-11T00:00:00Z"/>
        <d v="2021-06-09T00:00:00Z"/>
        <d v="2021-07-09T00:00:00Z"/>
        <d v="2022-03-19T00:00:00Z"/>
        <d v="2022-07-02T00:00:00Z"/>
        <d v="2022-07-01T00:00:00Z"/>
        <d v="2023-07-09T00:00:00Z"/>
        <d v="2023-10-24T00:00:00Z"/>
      </sharedItems>
    </cacheField>
    <cacheField name="start_date" numFmtId="164">
      <sharedItems containsSemiMixedTypes="0" containsDate="1" containsString="0">
        <d v="2013-05-24T00:00:00Z"/>
        <d v="2013-06-21T00:00:00Z"/>
        <d v="2014-08-14T00:00:00Z"/>
        <d v="2013-05-17T00:00:00Z"/>
        <d v="2013-12-17T00:00:00Z"/>
        <d v="2014-02-21T00:00:00Z"/>
        <d v="2014-01-01T00:00:00Z"/>
        <d v="2014-05-22T00:00:00Z"/>
        <d v="2014-05-30T00:00:00Z"/>
        <d v="2014-08-31T00:00:00Z"/>
        <d v="2014-10-30T00:00:00Z"/>
        <d v="2015-01-01T00:00:00Z"/>
        <d v="2016-06-25T00:00:00Z"/>
        <d v="2017-09-20T00:00:00Z"/>
        <d v="2018-01-22T00:00:00Z"/>
        <d v="2018-03-30T00:00:00Z"/>
        <d v="2018-04-01T00:00:00Z"/>
        <d v="2019-07-02T00:00:00Z"/>
        <d v="2020-08-04T00:00:00Z"/>
        <d v="2020-06-20T00:00:00Z"/>
        <d v="2020-04-29T00:00:00Z"/>
        <d v="2020-07-22T00:00:00Z"/>
        <d v="2020-11-25T00:00:00Z"/>
        <d v="2021-05-20T00:00:00Z"/>
        <d v="2021-07-05T00:00:00Z"/>
        <d v="2022-03-31T00:00:00Z"/>
        <d v="2022-08-04T00:00:00Z"/>
        <d v="2022-06-17T00:00:00Z"/>
        <d v="2023-08-01T00:00:00Z"/>
        <d v="2023-09-26T00:00:00Z"/>
      </sharedItems>
    </cacheField>
    <cacheField name="duration_extension" numFmtId="0">
      <sharedItems containsSemiMixedTypes="0" containsString="0" containsNumber="1" containsInteger="1">
        <n v="10.0"/>
        <n v="0.0"/>
        <n v="6.0"/>
        <n v="19.0"/>
        <n v="14.0"/>
        <n v="3.0"/>
        <n v="7.0"/>
        <n v="12.0"/>
        <n v="26.0"/>
        <n v="2.0"/>
        <n v="24.0"/>
      </sharedItems>
    </cacheField>
    <cacheField name="outcome" numFmtId="0">
      <sharedItems>
        <s v="won"/>
        <s v="lost"/>
      </sharedItems>
    </cacheField>
    <cacheField name="second_place_outcome" numFmtId="0">
      <sharedItems containsBlank="1">
        <m/>
        <s v="lost"/>
        <s v="won"/>
      </sharedItems>
    </cacheField>
    <cacheField name="buyer" numFmtId="0">
      <sharedItems>
        <s v="buyer_1"/>
        <s v="buyer_2"/>
        <s v="buyer_3"/>
        <s v="buyer_4"/>
        <s v="buyer_5"/>
        <s v="buyer_6"/>
        <s v="buyer_7"/>
        <s v="buyer_8"/>
        <s v="buyer_9"/>
        <s v="buyer_10"/>
        <s v="buyer_11"/>
        <s v="buyer_12"/>
        <s v="buyer_13"/>
        <s v="buyer_14"/>
        <s v="buyer_15"/>
        <s v="buyer_16"/>
        <s v="buyer_17"/>
        <s v="buyer_18"/>
        <s v="buyer_19"/>
      </sharedItems>
    </cacheField>
    <cacheField name="region" numFmtId="0">
      <sharedItems>
        <s v="region_1"/>
        <s v="region_2"/>
        <s v="region_3"/>
        <s v="region_4"/>
        <s v="region_5"/>
        <s v="region_6"/>
        <s v="region_7"/>
        <s v="region_8"/>
        <s v="region_9"/>
        <s v="region_10"/>
        <s v="region_11"/>
        <s v="region_12"/>
        <s v="region_13"/>
        <s v="region_14"/>
        <s v="region_15"/>
        <s v="region_16"/>
      </sharedItems>
    </cacheField>
    <cacheField name="atc" numFmtId="0">
      <sharedItems containsBlank="1">
        <s v="C07AB07"/>
        <m/>
      </sharedItems>
    </cacheField>
    <cacheField name="duration" numFmtId="0">
      <sharedItems containsSemiMixedTypes="0" containsString="0" containsNumber="1" containsInteger="1">
        <n v="39.0"/>
        <n v="48.0"/>
        <n v="12.0"/>
        <n v="36.0"/>
        <n v="24.0"/>
        <n v="49.0"/>
      </sharedItems>
    </cacheField>
    <cacheField name="contract_type" numFmtId="0">
      <sharedItems>
        <s v="regional"/>
        <s v="wide area"/>
        <s v="multi-region"/>
      </sharedItems>
    </cacheField>
    <cacheField name="sku" numFmtId="0">
      <sharedItems>
        <s v="molecule_x_10mg_tablet"/>
      </sharedItems>
    </cacheField>
    <cacheField name="end_date_extension" numFmtId="164">
      <sharedItems containsSemiMixedTypes="0" containsDate="1" containsString="0">
        <d v="2017-06-30T00:00:00Z"/>
        <d v="2016-02-14T00:00:00Z"/>
        <d v="2017-12-31T00:00:00Z"/>
        <d v="2019-04-20T00:00:00Z"/>
        <d v="2015-03-31T00:00:00Z"/>
        <d v="2018-03-22T00:00:00Z"/>
        <d v="2016-11-29T00:00:00Z"/>
        <d v="2020-03-31T00:00:00Z"/>
        <d v="2018-10-31T00:00:00Z"/>
        <d v="2016-03-31T00:00:00Z"/>
        <d v="2019-12-24T00:00:00Z"/>
        <d v="2021-12-19T00:00:00Z"/>
        <d v="2022-01-21T00:00:00Z"/>
        <d v="2024-05-30T00:00:00Z"/>
        <d v="2020-05-31T00:00:00Z"/>
        <d v="2023-01-01T00:00:00Z"/>
        <d v="2023-08-03T00:00:00Z"/>
        <d v="2024-06-19T00:00:00Z"/>
        <d v="2022-09-30T00:00:00Z"/>
        <d v="2023-07-21T00:00:00Z"/>
        <d v="2024-12-25T00:00:00Z"/>
        <d v="2025-05-19T00:00:00Z"/>
        <d v="2026-01-05T00:00:00Z"/>
        <d v="2024-09-30T00:00:00Z"/>
        <d v="2024-08-03T00:00:00Z"/>
        <d v="2026-06-16T00:00:00Z"/>
        <d v="2025-07-31T00:00:00Z"/>
        <d v="2027-03-30T00:00:00Z"/>
      </sharedItems>
    </cacheField>
    <cacheField name="participants_no" numFmtId="0">
      <sharedItems containsSemiMixedTypes="0" containsString="0" containsNumber="1" containsInteger="1">
        <n v="1.0"/>
        <n v="2.0"/>
        <n v="4.0"/>
        <n v="3.0"/>
      </sharedItems>
    </cacheField>
    <cacheField name="quantity_annual" numFmtId="0">
      <sharedItems containsSemiMixedTypes="0" containsString="0" containsNumber="1" containsInteger="1">
        <n v="9860.0"/>
        <n v="54988.0"/>
        <n v="1904.0"/>
        <n v="1652.0"/>
        <n v="1000.0"/>
        <n v="2088.0"/>
        <n v="16490.0"/>
        <n v="10332.0"/>
        <n v="17413.0"/>
        <n v="3467.0"/>
        <n v="339387.0"/>
        <n v="2800.0"/>
        <n v="75544.0"/>
        <n v="9608.0"/>
        <n v="14476.0"/>
        <n v="32875.0"/>
        <n v="20993.0"/>
        <n v="2680.0"/>
        <n v="21864.0"/>
        <n v="25750.0"/>
        <n v="12040.0"/>
        <n v="288795.0"/>
        <n v="23688.0"/>
        <n v="40014.0"/>
        <n v="28180.0"/>
        <n v="5488.0"/>
        <n v="15113.0"/>
        <n v="2820.0"/>
        <n v="36360.0"/>
      </sharedItems>
    </cacheField>
    <cacheField name="quantity_total" numFmtId="0">
      <sharedItems containsSemiMixedTypes="0" containsString="0" containsNumber="1">
        <n v="32966.5110846674"/>
        <n v="220249.442660143"/>
        <n v="2680.63921921131"/>
        <n v="5900.67649361312"/>
        <n v="3289.22340957872"/>
        <n v="9026.16847009507"/>
        <n v="17282.3138317798"/>
        <n v="31951.7916320387"/>
        <n v="35013.9185389421"/>
        <n v="10766.5858126497"/>
        <n v="1018263.11326617"/>
        <n v="17107.8976244258"/>
        <n v="8589.31328506689"/>
        <n v="302560.086082396"/>
        <n v="29731.30548432"/>
        <n v="58032.6817451251"/>
        <n v="66527.9279833599"/>
        <n v="63904.2940101848"/>
        <n v="8426.46769286538"/>
        <n v="8833.15620698908"/>
        <n v="65931.0007799164"/>
        <n v="51752.9183238251"/>
        <n v="36740.2682467376"/>
        <n v="1179786.64363886"/>
        <n v="95007.3527506421"/>
        <n v="160968.944355716"/>
        <n v="56479.3712131568"/>
        <n v="6263.29016929018"/>
        <n v="30548.8444109457"/>
        <n v="5758.72077273522"/>
        <n v="109912.351248511"/>
      </sharedItems>
    </cacheField>
    <cacheField name="maximum_price_allowed" numFmtId="0">
      <sharedItems containsSemiMixedTypes="0" containsString="0" containsNumber="1">
        <n v="0.1"/>
        <n v="63442.21"/>
        <n v="0.11635"/>
        <n v="0.03"/>
        <n v="1.0E-4"/>
        <n v="0.0255"/>
        <n v="5.0E-5"/>
        <n v="0.08"/>
        <n v="664493.87"/>
        <n v="0.07971"/>
        <n v="6647.872"/>
        <n v="0.109"/>
        <n v="0.025"/>
        <n v="0.02"/>
        <n v="0.022"/>
        <n v="0.04"/>
        <n v="963542.28"/>
        <n v="0.0125"/>
        <n v="0.02001"/>
        <n v="0.016"/>
        <n v="0.03929"/>
        <n v="0.09322"/>
      </sharedItems>
    </cacheField>
    <cacheField name="active_ingredient" numFmtId="0">
      <sharedItems>
        <s v="molecule_x"/>
      </sharedItems>
    </cacheField>
    <cacheField name="pack_strength" numFmtId="0">
      <sharedItems>
        <s v="10mg"/>
      </sharedItems>
    </cacheField>
    <cacheField name="participants" numFmtId="0">
      <sharedItems>
        <s v="participants_16"/>
        <s v="participants_16|participants_23"/>
        <s v="participants_16|participants_5|participants_6|participants_23"/>
        <s v="participants_6|participants_16|participants_23"/>
        <s v="participants_6|participants_16|participants_23|participants_24"/>
        <s v="participants_16|participants_4"/>
        <s v="participants_16|participants_7"/>
        <s v="participants_16|participants_19"/>
        <s v="participants_19|participants_16|participants_23"/>
        <s v="participants_19"/>
        <s v="participants_19|participants_8|participants_23"/>
        <s v="participants_19|participants_23"/>
        <s v="participants_19|participants_7|participants_16|participants_23"/>
      </sharedItems>
    </cacheField>
    <cacheField name="participants_price">
      <sharedItems containsMixedTypes="1" containsNumber="1">
        <n v="4.0E-4"/>
        <n v="0.007"/>
        <s v="0.014|0.07071"/>
        <n v="0.025"/>
        <n v="1.0E-5"/>
        <n v="0.019"/>
        <s v="0.03|0.08|0.034|0.04066"/>
        <n v="1.0E-4"/>
        <s v="0.034|0.04305|0.04214"/>
        <n v="5.0E-5"/>
        <s v="0.01699|0.07|0.06802|0.075"/>
        <n v="0.02"/>
        <n v="0.05"/>
        <s v="0.017|0.0242"/>
        <s v="0.02|0.9993156095718888"/>
        <s v="0.02|0.8665684755636098"/>
        <s v="0.01786|0.07|0.06511"/>
        <n v="0.01607"/>
        <n v="0.0125"/>
        <s v="0.035|0.038|0.03929"/>
        <s v="0.0205|0.03929"/>
        <n v="0.0123"/>
        <n v="0.018"/>
        <n v="0.0122"/>
        <s v="0.015|0.01571"/>
        <s v="0.034|0.02393"/>
        <s v="0.015|0.025|0.02679"/>
        <s v="0.0155|0.06256|0.08|0.09286"/>
      </sharedItems>
    </cacheField>
    <cacheField name="published_date_month" numFmtId="164">
      <sharedItems containsSemiMixedTypes="0" containsDate="1" containsString="0">
        <d v="2013-05-01T00:00:00Z"/>
        <d v="2013-04-01T00:00:00Z"/>
        <d v="2013-06-01T00:00:00Z"/>
        <d v="2013-12-01T00:00:00Z"/>
        <d v="2014-02-01T00:00:00Z"/>
        <d v="2014-03-01T00:00:00Z"/>
        <d v="2014-09-01T00:00:00Z"/>
        <d v="2014-08-01T00:00:00Z"/>
        <d v="2015-02-01T00:00:00Z"/>
        <d v="2016-04-01T00:00:00Z"/>
        <d v="2017-10-01T00:00:00Z"/>
        <d v="2017-12-01T00:00:00Z"/>
        <d v="2018-05-01T00:00:00Z"/>
        <d v="2019-05-01T00:00:00Z"/>
        <d v="2020-01-01T00:00:00Z"/>
        <d v="2019-12-01T00:00:00Z"/>
        <d v="2020-03-01T00:00:00Z"/>
        <d v="2020-06-01T00:00:00Z"/>
        <d v="2020-10-01T00:00:00Z"/>
        <d v="2021-06-01T00:00:00Z"/>
        <d v="2021-07-01T00:00:00Z"/>
        <d v="2022-03-01T00:00:00Z"/>
        <d v="2022-07-01T00:00:00Z"/>
        <d v="2023-07-01T00:00:00Z"/>
        <d v="2023-10-01T00:00:00Z"/>
      </sharedItems>
    </cacheField>
    <cacheField name="winner" numFmtId="0">
      <sharedItems>
        <s v="participants_16"/>
        <s v="participants_6"/>
        <s v="participants_19"/>
        <s v="participants_23"/>
      </sharedItems>
    </cacheField>
    <cacheField name="winner_price" numFmtId="0">
      <sharedItems containsSemiMixedTypes="0" containsString="0" containsNumber="1">
        <n v="4.0E-4"/>
        <n v="0.007"/>
        <n v="0.014"/>
        <n v="0.025"/>
        <n v="1.0E-5"/>
        <n v="0.019"/>
        <n v="0.03"/>
        <n v="1.0E-4"/>
        <n v="0.034"/>
        <n v="5.0E-5"/>
        <n v="0.01699"/>
        <n v="0.02"/>
        <n v="0.05"/>
        <n v="0.017"/>
        <n v="0.01786"/>
        <n v="0.01607"/>
        <n v="0.0125"/>
        <n v="0.035"/>
        <n v="0.0205"/>
        <n v="0.0123"/>
        <n v="0.018"/>
        <n v="0.0122"/>
        <n v="0.015"/>
        <n v="0.02393"/>
        <n v="0.0155"/>
      </sharedItems>
    </cacheField>
    <cacheField name="second_place" numFmtId="0">
      <sharedItems containsBlank="1">
        <m/>
        <s v="participants_23"/>
        <s v="participants_6"/>
        <s v="participants_4"/>
        <s v="participants_7"/>
        <s v="participants_19"/>
        <s v="participants_8"/>
        <s v="participants_16"/>
      </sharedItems>
    </cacheField>
    <cacheField name="second_place_price" numFmtId="0">
      <sharedItems containsString="0" containsBlank="1" containsNumber="1">
        <m/>
        <n v="0.07071"/>
        <n v="0.034"/>
        <n v="0.04214"/>
        <n v="0.06802"/>
        <n v="0.0242"/>
        <n v="0.999315609571888"/>
        <n v="0.866568475563609"/>
        <n v="0.06511"/>
        <n v="0.038"/>
        <n v="0.03929"/>
        <n v="0.01571"/>
        <n v="0.025"/>
        <n v="0.0625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58" sheet="partprice"/>
  </cacheSource>
  <cacheFields>
    <cacheField name="contract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</sharedItems>
    </cacheField>
    <cacheField name="participant" numFmtId="0">
      <sharedItems>
        <s v="participants_16"/>
        <s v="participants_23"/>
        <s v="participants_5"/>
        <s v="participants_6"/>
        <s v="participants_24"/>
        <s v="participants_4"/>
        <s v="participants_7"/>
        <s v="participants_19"/>
        <s v="participants_8"/>
      </sharedItems>
    </cacheField>
    <cacheField name="participant_price" numFmtId="0">
      <sharedItems containsSemiMixedTypes="0" containsString="0" containsNumber="1">
        <n v="4.0E-4"/>
        <n v="0.007"/>
        <n v="0.014"/>
        <n v="0.07071"/>
        <n v="0.025"/>
        <n v="1.0E-5"/>
        <n v="0.019"/>
        <n v="0.03"/>
        <n v="0.08"/>
        <n v="0.034"/>
        <n v="0.04066"/>
        <n v="1.0E-4"/>
        <n v="0.04305"/>
        <n v="0.04214"/>
        <n v="5.0E-5"/>
        <n v="0.01699"/>
        <n v="0.07"/>
        <n v="0.06802"/>
        <n v="0.075"/>
        <n v="0.02"/>
        <n v="0.05"/>
        <n v="0.017"/>
        <n v="0.0242"/>
        <n v="0.999315609571888"/>
        <n v="0.866568475563609"/>
        <n v="0.01786"/>
        <n v="0.06511"/>
        <n v="0.01607"/>
        <n v="0.0125"/>
        <n v="0.035"/>
        <n v="0.038"/>
        <n v="0.03929"/>
        <n v="0.0205"/>
        <n v="0.0123"/>
        <n v="0.018"/>
        <n v="0.0122"/>
        <n v="0.015"/>
        <n v="0.01571"/>
        <n v="0.02393"/>
        <n v="0.02679"/>
        <n v="0.0155"/>
        <n v="0.06256"/>
        <n v="0.0928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rowGrandTotals="0" compact="0" compactData="0">
  <location ref="A1:D32" firstHeaderRow="0" firstDataRow="3" firstDataCol="0"/>
  <pivotFields>
    <pivotField name="contract_id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name="publishe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duration_exten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utcome" compact="0" outline="0" multipleItemSelectionAllowed="1" showAll="0">
      <items>
        <item x="0"/>
        <item x="1"/>
        <item t="default"/>
      </items>
    </pivotField>
    <pivotField name="second_place_outcome" compact="0" outline="0" multipleItemSelectionAllowed="1" showAll="0">
      <items>
        <item x="0"/>
        <item x="1"/>
        <item x="2"/>
        <item t="default"/>
      </items>
    </pivotField>
    <pivotField name="buy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tc" compact="0" outline="0" multipleItemSelectionAllowed="1" showAll="0">
      <items>
        <item x="0"/>
        <item x="1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ntract_type" compact="0" outline="0" multipleItemSelectionAllowed="1" showAll="0">
      <items>
        <item x="0"/>
        <item x="1"/>
        <item x="2"/>
        <item t="default"/>
      </items>
    </pivotField>
    <pivotField name="sku" compact="0" outline="0" multipleItemSelectionAllowed="1" showAll="0">
      <items>
        <item x="0"/>
        <item t="default"/>
      </items>
    </pivotField>
    <pivotField name="end_date_exten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participants_no" compact="0" outline="0" multipleItemSelectionAllowed="1" showAll="0">
      <items>
        <item x="0"/>
        <item x="1"/>
        <item x="2"/>
        <item x="3"/>
        <item t="default"/>
      </items>
    </pivotField>
    <pivotField name="quantity_annu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quantity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maximum_price_allow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ctive_ingredient" compact="0" outline="0" multipleItemSelectionAllowed="1" showAll="0">
      <items>
        <item x="0"/>
        <item t="default"/>
      </items>
    </pivotField>
    <pivotField name="pack_strength" compact="0" outline="0" multipleItemSelectionAllowed="1" showAll="0">
      <items>
        <item x="0"/>
        <item t="default"/>
      </items>
    </pivotField>
    <pivotField name="participa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rticipants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published_date_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inner" axis="axisRow" compact="0" outline="0" multipleItemSelectionAllowed="1" showAll="0" sortType="ascending" defaultSubtotal="0">
      <items>
        <item x="0"/>
        <item x="2"/>
        <item x="3"/>
        <item x="1"/>
      </items>
    </pivotField>
    <pivotField name="winner_price" axis="axisRow" compact="0" outline="0" multipleItemSelectionAllowed="1" showAll="0" sortType="ascending">
      <items>
        <item x="4"/>
        <item x="9"/>
        <item x="7"/>
        <item x="0"/>
        <item x="1"/>
        <item x="21"/>
        <item x="19"/>
        <item x="16"/>
        <item x="2"/>
        <item x="22"/>
        <item x="24"/>
        <item x="15"/>
        <item x="10"/>
        <item x="13"/>
        <item x="14"/>
        <item x="20"/>
        <item x="5"/>
        <item x="11"/>
        <item x="18"/>
        <item x="23"/>
        <item x="3"/>
        <item x="6"/>
        <item x="8"/>
        <item x="17"/>
        <item x="12"/>
        <item t="default"/>
      </items>
    </pivotField>
    <pivotField name="second_plac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cond_place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0"/>
    <field x="22"/>
    <field x="23"/>
  </rowFields>
</pivotTableDefinition>
</file>

<file path=xl/pivotTables/pivotTable2.xml><?xml version="1.0" encoding="utf-8"?>
<pivotTableDefinition xmlns="http://schemas.openxmlformats.org/spreadsheetml/2006/main" name="Sheet5" cacheId="1" dataCaption="" compact="0" compactData="0">
  <location ref="A1:B33" firstHeaderRow="0" firstDataRow="1" firstDataCol="0"/>
  <pivotFields>
    <pivotField name="contract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rticipant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0"/>
  </rowFields>
  <dataFields>
    <dataField name="MIN of participant_price" fld="2" subtotal="min" baseField="0"/>
  </dataFields>
</pivotTableDefinition>
</file>

<file path=xl/pivotTables/pivotTable3.xml><?xml version="1.0" encoding="utf-8"?>
<pivotTableDefinition xmlns="http://schemas.openxmlformats.org/spreadsheetml/2006/main" name="Pivot Table 4" cacheId="1" dataCaption="" compact="0" compactData="0">
  <location ref="A1:B33" firstHeaderRow="0" firstDataRow="1" firstDataCol="0"/>
  <pivotFields>
    <pivotField name="contract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articip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rticipant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0"/>
  </rowFields>
  <dataFields>
    <dataField name="MIN of participant_price" fld="2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1.0</v>
      </c>
      <c r="B2" s="2">
        <v>41410.0</v>
      </c>
      <c r="C2" s="2">
        <v>41418.0</v>
      </c>
      <c r="D2" s="1">
        <v>10.0</v>
      </c>
      <c r="E2" s="1" t="s">
        <v>26</v>
      </c>
      <c r="G2" s="1" t="s">
        <v>27</v>
      </c>
      <c r="H2" s="1" t="s">
        <v>28</v>
      </c>
      <c r="I2" s="1" t="s">
        <v>29</v>
      </c>
      <c r="J2" s="1">
        <v>39.0</v>
      </c>
      <c r="K2" s="1" t="s">
        <v>30</v>
      </c>
      <c r="L2" s="1" t="s">
        <v>31</v>
      </c>
      <c r="M2" s="2">
        <v>42916.0</v>
      </c>
      <c r="N2" s="1">
        <v>1.0</v>
      </c>
      <c r="O2" s="1">
        <v>9860.0</v>
      </c>
      <c r="P2" s="1">
        <v>32966.5110846674</v>
      </c>
      <c r="Q2" s="1">
        <v>0.1</v>
      </c>
      <c r="R2" s="1" t="s">
        <v>32</v>
      </c>
      <c r="S2" s="1" t="s">
        <v>33</v>
      </c>
      <c r="T2" s="1" t="s">
        <v>34</v>
      </c>
      <c r="U2" s="1">
        <v>4.0E-4</v>
      </c>
      <c r="V2" s="2">
        <v>41395.0</v>
      </c>
      <c r="W2" s="1" t="s">
        <v>34</v>
      </c>
      <c r="X2" s="1">
        <v>4.0E-4</v>
      </c>
    </row>
    <row r="3">
      <c r="A3" s="1">
        <v>2.0</v>
      </c>
      <c r="B3" s="2">
        <v>41393.0</v>
      </c>
      <c r="C3" s="2">
        <v>41446.0</v>
      </c>
      <c r="D3" s="1">
        <v>0.0</v>
      </c>
      <c r="E3" s="1" t="s">
        <v>26</v>
      </c>
      <c r="G3" s="1" t="s">
        <v>35</v>
      </c>
      <c r="H3" s="1" t="s">
        <v>36</v>
      </c>
      <c r="I3" s="1" t="s">
        <v>29</v>
      </c>
      <c r="J3" s="1">
        <v>48.0</v>
      </c>
      <c r="K3" s="1" t="s">
        <v>37</v>
      </c>
      <c r="L3" s="1" t="s">
        <v>31</v>
      </c>
      <c r="M3" s="2">
        <v>42916.0</v>
      </c>
      <c r="N3" s="1">
        <v>1.0</v>
      </c>
      <c r="O3" s="1">
        <v>54988.0</v>
      </c>
      <c r="P3" s="1">
        <v>220249.442660143</v>
      </c>
      <c r="Q3" s="1">
        <v>63442.21</v>
      </c>
      <c r="R3" s="1" t="s">
        <v>32</v>
      </c>
      <c r="S3" s="1" t="s">
        <v>33</v>
      </c>
      <c r="T3" s="1" t="s">
        <v>34</v>
      </c>
      <c r="U3" s="1">
        <v>0.007</v>
      </c>
      <c r="V3" s="2">
        <v>41365.0</v>
      </c>
      <c r="W3" s="1" t="s">
        <v>34</v>
      </c>
      <c r="X3" s="1">
        <v>0.007</v>
      </c>
    </row>
    <row r="4">
      <c r="A4" s="1">
        <v>3.0</v>
      </c>
      <c r="B4" s="2">
        <v>41434.0</v>
      </c>
      <c r="C4" s="2">
        <v>41865.0</v>
      </c>
      <c r="D4" s="1">
        <v>6.0</v>
      </c>
      <c r="E4" s="1" t="s">
        <v>26</v>
      </c>
      <c r="F4" s="1" t="s">
        <v>38</v>
      </c>
      <c r="G4" s="1" t="s">
        <v>39</v>
      </c>
      <c r="H4" s="1" t="s">
        <v>40</v>
      </c>
      <c r="I4" s="1" t="s">
        <v>29</v>
      </c>
      <c r="J4" s="1">
        <v>12.0</v>
      </c>
      <c r="K4" s="1" t="s">
        <v>30</v>
      </c>
      <c r="L4" s="1" t="s">
        <v>31</v>
      </c>
      <c r="M4" s="2">
        <v>42414.0</v>
      </c>
      <c r="N4" s="1">
        <v>2.0</v>
      </c>
      <c r="O4" s="1">
        <v>1904.0</v>
      </c>
      <c r="P4" s="1">
        <v>2680.63921921131</v>
      </c>
      <c r="Q4" s="1">
        <v>0.11635</v>
      </c>
      <c r="R4" s="1" t="s">
        <v>32</v>
      </c>
      <c r="S4" s="1" t="s">
        <v>33</v>
      </c>
      <c r="T4" s="1" t="s">
        <v>41</v>
      </c>
      <c r="U4" s="1" t="s">
        <v>42</v>
      </c>
      <c r="V4" s="2">
        <v>41426.0</v>
      </c>
      <c r="W4" s="1" t="s">
        <v>34</v>
      </c>
      <c r="X4" s="1">
        <v>0.014</v>
      </c>
      <c r="Y4" s="1" t="s">
        <v>43</v>
      </c>
      <c r="Z4" s="1">
        <v>0.07071</v>
      </c>
    </row>
    <row r="5">
      <c r="A5" s="1">
        <v>4.0</v>
      </c>
      <c r="B5" s="2">
        <v>41398.0</v>
      </c>
      <c r="C5" s="2">
        <v>41411.0</v>
      </c>
      <c r="D5" s="1">
        <v>19.0</v>
      </c>
      <c r="E5" s="1" t="s">
        <v>26</v>
      </c>
      <c r="G5" s="1" t="s">
        <v>44</v>
      </c>
      <c r="H5" s="1" t="s">
        <v>45</v>
      </c>
      <c r="I5" s="1" t="s">
        <v>29</v>
      </c>
      <c r="J5" s="1">
        <v>36.0</v>
      </c>
      <c r="K5" s="1" t="s">
        <v>30</v>
      </c>
      <c r="L5" s="1" t="s">
        <v>31</v>
      </c>
      <c r="M5" s="2">
        <v>43100.0</v>
      </c>
      <c r="N5" s="1">
        <v>1.0</v>
      </c>
      <c r="O5" s="1">
        <v>1652.0</v>
      </c>
      <c r="P5" s="1">
        <v>5900.67649361312</v>
      </c>
      <c r="Q5" s="1">
        <v>0.03</v>
      </c>
      <c r="R5" s="1" t="s">
        <v>32</v>
      </c>
      <c r="S5" s="1" t="s">
        <v>33</v>
      </c>
      <c r="T5" s="1" t="s">
        <v>34</v>
      </c>
      <c r="U5" s="1">
        <v>0.025</v>
      </c>
      <c r="V5" s="2">
        <v>41395.0</v>
      </c>
      <c r="W5" s="1" t="s">
        <v>34</v>
      </c>
      <c r="X5" s="1">
        <v>0.025</v>
      </c>
    </row>
    <row r="6">
      <c r="A6" s="1">
        <v>5.0</v>
      </c>
      <c r="B6" s="2">
        <v>41626.0</v>
      </c>
      <c r="C6" s="2">
        <v>41625.0</v>
      </c>
      <c r="D6" s="1">
        <v>6.0</v>
      </c>
      <c r="E6" s="1" t="s">
        <v>26</v>
      </c>
      <c r="G6" s="1" t="s">
        <v>46</v>
      </c>
      <c r="H6" s="1" t="s">
        <v>47</v>
      </c>
      <c r="I6" s="1" t="s">
        <v>29</v>
      </c>
      <c r="J6" s="1">
        <v>36.0</v>
      </c>
      <c r="K6" s="1" t="s">
        <v>30</v>
      </c>
      <c r="L6" s="1" t="s">
        <v>31</v>
      </c>
      <c r="M6" s="2">
        <v>42916.0</v>
      </c>
      <c r="N6" s="1">
        <v>1.0</v>
      </c>
      <c r="O6" s="1">
        <v>1000.0</v>
      </c>
      <c r="P6" s="1">
        <v>3289.22340957872</v>
      </c>
      <c r="Q6" s="1">
        <v>1.0E-4</v>
      </c>
      <c r="R6" s="1" t="s">
        <v>32</v>
      </c>
      <c r="S6" s="1" t="s">
        <v>33</v>
      </c>
      <c r="T6" s="1" t="s">
        <v>34</v>
      </c>
      <c r="U6" s="3">
        <v>1.0E-5</v>
      </c>
      <c r="V6" s="2">
        <v>41609.0</v>
      </c>
      <c r="W6" s="1" t="s">
        <v>34</v>
      </c>
      <c r="X6" s="3">
        <v>1.0E-5</v>
      </c>
    </row>
    <row r="7">
      <c r="A7" s="1">
        <v>6.0</v>
      </c>
      <c r="B7" s="2">
        <v>41614.0</v>
      </c>
      <c r="C7" s="2">
        <v>41691.0</v>
      </c>
      <c r="D7" s="1">
        <v>14.0</v>
      </c>
      <c r="E7" s="1" t="s">
        <v>26</v>
      </c>
      <c r="G7" s="1" t="s">
        <v>48</v>
      </c>
      <c r="H7" s="1" t="s">
        <v>49</v>
      </c>
      <c r="I7" s="1" t="s">
        <v>29</v>
      </c>
      <c r="J7" s="1">
        <v>48.0</v>
      </c>
      <c r="K7" s="1" t="s">
        <v>30</v>
      </c>
      <c r="L7" s="1" t="s">
        <v>31</v>
      </c>
      <c r="M7" s="2">
        <v>43575.0</v>
      </c>
      <c r="N7" s="1">
        <v>1.0</v>
      </c>
      <c r="O7" s="1">
        <v>2088.0</v>
      </c>
      <c r="P7" s="1">
        <v>9026.16847009507</v>
      </c>
      <c r="Q7" s="1">
        <v>0.0255</v>
      </c>
      <c r="R7" s="1" t="s">
        <v>32</v>
      </c>
      <c r="S7" s="1" t="s">
        <v>33</v>
      </c>
      <c r="T7" s="1" t="s">
        <v>34</v>
      </c>
      <c r="U7" s="1">
        <v>0.019</v>
      </c>
      <c r="V7" s="2">
        <v>41609.0</v>
      </c>
      <c r="W7" s="1" t="s">
        <v>34</v>
      </c>
      <c r="X7" s="1">
        <v>0.019</v>
      </c>
    </row>
    <row r="8">
      <c r="A8" s="1">
        <v>7.0</v>
      </c>
      <c r="B8" s="2">
        <v>41694.0</v>
      </c>
      <c r="C8" s="2">
        <v>41640.0</v>
      </c>
      <c r="D8" s="1">
        <v>3.0</v>
      </c>
      <c r="E8" s="1" t="s">
        <v>26</v>
      </c>
      <c r="G8" s="1" t="s">
        <v>50</v>
      </c>
      <c r="H8" s="1" t="s">
        <v>51</v>
      </c>
      <c r="I8" s="1" t="s">
        <v>29</v>
      </c>
      <c r="J8" s="1">
        <v>12.0</v>
      </c>
      <c r="K8" s="1" t="s">
        <v>30</v>
      </c>
      <c r="L8" s="1" t="s">
        <v>31</v>
      </c>
      <c r="M8" s="2">
        <v>42094.0</v>
      </c>
      <c r="N8" s="1">
        <v>1.0</v>
      </c>
      <c r="O8" s="1">
        <v>16490.0</v>
      </c>
      <c r="P8" s="1">
        <v>17282.3138317798</v>
      </c>
      <c r="Q8" s="3">
        <v>5.0E-5</v>
      </c>
      <c r="R8" s="1" t="s">
        <v>32</v>
      </c>
      <c r="S8" s="1" t="s">
        <v>33</v>
      </c>
      <c r="T8" s="1" t="s">
        <v>34</v>
      </c>
      <c r="U8" s="3">
        <v>1.0E-5</v>
      </c>
      <c r="V8" s="2">
        <v>41671.0</v>
      </c>
      <c r="W8" s="1" t="s">
        <v>34</v>
      </c>
      <c r="X8" s="3">
        <v>1.0E-5</v>
      </c>
    </row>
    <row r="9">
      <c r="A9" s="1">
        <v>8.0</v>
      </c>
      <c r="B9" s="2">
        <v>41706.0</v>
      </c>
      <c r="C9" s="2">
        <v>41781.0</v>
      </c>
      <c r="D9" s="1">
        <v>10.0</v>
      </c>
      <c r="E9" s="1" t="s">
        <v>26</v>
      </c>
      <c r="F9" s="1" t="s">
        <v>38</v>
      </c>
      <c r="G9" s="1" t="s">
        <v>52</v>
      </c>
      <c r="H9" s="1" t="s">
        <v>53</v>
      </c>
      <c r="I9" s="1" t="s">
        <v>29</v>
      </c>
      <c r="J9" s="1">
        <v>36.0</v>
      </c>
      <c r="K9" s="1" t="s">
        <v>30</v>
      </c>
      <c r="L9" s="1" t="s">
        <v>31</v>
      </c>
      <c r="M9" s="2">
        <v>43181.0</v>
      </c>
      <c r="N9" s="1">
        <v>4.0</v>
      </c>
      <c r="O9" s="1">
        <v>10332.0</v>
      </c>
      <c r="P9" s="1">
        <v>31951.7916320387</v>
      </c>
      <c r="Q9" s="1">
        <v>0.08</v>
      </c>
      <c r="R9" s="1" t="s">
        <v>32</v>
      </c>
      <c r="S9" s="1" t="s">
        <v>33</v>
      </c>
      <c r="T9" s="1" t="s">
        <v>54</v>
      </c>
      <c r="U9" s="1" t="s">
        <v>55</v>
      </c>
      <c r="V9" s="2">
        <v>41699.0</v>
      </c>
      <c r="W9" s="1" t="s">
        <v>34</v>
      </c>
      <c r="X9" s="1">
        <v>0.03</v>
      </c>
      <c r="Y9" s="1" t="s">
        <v>56</v>
      </c>
      <c r="Z9" s="1">
        <v>0.034</v>
      </c>
    </row>
    <row r="10">
      <c r="A10" s="1">
        <v>9.0</v>
      </c>
      <c r="B10" s="2">
        <v>41716.0</v>
      </c>
      <c r="C10" s="2">
        <v>41789.0</v>
      </c>
      <c r="D10" s="1">
        <v>6.0</v>
      </c>
      <c r="E10" s="1" t="s">
        <v>26</v>
      </c>
      <c r="G10" s="1" t="s">
        <v>57</v>
      </c>
      <c r="H10" s="1" t="s">
        <v>58</v>
      </c>
      <c r="I10" s="1" t="s">
        <v>29</v>
      </c>
      <c r="J10" s="1">
        <v>24.0</v>
      </c>
      <c r="K10" s="1" t="s">
        <v>30</v>
      </c>
      <c r="L10" s="1" t="s">
        <v>31</v>
      </c>
      <c r="M10" s="2">
        <v>42703.0</v>
      </c>
      <c r="N10" s="1">
        <v>1.0</v>
      </c>
      <c r="O10" s="1">
        <v>17413.0</v>
      </c>
      <c r="P10" s="1">
        <v>35013.9185389421</v>
      </c>
      <c r="Q10" s="1">
        <v>1.0E-4</v>
      </c>
      <c r="R10" s="1" t="s">
        <v>32</v>
      </c>
      <c r="S10" s="1" t="s">
        <v>33</v>
      </c>
      <c r="T10" s="1" t="s">
        <v>34</v>
      </c>
      <c r="U10" s="3">
        <v>1.0E-5</v>
      </c>
      <c r="V10" s="2">
        <v>41699.0</v>
      </c>
      <c r="W10" s="1" t="s">
        <v>34</v>
      </c>
      <c r="X10" s="3">
        <v>1.0E-5</v>
      </c>
    </row>
    <row r="11">
      <c r="A11" s="1">
        <v>10.0</v>
      </c>
      <c r="B11" s="2">
        <v>41889.0</v>
      </c>
      <c r="C11" s="2">
        <v>41882.0</v>
      </c>
      <c r="D11" s="1">
        <v>7.0</v>
      </c>
      <c r="E11" s="1" t="s">
        <v>26</v>
      </c>
      <c r="G11" s="1" t="s">
        <v>59</v>
      </c>
      <c r="H11" s="1" t="s">
        <v>60</v>
      </c>
      <c r="I11" s="1" t="s">
        <v>29</v>
      </c>
      <c r="J11" s="1">
        <v>36.0</v>
      </c>
      <c r="K11" s="1" t="s">
        <v>30</v>
      </c>
      <c r="L11" s="1" t="s">
        <v>31</v>
      </c>
      <c r="M11" s="2">
        <v>43921.0</v>
      </c>
      <c r="N11" s="1">
        <v>1.0</v>
      </c>
      <c r="O11" s="1">
        <v>3467.0</v>
      </c>
      <c r="P11" s="1">
        <v>10766.5858126497</v>
      </c>
      <c r="Q11" s="1">
        <v>1.0E-4</v>
      </c>
      <c r="R11" s="1" t="s">
        <v>32</v>
      </c>
      <c r="S11" s="1" t="s">
        <v>33</v>
      </c>
      <c r="T11" s="1" t="s">
        <v>34</v>
      </c>
      <c r="U11" s="1">
        <v>1.0E-4</v>
      </c>
      <c r="V11" s="2">
        <v>41883.0</v>
      </c>
      <c r="W11" s="1" t="s">
        <v>34</v>
      </c>
      <c r="X11" s="1">
        <v>1.0E-4</v>
      </c>
    </row>
    <row r="12">
      <c r="A12" s="1">
        <v>11.0</v>
      </c>
      <c r="B12" s="2">
        <v>41856.0</v>
      </c>
      <c r="C12" s="2">
        <v>41942.0</v>
      </c>
      <c r="D12" s="1">
        <v>0.0</v>
      </c>
      <c r="E12" s="1" t="s">
        <v>26</v>
      </c>
      <c r="F12" s="1" t="s">
        <v>38</v>
      </c>
      <c r="G12" s="1" t="s">
        <v>35</v>
      </c>
      <c r="H12" s="1" t="s">
        <v>36</v>
      </c>
      <c r="I12" s="1" t="s">
        <v>29</v>
      </c>
      <c r="J12" s="1">
        <v>36.0</v>
      </c>
      <c r="K12" s="1" t="s">
        <v>30</v>
      </c>
      <c r="L12" s="1" t="s">
        <v>31</v>
      </c>
      <c r="M12" s="2">
        <v>43404.0</v>
      </c>
      <c r="N12" s="1">
        <v>3.0</v>
      </c>
      <c r="O12" s="1">
        <v>339387.0</v>
      </c>
      <c r="P12" s="1">
        <v>1018263.11326617</v>
      </c>
      <c r="Q12" s="1">
        <v>664493.87</v>
      </c>
      <c r="R12" s="1" t="s">
        <v>32</v>
      </c>
      <c r="S12" s="1" t="s">
        <v>33</v>
      </c>
      <c r="T12" s="1" t="s">
        <v>61</v>
      </c>
      <c r="U12" s="1" t="s">
        <v>62</v>
      </c>
      <c r="V12" s="2">
        <v>41852.0</v>
      </c>
      <c r="W12" s="1" t="s">
        <v>56</v>
      </c>
      <c r="X12" s="1">
        <v>0.034</v>
      </c>
      <c r="Y12" s="1" t="s">
        <v>43</v>
      </c>
      <c r="Z12" s="1">
        <v>0.04214</v>
      </c>
    </row>
    <row r="13">
      <c r="A13" s="1">
        <v>12.0</v>
      </c>
      <c r="B13" s="2">
        <v>42052.0</v>
      </c>
      <c r="C13" s="2">
        <v>42005.0</v>
      </c>
      <c r="D13" s="1">
        <v>3.0</v>
      </c>
      <c r="E13" s="1" t="s">
        <v>26</v>
      </c>
      <c r="G13" s="1" t="s">
        <v>50</v>
      </c>
      <c r="H13" s="1" t="s">
        <v>51</v>
      </c>
      <c r="I13" s="1" t="s">
        <v>29</v>
      </c>
      <c r="J13" s="1">
        <v>12.0</v>
      </c>
      <c r="K13" s="1" t="s">
        <v>30</v>
      </c>
      <c r="L13" s="1" t="s">
        <v>31</v>
      </c>
      <c r="M13" s="2">
        <v>42460.0</v>
      </c>
      <c r="N13" s="1">
        <v>1.0</v>
      </c>
      <c r="O13" s="1">
        <v>16490.0</v>
      </c>
      <c r="P13" s="1">
        <v>17107.8976244258</v>
      </c>
      <c r="Q13" s="3">
        <v>5.0E-5</v>
      </c>
      <c r="R13" s="1" t="s">
        <v>32</v>
      </c>
      <c r="S13" s="1" t="s">
        <v>33</v>
      </c>
      <c r="T13" s="1" t="s">
        <v>34</v>
      </c>
      <c r="U13" s="3">
        <v>5.0E-5</v>
      </c>
      <c r="V13" s="2">
        <v>42036.0</v>
      </c>
      <c r="W13" s="1" t="s">
        <v>34</v>
      </c>
      <c r="X13" s="3">
        <v>5.0E-5</v>
      </c>
    </row>
    <row r="14">
      <c r="A14" s="1">
        <v>13.0</v>
      </c>
      <c r="B14" s="2">
        <v>42473.0</v>
      </c>
      <c r="C14" s="2">
        <v>42546.0</v>
      </c>
      <c r="D14" s="1">
        <v>6.0</v>
      </c>
      <c r="E14" s="1" t="s">
        <v>26</v>
      </c>
      <c r="F14" s="1" t="s">
        <v>38</v>
      </c>
      <c r="G14" s="1" t="s">
        <v>63</v>
      </c>
      <c r="H14" s="1" t="s">
        <v>64</v>
      </c>
      <c r="I14" s="1" t="s">
        <v>29</v>
      </c>
      <c r="J14" s="1">
        <v>36.0</v>
      </c>
      <c r="K14" s="1" t="s">
        <v>30</v>
      </c>
      <c r="L14" s="1" t="s">
        <v>31</v>
      </c>
      <c r="M14" s="2">
        <v>43823.0</v>
      </c>
      <c r="N14" s="1">
        <v>4.0</v>
      </c>
      <c r="O14" s="1">
        <v>2800.0</v>
      </c>
      <c r="P14" s="1">
        <v>8589.31328506689</v>
      </c>
      <c r="Q14" s="1">
        <v>0.07971</v>
      </c>
      <c r="R14" s="1" t="s">
        <v>32</v>
      </c>
      <c r="S14" s="1" t="s">
        <v>33</v>
      </c>
      <c r="T14" s="1" t="s">
        <v>65</v>
      </c>
      <c r="U14" s="1" t="s">
        <v>66</v>
      </c>
      <c r="V14" s="2">
        <v>42461.0</v>
      </c>
      <c r="W14" s="1" t="s">
        <v>56</v>
      </c>
      <c r="X14" s="1">
        <v>0.01699</v>
      </c>
      <c r="Y14" s="1" t="s">
        <v>43</v>
      </c>
      <c r="Z14" s="1">
        <v>0.06802</v>
      </c>
    </row>
    <row r="15">
      <c r="A15" s="1">
        <v>14.0</v>
      </c>
      <c r="B15" s="2">
        <v>43028.0</v>
      </c>
      <c r="C15" s="2">
        <v>42998.0</v>
      </c>
      <c r="D15" s="1">
        <v>3.0</v>
      </c>
      <c r="E15" s="1" t="s">
        <v>26</v>
      </c>
      <c r="G15" s="1" t="s">
        <v>67</v>
      </c>
      <c r="H15" s="1" t="s">
        <v>68</v>
      </c>
      <c r="I15" s="1" t="s">
        <v>29</v>
      </c>
      <c r="J15" s="1">
        <v>48.0</v>
      </c>
      <c r="K15" s="1" t="s">
        <v>69</v>
      </c>
      <c r="L15" s="1" t="s">
        <v>31</v>
      </c>
      <c r="M15" s="2">
        <v>44549.0</v>
      </c>
      <c r="N15" s="1">
        <v>1.0</v>
      </c>
      <c r="O15" s="1">
        <v>75544.0</v>
      </c>
      <c r="P15" s="1">
        <v>302560.086082396</v>
      </c>
      <c r="Q15" s="1">
        <v>6647.872</v>
      </c>
      <c r="R15" s="1" t="s">
        <v>32</v>
      </c>
      <c r="S15" s="1" t="s">
        <v>33</v>
      </c>
      <c r="T15" s="1" t="s">
        <v>34</v>
      </c>
      <c r="U15" s="1">
        <v>0.02</v>
      </c>
      <c r="V15" s="2">
        <v>43009.0</v>
      </c>
      <c r="W15" s="1" t="s">
        <v>34</v>
      </c>
      <c r="X15" s="1">
        <v>0.02</v>
      </c>
    </row>
    <row r="16">
      <c r="A16" s="1">
        <v>15.0</v>
      </c>
      <c r="B16" s="2">
        <v>43070.0</v>
      </c>
      <c r="C16" s="2">
        <v>43122.0</v>
      </c>
      <c r="D16" s="1">
        <v>12.0</v>
      </c>
      <c r="E16" s="1" t="s">
        <v>26</v>
      </c>
      <c r="G16" s="1" t="s">
        <v>70</v>
      </c>
      <c r="H16" s="1" t="s">
        <v>71</v>
      </c>
      <c r="I16" s="1" t="s">
        <v>29</v>
      </c>
      <c r="J16" s="1">
        <v>36.0</v>
      </c>
      <c r="K16" s="1" t="s">
        <v>30</v>
      </c>
      <c r="L16" s="1" t="s">
        <v>31</v>
      </c>
      <c r="M16" s="2">
        <v>44582.0</v>
      </c>
      <c r="N16" s="1">
        <v>1.0</v>
      </c>
      <c r="O16" s="1">
        <v>9608.0</v>
      </c>
      <c r="P16" s="1">
        <v>29731.30548432</v>
      </c>
      <c r="Q16" s="1">
        <v>0.109</v>
      </c>
      <c r="R16" s="1" t="s">
        <v>32</v>
      </c>
      <c r="S16" s="1" t="s">
        <v>33</v>
      </c>
      <c r="T16" s="1" t="s">
        <v>34</v>
      </c>
      <c r="U16" s="1">
        <v>0.05</v>
      </c>
      <c r="V16" s="2">
        <v>43070.0</v>
      </c>
      <c r="W16" s="1" t="s">
        <v>34</v>
      </c>
      <c r="X16" s="1">
        <v>0.05</v>
      </c>
    </row>
    <row r="17">
      <c r="A17" s="1">
        <v>16.0</v>
      </c>
      <c r="B17" s="2">
        <v>43098.0</v>
      </c>
      <c r="C17" s="2">
        <v>43189.0</v>
      </c>
      <c r="D17" s="1">
        <v>26.0</v>
      </c>
      <c r="E17" s="1" t="s">
        <v>26</v>
      </c>
      <c r="F17" s="1" t="s">
        <v>38</v>
      </c>
      <c r="G17" s="1" t="s">
        <v>72</v>
      </c>
      <c r="H17" s="1" t="s">
        <v>45</v>
      </c>
      <c r="I17" s="1" t="s">
        <v>29</v>
      </c>
      <c r="J17" s="1">
        <v>48.0</v>
      </c>
      <c r="K17" s="1" t="s">
        <v>30</v>
      </c>
      <c r="L17" s="1" t="s">
        <v>31</v>
      </c>
      <c r="M17" s="2">
        <v>45442.0</v>
      </c>
      <c r="N17" s="1">
        <v>2.0</v>
      </c>
      <c r="O17" s="1">
        <v>14476.0</v>
      </c>
      <c r="P17" s="1">
        <v>58032.6817451251</v>
      </c>
      <c r="Q17" s="1">
        <v>0.025</v>
      </c>
      <c r="R17" s="1" t="s">
        <v>32</v>
      </c>
      <c r="S17" s="1" t="s">
        <v>33</v>
      </c>
      <c r="T17" s="1" t="s">
        <v>73</v>
      </c>
      <c r="U17" s="1" t="s">
        <v>74</v>
      </c>
      <c r="V17" s="2">
        <v>43070.0</v>
      </c>
      <c r="W17" s="1" t="s">
        <v>34</v>
      </c>
      <c r="X17" s="1">
        <v>0.017</v>
      </c>
      <c r="Y17" s="1" t="s">
        <v>75</v>
      </c>
      <c r="Z17" s="1">
        <v>0.0242</v>
      </c>
    </row>
    <row r="18">
      <c r="A18" s="1">
        <v>17.0</v>
      </c>
      <c r="B18" s="2">
        <v>43251.0</v>
      </c>
      <c r="C18" s="2">
        <v>43191.0</v>
      </c>
      <c r="D18" s="1">
        <v>2.0</v>
      </c>
      <c r="E18" s="1" t="s">
        <v>26</v>
      </c>
      <c r="F18" s="1" t="s">
        <v>38</v>
      </c>
      <c r="G18" s="1" t="s">
        <v>46</v>
      </c>
      <c r="H18" s="1" t="s">
        <v>47</v>
      </c>
      <c r="I18" s="1" t="s">
        <v>29</v>
      </c>
      <c r="J18" s="1">
        <v>24.0</v>
      </c>
      <c r="K18" s="1" t="s">
        <v>69</v>
      </c>
      <c r="L18" s="1" t="s">
        <v>31</v>
      </c>
      <c r="M18" s="2">
        <v>43982.0</v>
      </c>
      <c r="N18" s="1">
        <v>2.0</v>
      </c>
      <c r="O18" s="1">
        <v>32875.0</v>
      </c>
      <c r="P18" s="1">
        <v>66527.9279833599</v>
      </c>
      <c r="Q18" s="1">
        <v>0.02</v>
      </c>
      <c r="R18" s="1" t="s">
        <v>32</v>
      </c>
      <c r="S18" s="1" t="s">
        <v>33</v>
      </c>
      <c r="T18" s="1" t="s">
        <v>76</v>
      </c>
      <c r="U18" s="1" t="s">
        <v>77</v>
      </c>
      <c r="V18" s="2">
        <v>43221.0</v>
      </c>
      <c r="W18" s="1" t="s">
        <v>34</v>
      </c>
      <c r="X18" s="1">
        <v>0.02</v>
      </c>
      <c r="Y18" s="1" t="s">
        <v>78</v>
      </c>
      <c r="Z18" s="1">
        <v>0.999315609571888</v>
      </c>
    </row>
    <row r="19">
      <c r="A19" s="1">
        <v>18.0</v>
      </c>
      <c r="B19" s="2">
        <v>43611.0</v>
      </c>
      <c r="C19" s="2">
        <v>43648.0</v>
      </c>
      <c r="D19" s="1">
        <v>6.0</v>
      </c>
      <c r="E19" s="1" t="s">
        <v>26</v>
      </c>
      <c r="F19" s="1" t="s">
        <v>38</v>
      </c>
      <c r="G19" s="1" t="s">
        <v>39</v>
      </c>
      <c r="H19" s="1" t="s">
        <v>40</v>
      </c>
      <c r="I19" s="1" t="s">
        <v>29</v>
      </c>
      <c r="J19" s="1">
        <v>36.0</v>
      </c>
      <c r="K19" s="1" t="s">
        <v>30</v>
      </c>
      <c r="L19" s="1" t="s">
        <v>31</v>
      </c>
      <c r="M19" s="2">
        <v>44927.0</v>
      </c>
      <c r="N19" s="1">
        <v>2.0</v>
      </c>
      <c r="O19" s="1">
        <v>20993.0</v>
      </c>
      <c r="P19" s="1">
        <v>63904.2940101848</v>
      </c>
      <c r="Q19" s="1">
        <v>0.022</v>
      </c>
      <c r="R19" s="1" t="s">
        <v>32</v>
      </c>
      <c r="S19" s="1" t="s">
        <v>33</v>
      </c>
      <c r="T19" s="1" t="s">
        <v>79</v>
      </c>
      <c r="U19" s="1" t="s">
        <v>80</v>
      </c>
      <c r="V19" s="2">
        <v>43586.0</v>
      </c>
      <c r="W19" s="1" t="s">
        <v>34</v>
      </c>
      <c r="X19" s="1">
        <v>0.02</v>
      </c>
      <c r="Y19" s="1" t="s">
        <v>81</v>
      </c>
      <c r="Z19" s="1">
        <v>0.866568475563609</v>
      </c>
    </row>
    <row r="20">
      <c r="A20" s="1">
        <v>19.0</v>
      </c>
      <c r="B20" s="2">
        <v>43831.0</v>
      </c>
      <c r="C20" s="2">
        <v>44047.0</v>
      </c>
      <c r="D20" s="1">
        <v>0.0</v>
      </c>
      <c r="E20" s="1" t="s">
        <v>26</v>
      </c>
      <c r="F20" s="1" t="s">
        <v>38</v>
      </c>
      <c r="G20" s="1" t="s">
        <v>63</v>
      </c>
      <c r="H20" s="1" t="s">
        <v>64</v>
      </c>
      <c r="I20" s="1" t="s">
        <v>29</v>
      </c>
      <c r="J20" s="1">
        <v>36.0</v>
      </c>
      <c r="K20" s="1" t="s">
        <v>30</v>
      </c>
      <c r="L20" s="1" t="s">
        <v>31</v>
      </c>
      <c r="M20" s="2">
        <v>45141.0</v>
      </c>
      <c r="N20" s="1">
        <v>3.0</v>
      </c>
      <c r="O20" s="1">
        <v>2680.0</v>
      </c>
      <c r="P20" s="1">
        <v>8426.46769286538</v>
      </c>
      <c r="Q20" s="1">
        <v>0.07971</v>
      </c>
      <c r="R20" s="1" t="s">
        <v>32</v>
      </c>
      <c r="S20" s="1" t="s">
        <v>33</v>
      </c>
      <c r="T20" s="1" t="s">
        <v>82</v>
      </c>
      <c r="U20" s="1" t="s">
        <v>83</v>
      </c>
      <c r="V20" s="2">
        <v>43831.0</v>
      </c>
      <c r="W20" s="1" t="s">
        <v>81</v>
      </c>
      <c r="X20" s="1">
        <v>0.01786</v>
      </c>
      <c r="Y20" s="1" t="s">
        <v>43</v>
      </c>
      <c r="Z20" s="1">
        <v>0.06511</v>
      </c>
    </row>
    <row r="21">
      <c r="A21" s="1">
        <v>20.0</v>
      </c>
      <c r="B21" s="2">
        <v>43818.0</v>
      </c>
      <c r="C21" s="2">
        <v>44047.0</v>
      </c>
      <c r="D21" s="1">
        <v>0.0</v>
      </c>
      <c r="E21" s="1" t="s">
        <v>26</v>
      </c>
      <c r="F21" s="1" t="s">
        <v>38</v>
      </c>
      <c r="G21" s="1" t="s">
        <v>63</v>
      </c>
      <c r="H21" s="1" t="s">
        <v>64</v>
      </c>
      <c r="I21" s="1" t="s">
        <v>29</v>
      </c>
      <c r="J21" s="1">
        <v>36.0</v>
      </c>
      <c r="K21" s="1" t="s">
        <v>30</v>
      </c>
      <c r="L21" s="1" t="s">
        <v>31</v>
      </c>
      <c r="M21" s="2">
        <v>45141.0</v>
      </c>
      <c r="N21" s="1">
        <v>3.0</v>
      </c>
      <c r="O21" s="1">
        <v>2680.0</v>
      </c>
      <c r="P21" s="1">
        <v>8833.15620698908</v>
      </c>
      <c r="Q21" s="1">
        <v>0.07971</v>
      </c>
      <c r="R21" s="1" t="s">
        <v>32</v>
      </c>
      <c r="S21" s="1" t="s">
        <v>33</v>
      </c>
      <c r="T21" s="1" t="s">
        <v>82</v>
      </c>
      <c r="U21" s="1" t="s">
        <v>83</v>
      </c>
      <c r="V21" s="2">
        <v>43800.0</v>
      </c>
      <c r="W21" s="1" t="s">
        <v>81</v>
      </c>
      <c r="X21" s="1">
        <v>0.01786</v>
      </c>
      <c r="Y21" s="1" t="s">
        <v>43</v>
      </c>
      <c r="Z21" s="1">
        <v>0.06511</v>
      </c>
    </row>
    <row r="22">
      <c r="A22" s="1">
        <v>21.0</v>
      </c>
      <c r="B22" s="2">
        <v>43911.0</v>
      </c>
      <c r="C22" s="2">
        <v>44002.0</v>
      </c>
      <c r="D22" s="1">
        <v>12.0</v>
      </c>
      <c r="E22" s="1" t="s">
        <v>26</v>
      </c>
      <c r="G22" s="1" t="s">
        <v>84</v>
      </c>
      <c r="H22" s="1" t="s">
        <v>58</v>
      </c>
      <c r="I22" s="1" t="s">
        <v>29</v>
      </c>
      <c r="J22" s="1">
        <v>36.0</v>
      </c>
      <c r="K22" s="1" t="s">
        <v>69</v>
      </c>
      <c r="L22" s="1" t="s">
        <v>31</v>
      </c>
      <c r="M22" s="2">
        <v>45462.0</v>
      </c>
      <c r="N22" s="1">
        <v>1.0</v>
      </c>
      <c r="O22" s="1">
        <v>21864.0</v>
      </c>
      <c r="P22" s="1">
        <v>65931.0007799164</v>
      </c>
      <c r="Q22" s="1">
        <v>0.022</v>
      </c>
      <c r="R22" s="1" t="s">
        <v>32</v>
      </c>
      <c r="S22" s="1" t="s">
        <v>33</v>
      </c>
      <c r="T22" s="1" t="s">
        <v>81</v>
      </c>
      <c r="U22" s="1">
        <v>0.01607</v>
      </c>
      <c r="V22" s="2">
        <v>43891.0</v>
      </c>
      <c r="W22" s="1" t="s">
        <v>81</v>
      </c>
      <c r="X22" s="1">
        <v>0.01607</v>
      </c>
    </row>
    <row r="23">
      <c r="A23" s="1">
        <v>22.0</v>
      </c>
      <c r="B23" s="2">
        <v>43992.0</v>
      </c>
      <c r="C23" s="2">
        <v>43950.0</v>
      </c>
      <c r="D23" s="1">
        <v>6.0</v>
      </c>
      <c r="E23" s="1" t="s">
        <v>26</v>
      </c>
      <c r="G23" s="1" t="s">
        <v>85</v>
      </c>
      <c r="H23" s="1" t="s">
        <v>47</v>
      </c>
      <c r="I23" s="1" t="s">
        <v>29</v>
      </c>
      <c r="J23" s="1">
        <v>24.0</v>
      </c>
      <c r="K23" s="1" t="s">
        <v>69</v>
      </c>
      <c r="L23" s="1" t="s">
        <v>31</v>
      </c>
      <c r="M23" s="2">
        <v>44834.0</v>
      </c>
      <c r="N23" s="1">
        <v>1.0</v>
      </c>
      <c r="O23" s="1">
        <v>25750.0</v>
      </c>
      <c r="P23" s="1">
        <v>51752.9183238251</v>
      </c>
      <c r="Q23" s="1">
        <v>0.02</v>
      </c>
      <c r="R23" s="1" t="s">
        <v>32</v>
      </c>
      <c r="S23" s="1" t="s">
        <v>33</v>
      </c>
      <c r="T23" s="1" t="s">
        <v>81</v>
      </c>
      <c r="U23" s="1">
        <v>0.0125</v>
      </c>
      <c r="V23" s="2">
        <v>43983.0</v>
      </c>
      <c r="W23" s="1" t="s">
        <v>81</v>
      </c>
      <c r="X23" s="1">
        <v>0.0125</v>
      </c>
    </row>
    <row r="24">
      <c r="A24" s="1">
        <v>23.0</v>
      </c>
      <c r="B24" s="2">
        <v>44002.0</v>
      </c>
      <c r="C24" s="2">
        <v>44034.0</v>
      </c>
      <c r="D24" s="1">
        <v>0.0</v>
      </c>
      <c r="E24" s="1" t="s">
        <v>26</v>
      </c>
      <c r="F24" s="1" t="s">
        <v>38</v>
      </c>
      <c r="G24" s="1" t="s">
        <v>52</v>
      </c>
      <c r="H24" s="1" t="s">
        <v>53</v>
      </c>
      <c r="I24" s="1" t="s">
        <v>29</v>
      </c>
      <c r="J24" s="1">
        <v>36.0</v>
      </c>
      <c r="K24" s="1" t="s">
        <v>69</v>
      </c>
      <c r="L24" s="1" t="s">
        <v>31</v>
      </c>
      <c r="M24" s="2">
        <v>45128.0</v>
      </c>
      <c r="N24" s="1">
        <v>3.0</v>
      </c>
      <c r="O24" s="1">
        <v>12040.0</v>
      </c>
      <c r="P24" s="1">
        <v>36740.2682467376</v>
      </c>
      <c r="Q24" s="1">
        <v>0.04</v>
      </c>
      <c r="R24" s="1" t="s">
        <v>32</v>
      </c>
      <c r="S24" s="1" t="s">
        <v>33</v>
      </c>
      <c r="T24" s="1" t="s">
        <v>86</v>
      </c>
      <c r="U24" s="1" t="s">
        <v>87</v>
      </c>
      <c r="V24" s="2">
        <v>43983.0</v>
      </c>
      <c r="W24" s="1" t="s">
        <v>81</v>
      </c>
      <c r="X24" s="1">
        <v>0.035</v>
      </c>
      <c r="Y24" s="1" t="s">
        <v>88</v>
      </c>
      <c r="Z24" s="1">
        <v>0.038</v>
      </c>
    </row>
    <row r="25">
      <c r="A25" s="1">
        <v>24.0</v>
      </c>
      <c r="B25" s="2">
        <v>44115.0</v>
      </c>
      <c r="C25" s="2">
        <v>44160.0</v>
      </c>
      <c r="D25" s="1">
        <v>0.0</v>
      </c>
      <c r="E25" s="1" t="s">
        <v>26</v>
      </c>
      <c r="F25" s="1" t="s">
        <v>38</v>
      </c>
      <c r="G25" s="1" t="s">
        <v>35</v>
      </c>
      <c r="H25" s="1" t="s">
        <v>36</v>
      </c>
      <c r="I25" s="1" t="s">
        <v>29</v>
      </c>
      <c r="J25" s="1">
        <v>49.0</v>
      </c>
      <c r="K25" s="1" t="s">
        <v>30</v>
      </c>
      <c r="L25" s="1" t="s">
        <v>31</v>
      </c>
      <c r="M25" s="2">
        <v>45651.0</v>
      </c>
      <c r="N25" s="1">
        <v>2.0</v>
      </c>
      <c r="O25" s="1">
        <v>288795.0</v>
      </c>
      <c r="P25" s="1">
        <v>1179786.64363886</v>
      </c>
      <c r="Q25" s="1">
        <v>963542.28</v>
      </c>
      <c r="R25" s="1" t="s">
        <v>32</v>
      </c>
      <c r="S25" s="1" t="s">
        <v>33</v>
      </c>
      <c r="T25" s="1" t="s">
        <v>89</v>
      </c>
      <c r="U25" s="1" t="s">
        <v>90</v>
      </c>
      <c r="V25" s="2">
        <v>44105.0</v>
      </c>
      <c r="W25" s="1" t="s">
        <v>81</v>
      </c>
      <c r="X25" s="1">
        <v>0.0205</v>
      </c>
      <c r="Y25" s="1" t="s">
        <v>43</v>
      </c>
      <c r="Z25" s="1">
        <v>0.03929</v>
      </c>
    </row>
    <row r="26">
      <c r="A26" s="1">
        <v>25.0</v>
      </c>
      <c r="B26" s="2">
        <v>44356.0</v>
      </c>
      <c r="C26" s="2">
        <v>44336.0</v>
      </c>
      <c r="D26" s="1">
        <v>0.0</v>
      </c>
      <c r="E26" s="1" t="s">
        <v>26</v>
      </c>
      <c r="G26" s="1" t="s">
        <v>91</v>
      </c>
      <c r="H26" s="1" t="s">
        <v>92</v>
      </c>
      <c r="I26" s="1" t="s">
        <v>29</v>
      </c>
      <c r="J26" s="1">
        <v>48.0</v>
      </c>
      <c r="K26" s="1" t="s">
        <v>30</v>
      </c>
      <c r="L26" s="1" t="s">
        <v>31</v>
      </c>
      <c r="M26" s="2">
        <v>45796.0</v>
      </c>
      <c r="N26" s="1">
        <v>1.0</v>
      </c>
      <c r="O26" s="1">
        <v>23688.0</v>
      </c>
      <c r="P26" s="1">
        <v>95007.3527506421</v>
      </c>
      <c r="Q26" s="1">
        <v>0.0125</v>
      </c>
      <c r="R26" s="1" t="s">
        <v>32</v>
      </c>
      <c r="S26" s="1" t="s">
        <v>33</v>
      </c>
      <c r="T26" s="1" t="s">
        <v>81</v>
      </c>
      <c r="U26" s="1">
        <v>0.0123</v>
      </c>
      <c r="V26" s="2">
        <v>44348.0</v>
      </c>
      <c r="W26" s="1" t="s">
        <v>81</v>
      </c>
      <c r="X26" s="1">
        <v>0.0123</v>
      </c>
    </row>
    <row r="27">
      <c r="A27" s="1">
        <v>26.0</v>
      </c>
      <c r="B27" s="2">
        <v>44386.0</v>
      </c>
      <c r="C27" s="2">
        <v>44382.0</v>
      </c>
      <c r="D27" s="1">
        <v>6.0</v>
      </c>
      <c r="E27" s="1" t="s">
        <v>26</v>
      </c>
      <c r="G27" s="1" t="s">
        <v>67</v>
      </c>
      <c r="H27" s="1" t="s">
        <v>68</v>
      </c>
      <c r="I27" s="1" t="s">
        <v>29</v>
      </c>
      <c r="J27" s="1">
        <v>48.0</v>
      </c>
      <c r="K27" s="1" t="s">
        <v>30</v>
      </c>
      <c r="L27" s="1" t="s">
        <v>31</v>
      </c>
      <c r="M27" s="2">
        <v>46027.0</v>
      </c>
      <c r="N27" s="1">
        <v>1.0</v>
      </c>
      <c r="O27" s="1">
        <v>40014.0</v>
      </c>
      <c r="P27" s="1">
        <v>160968.944355716</v>
      </c>
      <c r="Q27" s="1">
        <v>0.02001</v>
      </c>
      <c r="R27" s="1" t="s">
        <v>32</v>
      </c>
      <c r="S27" s="1" t="s">
        <v>33</v>
      </c>
      <c r="T27" s="1" t="s">
        <v>81</v>
      </c>
      <c r="U27" s="1">
        <v>0.018</v>
      </c>
      <c r="V27" s="2">
        <v>44378.0</v>
      </c>
      <c r="W27" s="1" t="s">
        <v>81</v>
      </c>
      <c r="X27" s="1">
        <v>0.018</v>
      </c>
    </row>
    <row r="28">
      <c r="A28" s="1">
        <v>27.0</v>
      </c>
      <c r="B28" s="2">
        <v>44639.0</v>
      </c>
      <c r="C28" s="2">
        <v>44651.0</v>
      </c>
      <c r="D28" s="1">
        <v>6.0</v>
      </c>
      <c r="E28" s="1" t="s">
        <v>26</v>
      </c>
      <c r="G28" s="1" t="s">
        <v>93</v>
      </c>
      <c r="H28" s="1" t="s">
        <v>94</v>
      </c>
      <c r="I28" s="1" t="s">
        <v>29</v>
      </c>
      <c r="J28" s="1">
        <v>24.0</v>
      </c>
      <c r="K28" s="1" t="s">
        <v>69</v>
      </c>
      <c r="L28" s="1" t="s">
        <v>31</v>
      </c>
      <c r="M28" s="2">
        <v>45565.0</v>
      </c>
      <c r="N28" s="1">
        <v>1.0</v>
      </c>
      <c r="O28" s="1">
        <v>28180.0</v>
      </c>
      <c r="P28" s="1">
        <v>56479.3712131568</v>
      </c>
      <c r="Q28" s="1">
        <v>0.0125</v>
      </c>
      <c r="R28" s="1" t="s">
        <v>32</v>
      </c>
      <c r="S28" s="1" t="s">
        <v>33</v>
      </c>
      <c r="T28" s="1" t="s">
        <v>81</v>
      </c>
      <c r="U28" s="1">
        <v>0.0122</v>
      </c>
      <c r="V28" s="2">
        <v>44621.0</v>
      </c>
      <c r="W28" s="1" t="s">
        <v>81</v>
      </c>
      <c r="X28" s="1">
        <v>0.0122</v>
      </c>
    </row>
    <row r="29">
      <c r="A29" s="1">
        <v>28.0</v>
      </c>
      <c r="B29" s="2">
        <v>44744.0</v>
      </c>
      <c r="C29" s="2">
        <v>44777.0</v>
      </c>
      <c r="D29" s="1">
        <v>12.0</v>
      </c>
      <c r="E29" s="1" t="s">
        <v>26</v>
      </c>
      <c r="F29" s="1" t="s">
        <v>38</v>
      </c>
      <c r="G29" s="1" t="s">
        <v>95</v>
      </c>
      <c r="H29" s="1" t="s">
        <v>49</v>
      </c>
      <c r="I29" s="1" t="s">
        <v>29</v>
      </c>
      <c r="J29" s="1">
        <v>12.0</v>
      </c>
      <c r="K29" s="1" t="s">
        <v>30</v>
      </c>
      <c r="L29" s="1" t="s">
        <v>31</v>
      </c>
      <c r="M29" s="2">
        <v>45507.0</v>
      </c>
      <c r="N29" s="1">
        <v>2.0</v>
      </c>
      <c r="O29" s="1">
        <v>5488.0</v>
      </c>
      <c r="P29" s="1">
        <v>6263.29016929018</v>
      </c>
      <c r="Q29" s="1">
        <v>0.016</v>
      </c>
      <c r="R29" s="1" t="s">
        <v>32</v>
      </c>
      <c r="S29" s="1" t="s">
        <v>33</v>
      </c>
      <c r="T29" s="1" t="s">
        <v>89</v>
      </c>
      <c r="U29" s="1" t="s">
        <v>96</v>
      </c>
      <c r="V29" s="2">
        <v>44743.0</v>
      </c>
      <c r="W29" s="1" t="s">
        <v>81</v>
      </c>
      <c r="X29" s="1">
        <v>0.015</v>
      </c>
      <c r="Y29" s="1" t="s">
        <v>43</v>
      </c>
      <c r="Z29" s="1">
        <v>0.01571</v>
      </c>
    </row>
    <row r="30">
      <c r="A30" s="1">
        <v>29.0</v>
      </c>
      <c r="B30" s="2">
        <v>44743.0</v>
      </c>
      <c r="C30" s="2">
        <v>44729.0</v>
      </c>
      <c r="D30" s="1">
        <v>24.0</v>
      </c>
      <c r="E30" s="1" t="s">
        <v>38</v>
      </c>
      <c r="F30" s="1" t="s">
        <v>26</v>
      </c>
      <c r="G30" s="1" t="s">
        <v>85</v>
      </c>
      <c r="H30" s="1" t="s">
        <v>97</v>
      </c>
      <c r="I30" s="1" t="s">
        <v>29</v>
      </c>
      <c r="J30" s="1">
        <v>24.0</v>
      </c>
      <c r="K30" s="1" t="s">
        <v>30</v>
      </c>
      <c r="L30" s="1" t="s">
        <v>31</v>
      </c>
      <c r="M30" s="2">
        <v>46189.0</v>
      </c>
      <c r="N30" s="1">
        <v>2.0</v>
      </c>
      <c r="O30" s="1">
        <v>15113.0</v>
      </c>
      <c r="P30" s="1">
        <v>30548.8444109457</v>
      </c>
      <c r="Q30" s="1">
        <v>0.03929</v>
      </c>
      <c r="R30" s="1" t="s">
        <v>32</v>
      </c>
      <c r="S30" s="1" t="s">
        <v>33</v>
      </c>
      <c r="T30" s="1" t="s">
        <v>89</v>
      </c>
      <c r="U30" s="1" t="s">
        <v>98</v>
      </c>
      <c r="V30" s="2">
        <v>44743.0</v>
      </c>
      <c r="W30" s="1" t="s">
        <v>43</v>
      </c>
      <c r="X30" s="1">
        <v>0.02393</v>
      </c>
      <c r="Y30" s="1" t="s">
        <v>81</v>
      </c>
      <c r="Z30" s="1">
        <v>0.034</v>
      </c>
    </row>
    <row r="31">
      <c r="A31" s="1">
        <v>30.0</v>
      </c>
      <c r="B31" s="2">
        <v>45116.0</v>
      </c>
      <c r="C31" s="2">
        <v>45139.0</v>
      </c>
      <c r="D31" s="1">
        <v>0.0</v>
      </c>
      <c r="E31" s="1" t="s">
        <v>26</v>
      </c>
      <c r="F31" s="1" t="s">
        <v>38</v>
      </c>
      <c r="G31" s="1" t="s">
        <v>95</v>
      </c>
      <c r="H31" s="1" t="s">
        <v>49</v>
      </c>
      <c r="I31" s="1" t="s">
        <v>29</v>
      </c>
      <c r="J31" s="1">
        <v>24.0</v>
      </c>
      <c r="K31" s="1" t="s">
        <v>30</v>
      </c>
      <c r="L31" s="1" t="s">
        <v>31</v>
      </c>
      <c r="M31" s="2">
        <v>45869.0</v>
      </c>
      <c r="N31" s="1">
        <v>3.0</v>
      </c>
      <c r="O31" s="1">
        <v>2820.0</v>
      </c>
      <c r="P31" s="1">
        <v>5758.72077273522</v>
      </c>
      <c r="Q31" s="1">
        <v>0.03</v>
      </c>
      <c r="R31" s="1" t="s">
        <v>32</v>
      </c>
      <c r="S31" s="1" t="s">
        <v>33</v>
      </c>
      <c r="T31" s="1" t="s">
        <v>82</v>
      </c>
      <c r="U31" s="1" t="s">
        <v>99</v>
      </c>
      <c r="V31" s="2">
        <v>45108.0</v>
      </c>
      <c r="W31" s="1" t="s">
        <v>81</v>
      </c>
      <c r="X31" s="1">
        <v>0.015</v>
      </c>
      <c r="Y31" s="1" t="s">
        <v>34</v>
      </c>
      <c r="Z31" s="1">
        <v>0.025</v>
      </c>
    </row>
    <row r="32">
      <c r="A32" s="1">
        <v>31.0</v>
      </c>
      <c r="B32" s="2">
        <v>45223.0</v>
      </c>
      <c r="C32" s="2">
        <v>45195.0</v>
      </c>
      <c r="D32" s="1">
        <v>6.0</v>
      </c>
      <c r="E32" s="1" t="s">
        <v>26</v>
      </c>
      <c r="F32" s="1" t="s">
        <v>38</v>
      </c>
      <c r="G32" s="1" t="s">
        <v>52</v>
      </c>
      <c r="H32" s="1" t="s">
        <v>53</v>
      </c>
      <c r="J32" s="1">
        <v>36.0</v>
      </c>
      <c r="K32" s="1" t="s">
        <v>30</v>
      </c>
      <c r="L32" s="1" t="s">
        <v>31</v>
      </c>
      <c r="M32" s="2">
        <v>46476.0</v>
      </c>
      <c r="N32" s="1">
        <v>4.0</v>
      </c>
      <c r="O32" s="1">
        <v>36360.0</v>
      </c>
      <c r="P32" s="1">
        <v>109912.351248511</v>
      </c>
      <c r="Q32" s="1">
        <v>0.09322</v>
      </c>
      <c r="R32" s="1" t="s">
        <v>32</v>
      </c>
      <c r="S32" s="1" t="s">
        <v>33</v>
      </c>
      <c r="T32" s="1" t="s">
        <v>100</v>
      </c>
      <c r="U32" s="1" t="s">
        <v>101</v>
      </c>
      <c r="V32" s="2">
        <v>45200.0</v>
      </c>
      <c r="W32" s="1" t="s">
        <v>81</v>
      </c>
      <c r="X32" s="1">
        <v>0.0155</v>
      </c>
      <c r="Y32" s="1" t="s">
        <v>78</v>
      </c>
      <c r="Z32" s="1">
        <v>0.06256</v>
      </c>
    </row>
  </sheetData>
  <autoFilter ref="$A$1:$AB$3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9.5"/>
  </cols>
  <sheetData>
    <row r="1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</row>
    <row r="2">
      <c r="A2" s="4">
        <v>1.0</v>
      </c>
      <c r="B2" s="4" t="s">
        <v>34</v>
      </c>
      <c r="C2" s="4">
        <v>4.0E-4</v>
      </c>
      <c r="D2" s="4">
        <f>VLOOKUP(A2,'Pivot Table 4'!A:B,2,FALSE)</f>
        <v>0.0004</v>
      </c>
      <c r="E2" s="4" t="b">
        <f t="shared" ref="E2:E32" si="1">D2=C2</f>
        <v>1</v>
      </c>
      <c r="F2" s="4" t="str">
        <f>VLOOKUP(A2,interview_analysis_molecule_x_1!A:W,23,false)</f>
        <v>participants_16</v>
      </c>
      <c r="G2" s="4" t="b">
        <f t="shared" ref="G2:G32" si="2">F2=B2</f>
        <v>1</v>
      </c>
    </row>
    <row r="3">
      <c r="A3" s="4">
        <v>2.0</v>
      </c>
      <c r="B3" s="4" t="s">
        <v>34</v>
      </c>
      <c r="C3" s="4">
        <v>0.007</v>
      </c>
      <c r="D3" s="4">
        <f>VLOOKUP(A3,'Pivot Table 4'!A:B,2,FALSE)</f>
        <v>0.007</v>
      </c>
      <c r="E3" s="4" t="b">
        <f t="shared" si="1"/>
        <v>1</v>
      </c>
      <c r="F3" s="4" t="str">
        <f>VLOOKUP(A3,interview_analysis_molecule_x_1!A:W,23,false)</f>
        <v>participants_16</v>
      </c>
      <c r="G3" s="4" t="b">
        <f t="shared" si="2"/>
        <v>1</v>
      </c>
    </row>
    <row r="4">
      <c r="A4" s="4">
        <v>3.0</v>
      </c>
      <c r="B4" s="4" t="s">
        <v>34</v>
      </c>
      <c r="C4" s="4">
        <v>0.014</v>
      </c>
      <c r="D4" s="4">
        <f>VLOOKUP(A4,'Pivot Table 4'!A:B,2,FALSE)</f>
        <v>0.014</v>
      </c>
      <c r="E4" s="4" t="b">
        <f t="shared" si="1"/>
        <v>1</v>
      </c>
      <c r="F4" s="4" t="str">
        <f>VLOOKUP(A4,interview_analysis_molecule_x_1!A:W,23,false)</f>
        <v>participants_16</v>
      </c>
      <c r="G4" s="4" t="b">
        <f t="shared" si="2"/>
        <v>1</v>
      </c>
    </row>
    <row r="5">
      <c r="A5" s="4">
        <v>4.0</v>
      </c>
      <c r="B5" s="4" t="s">
        <v>34</v>
      </c>
      <c r="C5" s="4">
        <v>0.025</v>
      </c>
      <c r="D5" s="4">
        <f>VLOOKUP(A5,'Pivot Table 4'!A:B,2,FALSE)</f>
        <v>0.025</v>
      </c>
      <c r="E5" s="4" t="b">
        <f t="shared" si="1"/>
        <v>1</v>
      </c>
      <c r="F5" s="4" t="str">
        <f>VLOOKUP(A5,interview_analysis_molecule_x_1!A:W,23,false)</f>
        <v>participants_16</v>
      </c>
      <c r="G5" s="4" t="b">
        <f t="shared" si="2"/>
        <v>1</v>
      </c>
    </row>
    <row r="6">
      <c r="A6" s="4">
        <v>5.0</v>
      </c>
      <c r="B6" s="4" t="s">
        <v>34</v>
      </c>
      <c r="C6" s="5">
        <v>1.0E-5</v>
      </c>
      <c r="D6" s="5">
        <f>VLOOKUP(A6,'Pivot Table 4'!A:B,2,FALSE)</f>
        <v>0.00001</v>
      </c>
      <c r="E6" s="4" t="b">
        <f t="shared" si="1"/>
        <v>1</v>
      </c>
      <c r="F6" s="4" t="str">
        <f>VLOOKUP(A6,interview_analysis_molecule_x_1!A:W,23,false)</f>
        <v>participants_16</v>
      </c>
      <c r="G6" s="4" t="b">
        <f t="shared" si="2"/>
        <v>1</v>
      </c>
    </row>
    <row r="7">
      <c r="A7" s="4">
        <v>6.0</v>
      </c>
      <c r="B7" s="4" t="s">
        <v>34</v>
      </c>
      <c r="C7" s="4">
        <v>0.019</v>
      </c>
      <c r="D7" s="4">
        <f>VLOOKUP(A7,'Pivot Table 4'!A:B,2,FALSE)</f>
        <v>0.019</v>
      </c>
      <c r="E7" s="4" t="b">
        <f t="shared" si="1"/>
        <v>1</v>
      </c>
      <c r="F7" s="4" t="str">
        <f>VLOOKUP(A7,interview_analysis_molecule_x_1!A:W,23,false)</f>
        <v>participants_16</v>
      </c>
      <c r="G7" s="4" t="b">
        <f t="shared" si="2"/>
        <v>1</v>
      </c>
    </row>
    <row r="8">
      <c r="A8" s="4">
        <v>7.0</v>
      </c>
      <c r="B8" s="4" t="s">
        <v>34</v>
      </c>
      <c r="C8" s="5">
        <v>1.0E-5</v>
      </c>
      <c r="D8" s="5">
        <f>VLOOKUP(A8,'Pivot Table 4'!A:B,2,FALSE)</f>
        <v>0.00001</v>
      </c>
      <c r="E8" s="4" t="b">
        <f t="shared" si="1"/>
        <v>1</v>
      </c>
      <c r="F8" s="4" t="str">
        <f>VLOOKUP(A8,interview_analysis_molecule_x_1!A:W,23,false)</f>
        <v>participants_16</v>
      </c>
      <c r="G8" s="4" t="b">
        <f t="shared" si="2"/>
        <v>1</v>
      </c>
    </row>
    <row r="9">
      <c r="A9" s="4">
        <v>8.0</v>
      </c>
      <c r="B9" s="4" t="s">
        <v>34</v>
      </c>
      <c r="C9" s="4">
        <v>0.03</v>
      </c>
      <c r="D9" s="4">
        <f>VLOOKUP(A9,'Pivot Table 4'!A:B,2,FALSE)</f>
        <v>0.03</v>
      </c>
      <c r="E9" s="4" t="b">
        <f t="shared" si="1"/>
        <v>1</v>
      </c>
      <c r="F9" s="4" t="str">
        <f>VLOOKUP(A9,interview_analysis_molecule_x_1!A:W,23,false)</f>
        <v>participants_16</v>
      </c>
      <c r="G9" s="4" t="b">
        <f t="shared" si="2"/>
        <v>1</v>
      </c>
    </row>
    <row r="10">
      <c r="A10" s="4">
        <v>9.0</v>
      </c>
      <c r="B10" s="4" t="s">
        <v>34</v>
      </c>
      <c r="C10" s="5">
        <v>1.0E-5</v>
      </c>
      <c r="D10" s="5">
        <f>VLOOKUP(A10,'Pivot Table 4'!A:B,2,FALSE)</f>
        <v>0.00001</v>
      </c>
      <c r="E10" s="4" t="b">
        <f t="shared" si="1"/>
        <v>1</v>
      </c>
      <c r="F10" s="4" t="str">
        <f>VLOOKUP(A10,interview_analysis_molecule_x_1!A:W,23,false)</f>
        <v>participants_16</v>
      </c>
      <c r="G10" s="4" t="b">
        <f t="shared" si="2"/>
        <v>1</v>
      </c>
    </row>
    <row r="11">
      <c r="A11" s="4">
        <v>10.0</v>
      </c>
      <c r="B11" s="4" t="s">
        <v>34</v>
      </c>
      <c r="C11" s="4">
        <v>1.0E-4</v>
      </c>
      <c r="D11" s="4">
        <f>VLOOKUP(A11,'Pivot Table 4'!A:B,2,FALSE)</f>
        <v>0.0001</v>
      </c>
      <c r="E11" s="4" t="b">
        <f t="shared" si="1"/>
        <v>1</v>
      </c>
      <c r="F11" s="4" t="str">
        <f>VLOOKUP(A11,interview_analysis_molecule_x_1!A:W,23,false)</f>
        <v>participants_16</v>
      </c>
      <c r="G11" s="4" t="b">
        <f t="shared" si="2"/>
        <v>1</v>
      </c>
    </row>
    <row r="12">
      <c r="A12" s="4">
        <v>11.0</v>
      </c>
      <c r="B12" s="4" t="s">
        <v>56</v>
      </c>
      <c r="C12" s="4">
        <v>0.034</v>
      </c>
      <c r="D12" s="4">
        <f>VLOOKUP(A12,'Pivot Table 4'!A:B,2,FALSE)</f>
        <v>0.034</v>
      </c>
      <c r="E12" s="4" t="b">
        <f t="shared" si="1"/>
        <v>1</v>
      </c>
      <c r="F12" s="4" t="str">
        <f>VLOOKUP(A12,interview_analysis_molecule_x_1!A:W,23,false)</f>
        <v>participants_6</v>
      </c>
      <c r="G12" s="4" t="b">
        <f t="shared" si="2"/>
        <v>1</v>
      </c>
    </row>
    <row r="13">
      <c r="A13" s="4">
        <v>12.0</v>
      </c>
      <c r="B13" s="4" t="s">
        <v>34</v>
      </c>
      <c r="C13" s="5">
        <v>5.0E-5</v>
      </c>
      <c r="D13" s="5">
        <f>VLOOKUP(A13,'Pivot Table 4'!A:B,2,FALSE)</f>
        <v>0.00005</v>
      </c>
      <c r="E13" s="4" t="b">
        <f t="shared" si="1"/>
        <v>1</v>
      </c>
      <c r="F13" s="4" t="str">
        <f>VLOOKUP(A13,interview_analysis_molecule_x_1!A:W,23,false)</f>
        <v>participants_16</v>
      </c>
      <c r="G13" s="4" t="b">
        <f t="shared" si="2"/>
        <v>1</v>
      </c>
    </row>
    <row r="14">
      <c r="A14" s="4">
        <v>13.0</v>
      </c>
      <c r="B14" s="4" t="s">
        <v>56</v>
      </c>
      <c r="C14" s="4">
        <v>0.01699</v>
      </c>
      <c r="D14" s="4">
        <f>VLOOKUP(A14,'Pivot Table 4'!A:B,2,FALSE)</f>
        <v>0.01699</v>
      </c>
      <c r="E14" s="4" t="b">
        <f t="shared" si="1"/>
        <v>1</v>
      </c>
      <c r="F14" s="4" t="str">
        <f>VLOOKUP(A14,interview_analysis_molecule_x_1!A:W,23,false)</f>
        <v>participants_6</v>
      </c>
      <c r="G14" s="4" t="b">
        <f t="shared" si="2"/>
        <v>1</v>
      </c>
    </row>
    <row r="15">
      <c r="A15" s="4">
        <v>14.0</v>
      </c>
      <c r="B15" s="4" t="s">
        <v>34</v>
      </c>
      <c r="C15" s="4">
        <v>0.02</v>
      </c>
      <c r="D15" s="4">
        <f>VLOOKUP(A15,'Pivot Table 4'!A:B,2,FALSE)</f>
        <v>0.02</v>
      </c>
      <c r="E15" s="4" t="b">
        <f t="shared" si="1"/>
        <v>1</v>
      </c>
      <c r="F15" s="4" t="str">
        <f>VLOOKUP(A15,interview_analysis_molecule_x_1!A:W,23,false)</f>
        <v>participants_16</v>
      </c>
      <c r="G15" s="4" t="b">
        <f t="shared" si="2"/>
        <v>1</v>
      </c>
    </row>
    <row r="16">
      <c r="A16" s="4">
        <v>15.0</v>
      </c>
      <c r="B16" s="4" t="s">
        <v>34</v>
      </c>
      <c r="C16" s="4">
        <v>0.05</v>
      </c>
      <c r="D16" s="4">
        <f>VLOOKUP(A16,'Pivot Table 4'!A:B,2,FALSE)</f>
        <v>0.05</v>
      </c>
      <c r="E16" s="4" t="b">
        <f t="shared" si="1"/>
        <v>1</v>
      </c>
      <c r="F16" s="4" t="str">
        <f>VLOOKUP(A16,interview_analysis_molecule_x_1!A:W,23,false)</f>
        <v>participants_16</v>
      </c>
      <c r="G16" s="4" t="b">
        <f t="shared" si="2"/>
        <v>1</v>
      </c>
    </row>
    <row r="17">
      <c r="A17" s="4">
        <v>16.0</v>
      </c>
      <c r="B17" s="4" t="s">
        <v>34</v>
      </c>
      <c r="C17" s="4">
        <v>0.017</v>
      </c>
      <c r="D17" s="4">
        <f>VLOOKUP(A17,'Pivot Table 4'!A:B,2,FALSE)</f>
        <v>0.017</v>
      </c>
      <c r="E17" s="4" t="b">
        <f t="shared" si="1"/>
        <v>1</v>
      </c>
      <c r="F17" s="4" t="str">
        <f>VLOOKUP(A17,interview_analysis_molecule_x_1!A:W,23,false)</f>
        <v>participants_16</v>
      </c>
      <c r="G17" s="4" t="b">
        <f t="shared" si="2"/>
        <v>1</v>
      </c>
    </row>
    <row r="18">
      <c r="A18" s="4">
        <v>17.0</v>
      </c>
      <c r="B18" s="4" t="s">
        <v>34</v>
      </c>
      <c r="C18" s="4">
        <v>0.02</v>
      </c>
      <c r="D18" s="4">
        <f>VLOOKUP(A18,'Pivot Table 4'!A:B,2,FALSE)</f>
        <v>0.02</v>
      </c>
      <c r="E18" s="4" t="b">
        <f t="shared" si="1"/>
        <v>1</v>
      </c>
      <c r="F18" s="4" t="str">
        <f>VLOOKUP(A18,interview_analysis_molecule_x_1!A:W,23,false)</f>
        <v>participants_16</v>
      </c>
      <c r="G18" s="4" t="b">
        <f t="shared" si="2"/>
        <v>1</v>
      </c>
    </row>
    <row r="19">
      <c r="A19" s="4">
        <v>18.0</v>
      </c>
      <c r="B19" s="4" t="s">
        <v>34</v>
      </c>
      <c r="C19" s="4">
        <v>0.02</v>
      </c>
      <c r="D19" s="4">
        <f>VLOOKUP(A19,'Pivot Table 4'!A:B,2,FALSE)</f>
        <v>0.02</v>
      </c>
      <c r="E19" s="4" t="b">
        <f t="shared" si="1"/>
        <v>1</v>
      </c>
      <c r="F19" s="4" t="str">
        <f>VLOOKUP(A19,interview_analysis_molecule_x_1!A:W,23,false)</f>
        <v>participants_16</v>
      </c>
      <c r="G19" s="4" t="b">
        <f t="shared" si="2"/>
        <v>1</v>
      </c>
    </row>
    <row r="20">
      <c r="A20" s="4">
        <v>19.0</v>
      </c>
      <c r="B20" s="4" t="s">
        <v>81</v>
      </c>
      <c r="C20" s="4">
        <v>0.01786</v>
      </c>
      <c r="D20" s="4">
        <f>VLOOKUP(A20,'Pivot Table 4'!A:B,2,FALSE)</f>
        <v>0.01786</v>
      </c>
      <c r="E20" s="4" t="b">
        <f t="shared" si="1"/>
        <v>1</v>
      </c>
      <c r="F20" s="4" t="str">
        <f>VLOOKUP(A20,interview_analysis_molecule_x_1!A:W,23,false)</f>
        <v>participants_19</v>
      </c>
      <c r="G20" s="4" t="b">
        <f t="shared" si="2"/>
        <v>1</v>
      </c>
    </row>
    <row r="21">
      <c r="A21" s="4">
        <v>20.0</v>
      </c>
      <c r="B21" s="4" t="s">
        <v>81</v>
      </c>
      <c r="C21" s="4">
        <v>0.01786</v>
      </c>
      <c r="D21" s="4">
        <f>VLOOKUP(A21,'Pivot Table 4'!A:B,2,FALSE)</f>
        <v>0.01786</v>
      </c>
      <c r="E21" s="4" t="b">
        <f t="shared" si="1"/>
        <v>1</v>
      </c>
      <c r="F21" s="4" t="str">
        <f>VLOOKUP(A21,interview_analysis_molecule_x_1!A:W,23,false)</f>
        <v>participants_19</v>
      </c>
      <c r="G21" s="4" t="b">
        <f t="shared" si="2"/>
        <v>1</v>
      </c>
    </row>
    <row r="22">
      <c r="A22" s="4">
        <v>21.0</v>
      </c>
      <c r="B22" s="4" t="s">
        <v>81</v>
      </c>
      <c r="C22" s="4">
        <v>0.01607</v>
      </c>
      <c r="D22" s="4">
        <f>VLOOKUP(A22,'Pivot Table 4'!A:B,2,FALSE)</f>
        <v>0.01607</v>
      </c>
      <c r="E22" s="4" t="b">
        <f t="shared" si="1"/>
        <v>1</v>
      </c>
      <c r="F22" s="4" t="str">
        <f>VLOOKUP(A22,interview_analysis_molecule_x_1!A:W,23,false)</f>
        <v>participants_19</v>
      </c>
      <c r="G22" s="4" t="b">
        <f t="shared" si="2"/>
        <v>1</v>
      </c>
    </row>
    <row r="23">
      <c r="A23" s="4">
        <v>22.0</v>
      </c>
      <c r="B23" s="4" t="s">
        <v>81</v>
      </c>
      <c r="C23" s="4">
        <v>0.0125</v>
      </c>
      <c r="D23" s="4">
        <f>VLOOKUP(A23,'Pivot Table 4'!A:B,2,FALSE)</f>
        <v>0.0125</v>
      </c>
      <c r="E23" s="4" t="b">
        <f t="shared" si="1"/>
        <v>1</v>
      </c>
      <c r="F23" s="4" t="str">
        <f>VLOOKUP(A23,interview_analysis_molecule_x_1!A:W,23,false)</f>
        <v>participants_19</v>
      </c>
      <c r="G23" s="4" t="b">
        <f t="shared" si="2"/>
        <v>1</v>
      </c>
    </row>
    <row r="24">
      <c r="A24" s="4">
        <v>23.0</v>
      </c>
      <c r="B24" s="4" t="s">
        <v>81</v>
      </c>
      <c r="C24" s="4">
        <v>0.035</v>
      </c>
      <c r="D24" s="4">
        <f>VLOOKUP(A24,'Pivot Table 4'!A:B,2,FALSE)</f>
        <v>0.035</v>
      </c>
      <c r="E24" s="4" t="b">
        <f t="shared" si="1"/>
        <v>1</v>
      </c>
      <c r="F24" s="4" t="str">
        <f>VLOOKUP(A24,interview_analysis_molecule_x_1!A:W,23,false)</f>
        <v>participants_19</v>
      </c>
      <c r="G24" s="4" t="b">
        <f t="shared" si="2"/>
        <v>1</v>
      </c>
    </row>
    <row r="25">
      <c r="A25" s="4">
        <v>24.0</v>
      </c>
      <c r="B25" s="4" t="s">
        <v>81</v>
      </c>
      <c r="C25" s="4">
        <v>0.0205</v>
      </c>
      <c r="D25" s="4">
        <f>VLOOKUP(A25,'Pivot Table 4'!A:B,2,FALSE)</f>
        <v>0.0205</v>
      </c>
      <c r="E25" s="4" t="b">
        <f t="shared" si="1"/>
        <v>1</v>
      </c>
      <c r="F25" s="4" t="str">
        <f>VLOOKUP(A25,interview_analysis_molecule_x_1!A:W,23,false)</f>
        <v>participants_19</v>
      </c>
      <c r="G25" s="4" t="b">
        <f t="shared" si="2"/>
        <v>1</v>
      </c>
    </row>
    <row r="26">
      <c r="A26" s="4">
        <v>25.0</v>
      </c>
      <c r="B26" s="4" t="s">
        <v>81</v>
      </c>
      <c r="C26" s="4">
        <v>0.0123</v>
      </c>
      <c r="D26" s="4">
        <f>VLOOKUP(A26,'Pivot Table 4'!A:B,2,FALSE)</f>
        <v>0.0123</v>
      </c>
      <c r="E26" s="4" t="b">
        <f t="shared" si="1"/>
        <v>1</v>
      </c>
      <c r="F26" s="4" t="str">
        <f>VLOOKUP(A26,interview_analysis_molecule_x_1!A:W,23,false)</f>
        <v>participants_19</v>
      </c>
      <c r="G26" s="4" t="b">
        <f t="shared" si="2"/>
        <v>1</v>
      </c>
    </row>
    <row r="27">
      <c r="A27" s="4">
        <v>26.0</v>
      </c>
      <c r="B27" s="4" t="s">
        <v>81</v>
      </c>
      <c r="C27" s="4">
        <v>0.018</v>
      </c>
      <c r="D27" s="4">
        <f>VLOOKUP(A27,'Pivot Table 4'!A:B,2,FALSE)</f>
        <v>0.018</v>
      </c>
      <c r="E27" s="4" t="b">
        <f t="shared" si="1"/>
        <v>1</v>
      </c>
      <c r="F27" s="4" t="str">
        <f>VLOOKUP(A27,interview_analysis_molecule_x_1!A:W,23,false)</f>
        <v>participants_19</v>
      </c>
      <c r="G27" s="4" t="b">
        <f t="shared" si="2"/>
        <v>1</v>
      </c>
    </row>
    <row r="28">
      <c r="A28" s="4">
        <v>27.0</v>
      </c>
      <c r="B28" s="4" t="s">
        <v>81</v>
      </c>
      <c r="C28" s="4">
        <v>0.0122</v>
      </c>
      <c r="D28" s="4">
        <f>VLOOKUP(A28,'Pivot Table 4'!A:B,2,FALSE)</f>
        <v>0.0122</v>
      </c>
      <c r="E28" s="4" t="b">
        <f t="shared" si="1"/>
        <v>1</v>
      </c>
      <c r="F28" s="4" t="str">
        <f>VLOOKUP(A28,interview_analysis_molecule_x_1!A:W,23,false)</f>
        <v>participants_19</v>
      </c>
      <c r="G28" s="4" t="b">
        <f t="shared" si="2"/>
        <v>1</v>
      </c>
    </row>
    <row r="29">
      <c r="A29" s="4">
        <v>28.0</v>
      </c>
      <c r="B29" s="4" t="s">
        <v>81</v>
      </c>
      <c r="C29" s="4">
        <v>0.015</v>
      </c>
      <c r="D29" s="4">
        <f>VLOOKUP(A29,'Pivot Table 4'!A:B,2,FALSE)</f>
        <v>0.015</v>
      </c>
      <c r="E29" s="4" t="b">
        <f t="shared" si="1"/>
        <v>1</v>
      </c>
      <c r="F29" s="4" t="str">
        <f>VLOOKUP(A29,interview_analysis_molecule_x_1!A:W,23,false)</f>
        <v>participants_19</v>
      </c>
      <c r="G29" s="4" t="b">
        <f t="shared" si="2"/>
        <v>1</v>
      </c>
    </row>
    <row r="30">
      <c r="A30" s="4">
        <v>29.0</v>
      </c>
      <c r="B30" s="4" t="s">
        <v>43</v>
      </c>
      <c r="C30" s="4">
        <v>0.02393</v>
      </c>
      <c r="D30" s="4">
        <f>VLOOKUP(A30,'Pivot Table 4'!A:B,2,FALSE)</f>
        <v>0.02393</v>
      </c>
      <c r="E30" s="4" t="b">
        <f t="shared" si="1"/>
        <v>1</v>
      </c>
      <c r="F30" s="4" t="str">
        <f>VLOOKUP(A30,interview_analysis_molecule_x_1!A:W,23,false)</f>
        <v>participants_23</v>
      </c>
      <c r="G30" s="4" t="b">
        <f t="shared" si="2"/>
        <v>1</v>
      </c>
    </row>
    <row r="31">
      <c r="A31" s="4">
        <v>30.0</v>
      </c>
      <c r="B31" s="4" t="s">
        <v>81</v>
      </c>
      <c r="C31" s="4">
        <v>0.015</v>
      </c>
      <c r="D31" s="4">
        <f>VLOOKUP(A31,'Pivot Table 4'!A:B,2,FALSE)</f>
        <v>0.015</v>
      </c>
      <c r="E31" s="4" t="b">
        <f t="shared" si="1"/>
        <v>1</v>
      </c>
      <c r="F31" s="4" t="str">
        <f>VLOOKUP(A31,interview_analysis_molecule_x_1!A:W,23,false)</f>
        <v>participants_19</v>
      </c>
      <c r="G31" s="4" t="b">
        <f t="shared" si="2"/>
        <v>1</v>
      </c>
    </row>
    <row r="32">
      <c r="A32" s="4">
        <v>31.0</v>
      </c>
      <c r="B32" s="4" t="s">
        <v>81</v>
      </c>
      <c r="C32" s="4">
        <v>0.0155</v>
      </c>
      <c r="D32" s="4">
        <f>VLOOKUP(A32,'Pivot Table 4'!A:B,2,FALSE)</f>
        <v>0.0155</v>
      </c>
      <c r="E32" s="4" t="b">
        <f t="shared" si="1"/>
        <v>1</v>
      </c>
      <c r="F32" s="4" t="str">
        <f>VLOOKUP(A32,interview_analysis_molecule_x_1!A:W,23,false)</f>
        <v>participants_19</v>
      </c>
      <c r="G32" s="4" t="b">
        <f t="shared" si="2"/>
        <v>1</v>
      </c>
    </row>
  </sheetData>
  <conditionalFormatting sqref="E2:E32">
    <cfRule type="cellIs" dxfId="0" priority="1" operator="equal">
      <formula>"True"</formula>
    </cfRule>
  </conditionalFormatting>
  <conditionalFormatting sqref="G2:G32">
    <cfRule type="cellIs" dxfId="0" priority="2" operator="equal">
      <formula>"True"</formula>
    </cfRule>
  </conditionalFormatting>
  <conditionalFormatting sqref="G2:G32">
    <cfRule type="cellIs" dxfId="1" priority="3" operator="equal">
      <formula>"False"</formula>
    </cfRule>
  </conditionalFormatting>
  <conditionalFormatting sqref="E2">
    <cfRule type="cellIs" dxfId="1" priority="4" operator="equal">
      <formula>"False"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109</v>
      </c>
      <c r="C1" s="1" t="s">
        <v>110</v>
      </c>
    </row>
    <row r="2">
      <c r="A2" s="1">
        <v>1.0</v>
      </c>
      <c r="B2" s="1" t="s">
        <v>34</v>
      </c>
      <c r="C2" s="1">
        <v>4.0E-4</v>
      </c>
      <c r="D2" s="4" t="str">
        <f t="shared" ref="D2:D58" si="1">A2&amp;B2&amp;C2</f>
        <v>1participants_160.0004</v>
      </c>
    </row>
    <row r="3">
      <c r="A3" s="1">
        <v>2.0</v>
      </c>
      <c r="B3" s="1" t="s">
        <v>34</v>
      </c>
      <c r="C3" s="1">
        <v>0.007</v>
      </c>
      <c r="D3" s="4" t="str">
        <f t="shared" si="1"/>
        <v>2participants_160.007</v>
      </c>
    </row>
    <row r="4">
      <c r="A4" s="1">
        <v>3.0</v>
      </c>
      <c r="B4" s="1" t="s">
        <v>34</v>
      </c>
      <c r="C4" s="1">
        <v>0.014</v>
      </c>
      <c r="D4" s="4" t="str">
        <f t="shared" si="1"/>
        <v>3participants_160.014</v>
      </c>
    </row>
    <row r="5">
      <c r="A5" s="1">
        <v>3.0</v>
      </c>
      <c r="B5" s="1" t="s">
        <v>43</v>
      </c>
      <c r="C5" s="1">
        <v>0.07071</v>
      </c>
      <c r="D5" s="4" t="str">
        <f t="shared" si="1"/>
        <v>3participants_230.07071</v>
      </c>
    </row>
    <row r="6">
      <c r="A6" s="1">
        <v>4.0</v>
      </c>
      <c r="B6" s="1" t="s">
        <v>34</v>
      </c>
      <c r="C6" s="1">
        <v>0.025</v>
      </c>
      <c r="D6" s="4" t="str">
        <f t="shared" si="1"/>
        <v>4participants_160.025</v>
      </c>
    </row>
    <row r="7">
      <c r="A7" s="1">
        <v>5.0</v>
      </c>
      <c r="B7" s="1" t="s">
        <v>34</v>
      </c>
      <c r="C7" s="3">
        <v>1.0E-5</v>
      </c>
      <c r="D7" s="4" t="str">
        <f t="shared" si="1"/>
        <v>5participants_160.00001</v>
      </c>
    </row>
    <row r="8">
      <c r="A8" s="1">
        <v>6.0</v>
      </c>
      <c r="B8" s="1" t="s">
        <v>34</v>
      </c>
      <c r="C8" s="1">
        <v>0.019</v>
      </c>
      <c r="D8" s="4" t="str">
        <f t="shared" si="1"/>
        <v>6participants_160.019</v>
      </c>
    </row>
    <row r="9">
      <c r="A9" s="1">
        <v>7.0</v>
      </c>
      <c r="B9" s="1" t="s">
        <v>34</v>
      </c>
      <c r="C9" s="3">
        <v>1.0E-5</v>
      </c>
      <c r="D9" s="4" t="str">
        <f t="shared" si="1"/>
        <v>7participants_160.00001</v>
      </c>
    </row>
    <row r="10">
      <c r="A10" s="1">
        <v>8.0</v>
      </c>
      <c r="B10" s="1" t="s">
        <v>34</v>
      </c>
      <c r="C10" s="1">
        <v>0.03</v>
      </c>
      <c r="D10" s="4" t="str">
        <f t="shared" si="1"/>
        <v>8participants_160.03</v>
      </c>
    </row>
    <row r="11">
      <c r="A11" s="1">
        <v>8.0</v>
      </c>
      <c r="B11" s="1" t="s">
        <v>111</v>
      </c>
      <c r="C11" s="1">
        <v>0.08</v>
      </c>
      <c r="D11" s="4" t="str">
        <f t="shared" si="1"/>
        <v>8participants_50.08</v>
      </c>
    </row>
    <row r="12">
      <c r="A12" s="1">
        <v>8.0</v>
      </c>
      <c r="B12" s="1" t="s">
        <v>56</v>
      </c>
      <c r="C12" s="1">
        <v>0.034</v>
      </c>
      <c r="D12" s="4" t="str">
        <f t="shared" si="1"/>
        <v>8participants_60.034</v>
      </c>
    </row>
    <row r="13">
      <c r="A13" s="1">
        <v>8.0</v>
      </c>
      <c r="B13" s="1" t="s">
        <v>43</v>
      </c>
      <c r="C13" s="1">
        <v>0.04066</v>
      </c>
      <c r="D13" s="4" t="str">
        <f t="shared" si="1"/>
        <v>8participants_230.04066</v>
      </c>
    </row>
    <row r="14">
      <c r="A14" s="1">
        <v>9.0</v>
      </c>
      <c r="B14" s="1" t="s">
        <v>34</v>
      </c>
      <c r="C14" s="3">
        <v>1.0E-5</v>
      </c>
      <c r="D14" s="4" t="str">
        <f t="shared" si="1"/>
        <v>9participants_160.00001</v>
      </c>
    </row>
    <row r="15">
      <c r="A15" s="1">
        <v>10.0</v>
      </c>
      <c r="B15" s="1" t="s">
        <v>34</v>
      </c>
      <c r="C15" s="1">
        <v>1.0E-4</v>
      </c>
      <c r="D15" s="4" t="str">
        <f t="shared" si="1"/>
        <v>10participants_160.0001</v>
      </c>
    </row>
    <row r="16">
      <c r="A16" s="1">
        <v>11.0</v>
      </c>
      <c r="B16" s="1" t="s">
        <v>56</v>
      </c>
      <c r="C16" s="1">
        <v>0.034</v>
      </c>
      <c r="D16" s="4" t="str">
        <f t="shared" si="1"/>
        <v>11participants_60.034</v>
      </c>
    </row>
    <row r="17">
      <c r="A17" s="1">
        <v>11.0</v>
      </c>
      <c r="B17" s="1" t="s">
        <v>34</v>
      </c>
      <c r="C17" s="1">
        <v>0.04305</v>
      </c>
      <c r="D17" s="4" t="str">
        <f t="shared" si="1"/>
        <v>11participants_160.04305</v>
      </c>
    </row>
    <row r="18">
      <c r="A18" s="1">
        <v>11.0</v>
      </c>
      <c r="B18" s="1" t="s">
        <v>43</v>
      </c>
      <c r="C18" s="1">
        <v>0.04214</v>
      </c>
      <c r="D18" s="4" t="str">
        <f t="shared" si="1"/>
        <v>11participants_230.04214</v>
      </c>
    </row>
    <row r="19">
      <c r="A19" s="1">
        <v>12.0</v>
      </c>
      <c r="B19" s="1" t="s">
        <v>34</v>
      </c>
      <c r="C19" s="3">
        <v>5.0E-5</v>
      </c>
      <c r="D19" s="4" t="str">
        <f t="shared" si="1"/>
        <v>12participants_160.00005</v>
      </c>
    </row>
    <row r="20">
      <c r="A20" s="1">
        <v>13.0</v>
      </c>
      <c r="B20" s="1" t="s">
        <v>56</v>
      </c>
      <c r="C20" s="1">
        <v>0.01699</v>
      </c>
      <c r="D20" s="4" t="str">
        <f t="shared" si="1"/>
        <v>13participants_60.01699</v>
      </c>
    </row>
    <row r="21">
      <c r="A21" s="1">
        <v>13.0</v>
      </c>
      <c r="B21" s="1" t="s">
        <v>34</v>
      </c>
      <c r="C21" s="1">
        <v>0.07</v>
      </c>
      <c r="D21" s="4" t="str">
        <f t="shared" si="1"/>
        <v>13participants_160.07</v>
      </c>
    </row>
    <row r="22">
      <c r="A22" s="1">
        <v>13.0</v>
      </c>
      <c r="B22" s="1" t="s">
        <v>43</v>
      </c>
      <c r="C22" s="1">
        <v>0.06802</v>
      </c>
      <c r="D22" s="4" t="str">
        <f t="shared" si="1"/>
        <v>13participants_230.06802</v>
      </c>
    </row>
    <row r="23">
      <c r="A23" s="1">
        <v>13.0</v>
      </c>
      <c r="B23" s="1" t="s">
        <v>112</v>
      </c>
      <c r="C23" s="1">
        <v>0.075</v>
      </c>
      <c r="D23" s="4" t="str">
        <f t="shared" si="1"/>
        <v>13participants_240.075</v>
      </c>
    </row>
    <row r="24">
      <c r="A24" s="1">
        <v>14.0</v>
      </c>
      <c r="B24" s="1" t="s">
        <v>34</v>
      </c>
      <c r="C24" s="1">
        <v>0.02</v>
      </c>
      <c r="D24" s="4" t="str">
        <f t="shared" si="1"/>
        <v>14participants_160.02</v>
      </c>
    </row>
    <row r="25">
      <c r="A25" s="1">
        <v>15.0</v>
      </c>
      <c r="B25" s="1" t="s">
        <v>34</v>
      </c>
      <c r="C25" s="1">
        <v>0.05</v>
      </c>
      <c r="D25" s="4" t="str">
        <f t="shared" si="1"/>
        <v>15participants_160.05</v>
      </c>
    </row>
    <row r="26">
      <c r="A26" s="1">
        <v>16.0</v>
      </c>
      <c r="B26" s="1" t="s">
        <v>34</v>
      </c>
      <c r="C26" s="1">
        <v>0.017</v>
      </c>
      <c r="D26" s="4" t="str">
        <f t="shared" si="1"/>
        <v>16participants_160.017</v>
      </c>
    </row>
    <row r="27">
      <c r="A27" s="1">
        <v>16.0</v>
      </c>
      <c r="B27" s="1" t="s">
        <v>75</v>
      </c>
      <c r="C27" s="1">
        <v>0.0242</v>
      </c>
      <c r="D27" s="4" t="str">
        <f t="shared" si="1"/>
        <v>16participants_40.0242</v>
      </c>
    </row>
    <row r="28">
      <c r="A28" s="1">
        <v>17.0</v>
      </c>
      <c r="B28" s="1" t="s">
        <v>34</v>
      </c>
      <c r="C28" s="1">
        <v>0.02</v>
      </c>
      <c r="D28" s="4" t="str">
        <f t="shared" si="1"/>
        <v>17participants_160.02</v>
      </c>
    </row>
    <row r="29">
      <c r="A29" s="1">
        <v>17.0</v>
      </c>
      <c r="B29" s="1" t="s">
        <v>78</v>
      </c>
      <c r="C29" s="1">
        <v>0.999315609571888</v>
      </c>
      <c r="D29" s="4" t="str">
        <f t="shared" si="1"/>
        <v>17participants_70.999315609571888</v>
      </c>
    </row>
    <row r="30">
      <c r="A30" s="1">
        <v>18.0</v>
      </c>
      <c r="B30" s="1" t="s">
        <v>34</v>
      </c>
      <c r="C30" s="1">
        <v>0.02</v>
      </c>
      <c r="D30" s="4" t="str">
        <f t="shared" si="1"/>
        <v>18participants_160.02</v>
      </c>
    </row>
    <row r="31">
      <c r="A31" s="1">
        <v>18.0</v>
      </c>
      <c r="B31" s="1" t="s">
        <v>81</v>
      </c>
      <c r="C31" s="1">
        <v>0.866568475563609</v>
      </c>
      <c r="D31" s="4" t="str">
        <f t="shared" si="1"/>
        <v>18participants_190.866568475563609</v>
      </c>
    </row>
    <row r="32">
      <c r="A32" s="1">
        <v>19.0</v>
      </c>
      <c r="B32" s="1" t="s">
        <v>81</v>
      </c>
      <c r="C32" s="1">
        <v>0.01786</v>
      </c>
      <c r="D32" s="4" t="str">
        <f t="shared" si="1"/>
        <v>19participants_190.01786</v>
      </c>
    </row>
    <row r="33">
      <c r="A33" s="1">
        <v>19.0</v>
      </c>
      <c r="B33" s="1" t="s">
        <v>34</v>
      </c>
      <c r="C33" s="1">
        <v>0.07</v>
      </c>
      <c r="D33" s="4" t="str">
        <f t="shared" si="1"/>
        <v>19participants_160.07</v>
      </c>
    </row>
    <row r="34">
      <c r="A34" s="1">
        <v>19.0</v>
      </c>
      <c r="B34" s="1" t="s">
        <v>43</v>
      </c>
      <c r="C34" s="1">
        <v>0.06511</v>
      </c>
      <c r="D34" s="4" t="str">
        <f t="shared" si="1"/>
        <v>19participants_230.06511</v>
      </c>
    </row>
    <row r="35">
      <c r="A35" s="1">
        <v>20.0</v>
      </c>
      <c r="B35" s="1" t="s">
        <v>81</v>
      </c>
      <c r="C35" s="1">
        <v>0.01786</v>
      </c>
      <c r="D35" s="4" t="str">
        <f t="shared" si="1"/>
        <v>20participants_190.01786</v>
      </c>
    </row>
    <row r="36">
      <c r="A36" s="1">
        <v>20.0</v>
      </c>
      <c r="B36" s="1" t="s">
        <v>34</v>
      </c>
      <c r="C36" s="1">
        <v>0.07</v>
      </c>
      <c r="D36" s="4" t="str">
        <f t="shared" si="1"/>
        <v>20participants_160.07</v>
      </c>
    </row>
    <row r="37">
      <c r="A37" s="1">
        <v>20.0</v>
      </c>
      <c r="B37" s="1" t="s">
        <v>43</v>
      </c>
      <c r="C37" s="1">
        <v>0.06511</v>
      </c>
      <c r="D37" s="4" t="str">
        <f t="shared" si="1"/>
        <v>20participants_230.06511</v>
      </c>
    </row>
    <row r="38">
      <c r="A38" s="1">
        <v>21.0</v>
      </c>
      <c r="B38" s="1" t="s">
        <v>81</v>
      </c>
      <c r="C38" s="1">
        <v>0.01607</v>
      </c>
      <c r="D38" s="4" t="str">
        <f t="shared" si="1"/>
        <v>21participants_190.01607</v>
      </c>
    </row>
    <row r="39">
      <c r="A39" s="1">
        <v>22.0</v>
      </c>
      <c r="B39" s="1" t="s">
        <v>81</v>
      </c>
      <c r="C39" s="1">
        <v>0.0125</v>
      </c>
      <c r="D39" s="4" t="str">
        <f t="shared" si="1"/>
        <v>22participants_190.0125</v>
      </c>
    </row>
    <row r="40">
      <c r="A40" s="1">
        <v>23.0</v>
      </c>
      <c r="B40" s="1" t="s">
        <v>81</v>
      </c>
      <c r="C40" s="1">
        <v>0.035</v>
      </c>
      <c r="D40" s="4" t="str">
        <f t="shared" si="1"/>
        <v>23participants_190.035</v>
      </c>
    </row>
    <row r="41">
      <c r="A41" s="1">
        <v>23.0</v>
      </c>
      <c r="B41" s="1" t="s">
        <v>88</v>
      </c>
      <c r="C41" s="1">
        <v>0.038</v>
      </c>
      <c r="D41" s="4" t="str">
        <f t="shared" si="1"/>
        <v>23participants_80.038</v>
      </c>
    </row>
    <row r="42">
      <c r="A42" s="1">
        <v>23.0</v>
      </c>
      <c r="B42" s="1" t="s">
        <v>43</v>
      </c>
      <c r="C42" s="1">
        <v>0.03929</v>
      </c>
      <c r="D42" s="4" t="str">
        <f t="shared" si="1"/>
        <v>23participants_230.03929</v>
      </c>
    </row>
    <row r="43">
      <c r="A43" s="1">
        <v>24.0</v>
      </c>
      <c r="B43" s="1" t="s">
        <v>81</v>
      </c>
      <c r="C43" s="1">
        <v>0.0205</v>
      </c>
      <c r="D43" s="4" t="str">
        <f t="shared" si="1"/>
        <v>24participants_190.0205</v>
      </c>
    </row>
    <row r="44">
      <c r="A44" s="1">
        <v>24.0</v>
      </c>
      <c r="B44" s="1" t="s">
        <v>43</v>
      </c>
      <c r="C44" s="1">
        <v>0.03929</v>
      </c>
      <c r="D44" s="4" t="str">
        <f t="shared" si="1"/>
        <v>24participants_230.03929</v>
      </c>
    </row>
    <row r="45">
      <c r="A45" s="1">
        <v>25.0</v>
      </c>
      <c r="B45" s="1" t="s">
        <v>81</v>
      </c>
      <c r="C45" s="1">
        <v>0.0123</v>
      </c>
      <c r="D45" s="4" t="str">
        <f t="shared" si="1"/>
        <v>25participants_190.0123</v>
      </c>
    </row>
    <row r="46">
      <c r="A46" s="1">
        <v>26.0</v>
      </c>
      <c r="B46" s="1" t="s">
        <v>81</v>
      </c>
      <c r="C46" s="1">
        <v>0.018</v>
      </c>
      <c r="D46" s="4" t="str">
        <f t="shared" si="1"/>
        <v>26participants_190.018</v>
      </c>
    </row>
    <row r="47">
      <c r="A47" s="1">
        <v>27.0</v>
      </c>
      <c r="B47" s="1" t="s">
        <v>81</v>
      </c>
      <c r="C47" s="1">
        <v>0.0122</v>
      </c>
      <c r="D47" s="4" t="str">
        <f t="shared" si="1"/>
        <v>27participants_190.0122</v>
      </c>
    </row>
    <row r="48">
      <c r="A48" s="1">
        <v>28.0</v>
      </c>
      <c r="B48" s="1" t="s">
        <v>81</v>
      </c>
      <c r="C48" s="1">
        <v>0.015</v>
      </c>
      <c r="D48" s="4" t="str">
        <f t="shared" si="1"/>
        <v>28participants_190.015</v>
      </c>
    </row>
    <row r="49">
      <c r="A49" s="1">
        <v>28.0</v>
      </c>
      <c r="B49" s="1" t="s">
        <v>43</v>
      </c>
      <c r="C49" s="1">
        <v>0.01571</v>
      </c>
      <c r="D49" s="4" t="str">
        <f t="shared" si="1"/>
        <v>28participants_230.01571</v>
      </c>
    </row>
    <row r="50">
      <c r="A50" s="1">
        <v>29.0</v>
      </c>
      <c r="B50" s="1" t="s">
        <v>81</v>
      </c>
      <c r="C50" s="1">
        <v>0.034</v>
      </c>
      <c r="D50" s="4" t="str">
        <f t="shared" si="1"/>
        <v>29participants_190.034</v>
      </c>
    </row>
    <row r="51">
      <c r="A51" s="1">
        <v>29.0</v>
      </c>
      <c r="B51" s="1" t="s">
        <v>43</v>
      </c>
      <c r="C51" s="1">
        <v>0.02393</v>
      </c>
      <c r="D51" s="4" t="str">
        <f t="shared" si="1"/>
        <v>29participants_230.02393</v>
      </c>
    </row>
    <row r="52">
      <c r="A52" s="1">
        <v>30.0</v>
      </c>
      <c r="B52" s="1" t="s">
        <v>81</v>
      </c>
      <c r="C52" s="1">
        <v>0.015</v>
      </c>
      <c r="D52" s="4" t="str">
        <f t="shared" si="1"/>
        <v>30participants_190.015</v>
      </c>
    </row>
    <row r="53">
      <c r="A53" s="1">
        <v>30.0</v>
      </c>
      <c r="B53" s="1" t="s">
        <v>34</v>
      </c>
      <c r="C53" s="1">
        <v>0.025</v>
      </c>
      <c r="D53" s="4" t="str">
        <f t="shared" si="1"/>
        <v>30participants_160.025</v>
      </c>
    </row>
    <row r="54">
      <c r="A54" s="1">
        <v>30.0</v>
      </c>
      <c r="B54" s="1" t="s">
        <v>43</v>
      </c>
      <c r="C54" s="1">
        <v>0.02679</v>
      </c>
      <c r="D54" s="4" t="str">
        <f t="shared" si="1"/>
        <v>30participants_230.02679</v>
      </c>
    </row>
    <row r="55">
      <c r="A55" s="1">
        <v>31.0</v>
      </c>
      <c r="B55" s="1" t="s">
        <v>81</v>
      </c>
      <c r="C55" s="1">
        <v>0.0155</v>
      </c>
      <c r="D55" s="4" t="str">
        <f t="shared" si="1"/>
        <v>31participants_190.0155</v>
      </c>
    </row>
    <row r="56">
      <c r="A56" s="1">
        <v>31.0</v>
      </c>
      <c r="B56" s="1" t="s">
        <v>78</v>
      </c>
      <c r="C56" s="1">
        <v>0.06256</v>
      </c>
      <c r="D56" s="4" t="str">
        <f t="shared" si="1"/>
        <v>31participants_70.06256</v>
      </c>
    </row>
    <row r="57">
      <c r="A57" s="1">
        <v>31.0</v>
      </c>
      <c r="B57" s="1" t="s">
        <v>34</v>
      </c>
      <c r="C57" s="1">
        <v>0.08</v>
      </c>
      <c r="D57" s="4" t="str">
        <f t="shared" si="1"/>
        <v>31participants_160.08</v>
      </c>
    </row>
    <row r="58">
      <c r="A58" s="1">
        <v>31.0</v>
      </c>
      <c r="B58" s="1" t="s">
        <v>43</v>
      </c>
      <c r="C58" s="1">
        <v>0.09286</v>
      </c>
      <c r="D58" s="4" t="str">
        <f t="shared" si="1"/>
        <v>31participants_230.09286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