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SN ACC\W3\Resources\"/>
    </mc:Choice>
  </mc:AlternateContent>
  <bookViews>
    <workbookView xWindow="0" yWindow="465" windowWidth="25605" windowHeight="14565"/>
  </bookViews>
  <sheets>
    <sheet name="Asian Paints 2013-14 &amp; 14-15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8" i="1"/>
  <c r="G15" i="1"/>
  <c r="G17" i="1"/>
  <c r="G21" i="1"/>
  <c r="G23" i="1"/>
  <c r="F5" i="1"/>
  <c r="F8" i="1"/>
  <c r="F15" i="1"/>
  <c r="F17" i="1"/>
  <c r="F21" i="1"/>
  <c r="F23" i="1"/>
  <c r="G19" i="1"/>
  <c r="F19" i="1"/>
  <c r="C32" i="1"/>
  <c r="C14" i="1"/>
  <c r="C20" i="1"/>
  <c r="C24" i="1"/>
  <c r="C33" i="1"/>
  <c r="C5" i="1"/>
  <c r="B20" i="1"/>
  <c r="B24" i="1"/>
  <c r="B32" i="1"/>
  <c r="B33" i="1"/>
  <c r="B5" i="1"/>
  <c r="B14" i="1"/>
  <c r="C10" i="1"/>
  <c r="B10" i="1"/>
  <c r="C15" i="1"/>
  <c r="B15" i="1"/>
</calcChain>
</file>

<file path=xl/sharedStrings.xml><?xml version="1.0" encoding="utf-8"?>
<sst xmlns="http://schemas.openxmlformats.org/spreadsheetml/2006/main" count="59" uniqueCount="56">
  <si>
    <t>Share Capital</t>
  </si>
  <si>
    <t>Reserves and Surplus</t>
  </si>
  <si>
    <t>Long Term Provisions</t>
  </si>
  <si>
    <t xml:space="preserve">Long Term Borrowings </t>
  </si>
  <si>
    <t xml:space="preserve">Deferred Tax Liabilities (Net) </t>
  </si>
  <si>
    <t>Other Long Term Liabilities</t>
  </si>
  <si>
    <t>Fixed Assets</t>
  </si>
  <si>
    <t>Trade Payables</t>
  </si>
  <si>
    <t>Other Current Liabilities</t>
  </si>
  <si>
    <t>Short Term Provisions</t>
  </si>
  <si>
    <t>Tangible Assets</t>
  </si>
  <si>
    <t>Intangible Assets</t>
  </si>
  <si>
    <t>Capital work-in-progress</t>
  </si>
  <si>
    <t>Non-current Investments</t>
  </si>
  <si>
    <t>Long Term Loans and Advances</t>
  </si>
  <si>
    <t>Other Non Current Assets</t>
  </si>
  <si>
    <t>Current Investments</t>
  </si>
  <si>
    <t>Inventories</t>
  </si>
  <si>
    <t>Trade Receivables</t>
  </si>
  <si>
    <t>Cash and Bank balances</t>
  </si>
  <si>
    <t>Short Term Loans and Advances</t>
  </si>
  <si>
    <t>Other Current Assets</t>
  </si>
  <si>
    <t>TOTAL</t>
  </si>
  <si>
    <t>Revenue from sale of goods and services (Net of discounts)</t>
  </si>
  <si>
    <t>Less: Excise Duty</t>
  </si>
  <si>
    <t>Revenue from sale of goods and services (Net of discounts and excise duty)</t>
  </si>
  <si>
    <t>Other Operating Revenue</t>
  </si>
  <si>
    <t>Other Income</t>
  </si>
  <si>
    <t>TOTAL REVENUE</t>
  </si>
  <si>
    <t>Cost of Materials Consumed</t>
  </si>
  <si>
    <t>Purchases of Stock-in-Trade</t>
  </si>
  <si>
    <t>Changes in inventories of finished goods, work-in-progress and stock-in-trade</t>
  </si>
  <si>
    <t>Employee Benefits Expense</t>
  </si>
  <si>
    <t>Other Expenses</t>
  </si>
  <si>
    <t>EARNINGS BEFORE INTEREST, TAX, DEPRECIATION AND AMORTIZATION</t>
  </si>
  <si>
    <t>Depreciation and Amortisation Expense</t>
  </si>
  <si>
    <t>Finance Costs</t>
  </si>
  <si>
    <t>PROFIT BEFORE EXCEPTIONAL ITEMS AND TAX</t>
  </si>
  <si>
    <t>Exceptional Items</t>
  </si>
  <si>
    <t>Less: Tax Expenses</t>
  </si>
  <si>
    <t xml:space="preserve">      Current Tax</t>
  </si>
  <si>
    <t xml:space="preserve">      Excess/Short tax provision of earlier years</t>
  </si>
  <si>
    <t xml:space="preserve">      Deferred Tax (benefit)/expense</t>
  </si>
  <si>
    <t>Total Tax Expenses</t>
  </si>
  <si>
    <t>PROFIT AFTER TAX</t>
  </si>
  <si>
    <t>Earnings per equity share (`) Basic and diluted</t>
  </si>
  <si>
    <t>CURRENT ASSETS</t>
  </si>
  <si>
    <t>Total Non-current Assets</t>
  </si>
  <si>
    <t>Total Current Assets</t>
  </si>
  <si>
    <t>Total</t>
  </si>
  <si>
    <t xml:space="preserve">                                       </t>
  </si>
  <si>
    <t>2014-15</t>
  </si>
  <si>
    <t>2013-14</t>
  </si>
  <si>
    <t>EARNINGS BEFORE INTEREST and TAX</t>
  </si>
  <si>
    <t>Asian Paints - Balance Sheet as on March 2014 and March 2015</t>
  </si>
  <si>
    <t>Asian Paints - Income Statement for the year ending March 2015 and March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</si>
</sst>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/>
    <xf numFmtId="4" fontId="2" fillId="0" borderId="0" xfId="0" applyNumberFormat="1" applyFont="1" applyFill="1"/>
    <xf numFmtId="4" fontId="3" fillId="0" borderId="1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center"/>
    </xf>
    <xf numFmtId="2" fontId="3" fillId="0" borderId="1" xfId="0" applyNumberFormat="1" applyFont="1" applyFill="1" applyBorder="1"/>
    <xf numFmtId="2" fontId="3" fillId="0" borderId="3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3" xfId="0" applyNumberFormat="1" applyFont="1" applyFill="1" applyBorder="1"/>
    <xf numFmtId="0" fontId="2" fillId="0" borderId="2" xfId="0" applyFont="1" applyFill="1" applyBorder="1"/>
    <xf numFmtId="4" fontId="0" fillId="0" borderId="0" xfId="0" applyNumberFormat="1" applyFill="1"/>
    <xf numFmtId="4" fontId="3" fillId="0" borderId="0" xfId="0" applyNumberFormat="1" applyFont="1" applyFill="1"/>
    <xf numFmtId="4" fontId="3" fillId="0" borderId="3" xfId="0" applyNumberFormat="1" applyFont="1" applyFill="1" applyBorder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23" zoomScale="110" zoomScaleNormal="110" zoomScalePageLayoutView="110" workbookViewId="0">
      <selection sqref="A1:C1"/>
    </sheetView>
  </sheetViews>
  <sheetFormatPr defaultColWidth="8.85546875" defaultRowHeight="12.75" x14ac:dyDescent="0.2"/>
  <cols>
    <col min="1" max="1" width="44.85546875" customWidth="1"/>
    <col min="2" max="3" width="12.42578125" style="19" customWidth="1"/>
    <col min="4" max="4" width="3" customWidth="1"/>
    <col min="5" max="5" width="69.7109375" customWidth="1"/>
    <col min="6" max="7" width="11.5703125" bestFit="1" customWidth="1"/>
  </cols>
  <sheetData>
    <row r="1" spans="1:7" s="4" customFormat="1" x14ac:dyDescent="0.2">
      <c r="A1" s="22" t="s">
        <v>54</v>
      </c>
      <c r="B1" s="22"/>
      <c r="C1" s="22"/>
      <c r="E1" s="22" t="s">
        <v>55</v>
      </c>
      <c r="F1" s="22"/>
      <c r="G1" s="22"/>
    </row>
    <row r="2" spans="1:7" s="20" customFormat="1" x14ac:dyDescent="0.2">
      <c r="B2" s="21" t="s">
        <v>51</v>
      </c>
      <c r="C2" s="21" t="s">
        <v>52</v>
      </c>
      <c r="F2" s="21" t="s">
        <v>51</v>
      </c>
      <c r="G2" s="21" t="s">
        <v>52</v>
      </c>
    </row>
    <row r="3" spans="1:7" ht="15" x14ac:dyDescent="0.2">
      <c r="A3" s="1" t="s">
        <v>0</v>
      </c>
      <c r="B3" s="5">
        <v>95.92</v>
      </c>
      <c r="C3" s="5">
        <v>95.92</v>
      </c>
      <c r="E3" s="1" t="s">
        <v>23</v>
      </c>
      <c r="F3" s="6">
        <v>12878.8</v>
      </c>
      <c r="G3" s="6">
        <v>11542.02</v>
      </c>
    </row>
    <row r="4" spans="1:7" ht="15" x14ac:dyDescent="0.2">
      <c r="A4" s="1" t="s">
        <v>1</v>
      </c>
      <c r="B4" s="6">
        <v>4134.34</v>
      </c>
      <c r="C4" s="6">
        <v>3505.01</v>
      </c>
      <c r="E4" s="1" t="s">
        <v>24</v>
      </c>
      <c r="F4" s="6">
        <v>1393.13</v>
      </c>
      <c r="G4" s="6">
        <v>1241.8</v>
      </c>
    </row>
    <row r="5" spans="1:7" ht="15.75" x14ac:dyDescent="0.25">
      <c r="A5" s="1"/>
      <c r="B5" s="7">
        <f>B3+B4</f>
        <v>4230.26</v>
      </c>
      <c r="C5" s="7">
        <f>C3+C4</f>
        <v>3600.9300000000003</v>
      </c>
      <c r="E5" s="1" t="s">
        <v>25</v>
      </c>
      <c r="F5" s="6">
        <f>F3-F4</f>
        <v>11485.669999999998</v>
      </c>
      <c r="G5" s="6">
        <f>G3-G4</f>
        <v>10300.220000000001</v>
      </c>
    </row>
    <row r="6" spans="1:7" ht="15" x14ac:dyDescent="0.2">
      <c r="A6" s="1" t="s">
        <v>3</v>
      </c>
      <c r="B6" s="8">
        <v>32.090000000000003</v>
      </c>
      <c r="C6" s="8">
        <v>39.51</v>
      </c>
      <c r="E6" s="1" t="s">
        <v>26</v>
      </c>
      <c r="F6" s="5">
        <v>163.16</v>
      </c>
      <c r="G6" s="5">
        <v>118.56</v>
      </c>
    </row>
    <row r="7" spans="1:7" ht="15" x14ac:dyDescent="0.2">
      <c r="A7" s="1" t="s">
        <v>4</v>
      </c>
      <c r="B7" s="8">
        <v>167.78</v>
      </c>
      <c r="C7" s="8">
        <v>177.07</v>
      </c>
      <c r="E7" s="1" t="s">
        <v>27</v>
      </c>
      <c r="F7" s="5">
        <v>186.82</v>
      </c>
      <c r="G7" s="5">
        <v>173.66</v>
      </c>
    </row>
    <row r="8" spans="1:7" ht="15.75" x14ac:dyDescent="0.25">
      <c r="A8" s="1" t="s">
        <v>5</v>
      </c>
      <c r="B8" s="9"/>
      <c r="C8" s="8">
        <v>0.12</v>
      </c>
      <c r="E8" s="2" t="s">
        <v>28</v>
      </c>
      <c r="F8" s="7">
        <f>F5+F6+F7</f>
        <v>11835.649999999998</v>
      </c>
      <c r="G8" s="7">
        <f>G5+G6+G7</f>
        <v>10592.44</v>
      </c>
    </row>
    <row r="9" spans="1:7" ht="15" x14ac:dyDescent="0.2">
      <c r="A9" s="1" t="s">
        <v>2</v>
      </c>
      <c r="B9" s="8">
        <v>85.25</v>
      </c>
      <c r="C9" s="8">
        <v>67.12</v>
      </c>
      <c r="E9" s="1"/>
      <c r="F9" s="5"/>
      <c r="G9" s="5"/>
    </row>
    <row r="10" spans="1:7" ht="15.75" x14ac:dyDescent="0.25">
      <c r="A10" s="1"/>
      <c r="B10" s="10">
        <f>SUM(B6:B9)</f>
        <v>285.12</v>
      </c>
      <c r="C10" s="10">
        <f>SUM(C6:C9)</f>
        <v>283.82</v>
      </c>
      <c r="E10" s="1" t="s">
        <v>29</v>
      </c>
      <c r="F10" s="6">
        <v>6191.72</v>
      </c>
      <c r="G10" s="6">
        <v>5758.71</v>
      </c>
    </row>
    <row r="11" spans="1:7" ht="15" x14ac:dyDescent="0.2">
      <c r="A11" s="1" t="s">
        <v>7</v>
      </c>
      <c r="B11" s="8">
        <v>1313.08</v>
      </c>
      <c r="C11" s="8">
        <v>1498.84</v>
      </c>
      <c r="E11" s="1" t="s">
        <v>30</v>
      </c>
      <c r="F11" s="5">
        <v>380.56</v>
      </c>
      <c r="G11" s="5">
        <v>256.58</v>
      </c>
    </row>
    <row r="12" spans="1:7" ht="15" x14ac:dyDescent="0.2">
      <c r="A12" s="1" t="s">
        <v>8</v>
      </c>
      <c r="B12" s="8">
        <v>832.71</v>
      </c>
      <c r="C12" s="8">
        <v>785.68</v>
      </c>
      <c r="E12" s="1" t="s">
        <v>31</v>
      </c>
      <c r="F12" s="5">
        <v>-132.43</v>
      </c>
      <c r="G12" s="5">
        <v>-75.34</v>
      </c>
    </row>
    <row r="13" spans="1:7" ht="15" x14ac:dyDescent="0.2">
      <c r="A13" s="1" t="s">
        <v>9</v>
      </c>
      <c r="B13" s="8">
        <v>612.03</v>
      </c>
      <c r="C13" s="8">
        <v>550.6</v>
      </c>
      <c r="E13" s="1" t="s">
        <v>32</v>
      </c>
      <c r="F13" s="5">
        <v>606.94000000000005</v>
      </c>
      <c r="G13" s="5">
        <v>482.43</v>
      </c>
    </row>
    <row r="14" spans="1:7" ht="15.75" x14ac:dyDescent="0.25">
      <c r="A14" s="1"/>
      <c r="B14" s="10">
        <f>SUM(B11:B13)</f>
        <v>2757.8199999999997</v>
      </c>
      <c r="C14" s="10">
        <f>SUM(C11:C13)</f>
        <v>2835.12</v>
      </c>
      <c r="E14" s="1" t="s">
        <v>33</v>
      </c>
      <c r="F14" s="6">
        <v>2591.52</v>
      </c>
      <c r="G14" s="6">
        <v>2219.13</v>
      </c>
    </row>
    <row r="15" spans="1:7" ht="16.5" thickBot="1" x14ac:dyDescent="0.3">
      <c r="A15" s="3" t="s">
        <v>22</v>
      </c>
      <c r="B15" s="11">
        <f>B5+B10+B14</f>
        <v>7273.2</v>
      </c>
      <c r="C15" s="11">
        <f>C5+C10+C14</f>
        <v>6719.8700000000008</v>
      </c>
      <c r="E15" s="3" t="s">
        <v>49</v>
      </c>
      <c r="F15" s="7">
        <f>SUM(F10:F14)</f>
        <v>9638.3100000000013</v>
      </c>
      <c r="G15" s="7">
        <f>SUM(G10:G14)</f>
        <v>8641.51</v>
      </c>
    </row>
    <row r="16" spans="1:7" ht="15.75" thickTop="1" x14ac:dyDescent="0.2">
      <c r="A16" s="1" t="s">
        <v>6</v>
      </c>
      <c r="B16" s="8"/>
      <c r="C16" s="8"/>
      <c r="E16" s="1"/>
      <c r="F16" s="5"/>
      <c r="G16" s="5"/>
    </row>
    <row r="17" spans="1:7" ht="15" x14ac:dyDescent="0.2">
      <c r="A17" s="1" t="s">
        <v>10</v>
      </c>
      <c r="B17" s="8">
        <v>1886.42</v>
      </c>
      <c r="C17" s="8">
        <v>1973.21</v>
      </c>
      <c r="E17" s="1" t="s">
        <v>34</v>
      </c>
      <c r="F17" s="6">
        <f>F8-F15</f>
        <v>2197.3399999999965</v>
      </c>
      <c r="G17" s="6">
        <f>G8-G15</f>
        <v>1950.9300000000003</v>
      </c>
    </row>
    <row r="18" spans="1:7" ht="15" x14ac:dyDescent="0.2">
      <c r="A18" s="1" t="s">
        <v>11</v>
      </c>
      <c r="B18" s="8">
        <v>79.069999999999993</v>
      </c>
      <c r="C18" s="8">
        <v>38.99</v>
      </c>
      <c r="E18" s="1" t="s">
        <v>35</v>
      </c>
      <c r="F18" s="15">
        <v>223.11</v>
      </c>
      <c r="G18" s="15">
        <v>212.32</v>
      </c>
    </row>
    <row r="19" spans="1:7" ht="15" x14ac:dyDescent="0.2">
      <c r="A19" s="1" t="s">
        <v>12</v>
      </c>
      <c r="B19" s="12">
        <v>139.54</v>
      </c>
      <c r="C19" s="12">
        <v>37.950000000000003</v>
      </c>
      <c r="E19" s="1" t="s">
        <v>53</v>
      </c>
      <c r="F19" s="16">
        <f>F17-F18</f>
        <v>1974.2299999999964</v>
      </c>
      <c r="G19" s="16">
        <f>G17-G18</f>
        <v>1738.6100000000004</v>
      </c>
    </row>
    <row r="20" spans="1:7" ht="15" x14ac:dyDescent="0.2">
      <c r="A20" s="1"/>
      <c r="B20" s="13">
        <f>SUM(B17:B19)</f>
        <v>2105.0300000000002</v>
      </c>
      <c r="C20" s="13">
        <f>SUM(C17:C19)</f>
        <v>2050.15</v>
      </c>
      <c r="E20" s="1" t="s">
        <v>36</v>
      </c>
      <c r="F20" s="15">
        <v>27.13</v>
      </c>
      <c r="G20" s="15">
        <v>26.08</v>
      </c>
    </row>
    <row r="21" spans="1:7" ht="15.75" x14ac:dyDescent="0.25">
      <c r="A21" s="1" t="s">
        <v>13</v>
      </c>
      <c r="B21" s="8">
        <v>775.72</v>
      </c>
      <c r="C21" s="8">
        <v>727.19</v>
      </c>
      <c r="E21" s="2" t="s">
        <v>37</v>
      </c>
      <c r="F21" s="17">
        <f>F17-F18-F20</f>
        <v>1947.0999999999963</v>
      </c>
      <c r="G21" s="17">
        <f>G17-G18-G20</f>
        <v>1712.5300000000004</v>
      </c>
    </row>
    <row r="22" spans="1:7" ht="15" x14ac:dyDescent="0.2">
      <c r="A22" s="1" t="s">
        <v>14</v>
      </c>
      <c r="B22" s="8">
        <v>209.54</v>
      </c>
      <c r="C22" s="8">
        <v>94.64</v>
      </c>
      <c r="E22" s="1" t="s">
        <v>38</v>
      </c>
      <c r="F22" s="15">
        <v>13.53</v>
      </c>
      <c r="G22" s="15">
        <v>9.9600000000000009</v>
      </c>
    </row>
    <row r="23" spans="1:7" ht="15.75" x14ac:dyDescent="0.25">
      <c r="A23" s="1" t="s">
        <v>15</v>
      </c>
      <c r="B23" s="8">
        <v>13.64</v>
      </c>
      <c r="C23" s="8">
        <v>6.6</v>
      </c>
      <c r="E23" s="2" t="s">
        <v>50</v>
      </c>
      <c r="F23" s="17">
        <f>F21-F22</f>
        <v>1933.5699999999963</v>
      </c>
      <c r="G23" s="17">
        <f>G21-G22</f>
        <v>1702.5700000000004</v>
      </c>
    </row>
    <row r="24" spans="1:7" ht="15.75" x14ac:dyDescent="0.25">
      <c r="A24" s="2" t="s">
        <v>47</v>
      </c>
      <c r="B24" s="10">
        <f>SUM(B20:B23)</f>
        <v>3103.93</v>
      </c>
      <c r="C24" s="10">
        <f>SUM(C20:C23)</f>
        <v>2878.58</v>
      </c>
      <c r="E24" s="1" t="s">
        <v>39</v>
      </c>
      <c r="F24" s="5"/>
      <c r="G24" s="5"/>
    </row>
    <row r="25" spans="1:7" ht="15.75" x14ac:dyDescent="0.25">
      <c r="A25" s="2" t="s">
        <v>46</v>
      </c>
      <c r="B25" s="8"/>
      <c r="C25" s="8"/>
      <c r="E25" s="1" t="s">
        <v>40</v>
      </c>
      <c r="F25" s="5">
        <v>616.41999999999996</v>
      </c>
      <c r="G25" s="5">
        <v>498.63</v>
      </c>
    </row>
    <row r="26" spans="1:7" ht="15" x14ac:dyDescent="0.2">
      <c r="A26" s="1" t="s">
        <v>16</v>
      </c>
      <c r="B26" s="8">
        <v>1118.06</v>
      </c>
      <c r="C26" s="8">
        <v>943.96</v>
      </c>
      <c r="E26" s="1" t="s">
        <v>41</v>
      </c>
      <c r="F26" s="5">
        <v>-0.96</v>
      </c>
      <c r="G26" s="5">
        <v>1.1399999999999999</v>
      </c>
    </row>
    <row r="27" spans="1:7" ht="15" x14ac:dyDescent="0.2">
      <c r="A27" s="1" t="s">
        <v>17</v>
      </c>
      <c r="B27" s="8">
        <v>1802.18</v>
      </c>
      <c r="C27" s="8">
        <v>1665.05</v>
      </c>
      <c r="E27" s="1" t="s">
        <v>42</v>
      </c>
      <c r="F27" s="5">
        <v>-9.2899999999999991</v>
      </c>
      <c r="G27" s="5">
        <v>33.74</v>
      </c>
    </row>
    <row r="28" spans="1:7" ht="15" x14ac:dyDescent="0.2">
      <c r="A28" s="1" t="s">
        <v>18</v>
      </c>
      <c r="B28" s="8">
        <v>728.87</v>
      </c>
      <c r="C28" s="8">
        <v>712.36</v>
      </c>
      <c r="E28" s="1" t="s">
        <v>43</v>
      </c>
      <c r="F28" s="5">
        <v>606.16999999999996</v>
      </c>
      <c r="G28" s="5">
        <v>533.51</v>
      </c>
    </row>
    <row r="29" spans="1:7" ht="16.5" thickBot="1" x14ac:dyDescent="0.3">
      <c r="A29" s="1" t="s">
        <v>19</v>
      </c>
      <c r="B29" s="8">
        <v>61.81</v>
      </c>
      <c r="C29" s="8">
        <v>104.12</v>
      </c>
      <c r="E29" s="2" t="s">
        <v>44</v>
      </c>
      <c r="F29" s="18">
        <v>1327.4</v>
      </c>
      <c r="G29" s="18">
        <v>1169.06</v>
      </c>
    </row>
    <row r="30" spans="1:7" ht="15.75" thickTop="1" x14ac:dyDescent="0.2">
      <c r="A30" s="1" t="s">
        <v>20</v>
      </c>
      <c r="B30" s="8">
        <v>205.43</v>
      </c>
      <c r="C30" s="8">
        <v>239.7</v>
      </c>
      <c r="E30" s="1"/>
      <c r="F30" s="5"/>
      <c r="G30" s="5"/>
    </row>
    <row r="31" spans="1:7" ht="15" x14ac:dyDescent="0.2">
      <c r="A31" s="1" t="s">
        <v>21</v>
      </c>
      <c r="B31" s="8">
        <v>252.92</v>
      </c>
      <c r="C31" s="8">
        <v>176.1</v>
      </c>
      <c r="E31" s="1" t="s">
        <v>45</v>
      </c>
      <c r="F31" s="5">
        <v>13.84</v>
      </c>
      <c r="G31" s="5">
        <v>12.19</v>
      </c>
    </row>
    <row r="32" spans="1:7" ht="15.75" x14ac:dyDescent="0.25">
      <c r="A32" s="2" t="s">
        <v>48</v>
      </c>
      <c r="B32" s="10">
        <f>SUM(B26:B31)</f>
        <v>4169.2699999999995</v>
      </c>
      <c r="C32" s="10">
        <f>SUM(C26:C31)</f>
        <v>3841.29</v>
      </c>
    </row>
    <row r="33" spans="1:3" ht="16.5" thickBot="1" x14ac:dyDescent="0.3">
      <c r="A33" s="3" t="s">
        <v>22</v>
      </c>
      <c r="B33" s="14">
        <f>B24+B32</f>
        <v>7273.1999999999989</v>
      </c>
      <c r="C33" s="14">
        <f>C24+C32</f>
        <v>6719.87</v>
      </c>
    </row>
    <row r="34" spans="1:3" ht="15.75" thickTop="1" x14ac:dyDescent="0.2">
      <c r="A34" s="1"/>
      <c r="B34" s="5"/>
      <c r="C34" s="5"/>
    </row>
    <row r="40" spans="1:3" s="4" customFormat="1" x14ac:dyDescent="0.2"/>
  </sheetData>
  <mergeCells count="2">
    <mergeCell ref="A1:C1"/>
    <mergeCell ref="E1:G1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 Paints 2013-14 &amp; 14-15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msn</dc:creator>
  <cp:lastModifiedBy>edX</cp:lastModifiedBy>
  <dcterms:created xsi:type="dcterms:W3CDTF">2015-06-11T15:22:14Z</dcterms:created>
  <dcterms:modified xsi:type="dcterms:W3CDTF">2017-01-20T05:21:36Z</dcterms:modified>
</cp:coreProperties>
</file>