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Development\Projects\PhD GeoInformatics\Data\GEF Sampling\"/>
    </mc:Choice>
  </mc:AlternateContent>
  <bookViews>
    <workbookView xWindow="0" yWindow="435" windowWidth="31995" windowHeight="16200" activeTab="2"/>
  </bookViews>
  <sheets>
    <sheet name="Wet litter " sheetId="2" r:id="rId1"/>
    <sheet name="Dry litter" sheetId="1" r:id="rId2"/>
    <sheet name="Litter 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6" i="3"/>
  <c r="D17" i="3"/>
  <c r="D19" i="3"/>
  <c r="D21" i="3"/>
  <c r="D23" i="3"/>
  <c r="D24" i="3"/>
  <c r="D26" i="3"/>
  <c r="D27" i="3"/>
  <c r="D28" i="3"/>
  <c r="D29" i="3"/>
  <c r="D32" i="3"/>
  <c r="D35" i="3"/>
  <c r="D38" i="3"/>
  <c r="D39" i="3"/>
  <c r="D40" i="3"/>
  <c r="D43" i="3"/>
  <c r="D44" i="3"/>
  <c r="D45" i="3"/>
  <c r="D46" i="3"/>
  <c r="D47" i="3"/>
  <c r="D48" i="3"/>
  <c r="D49" i="3"/>
  <c r="D50" i="3"/>
  <c r="D51" i="3"/>
  <c r="D52" i="3"/>
  <c r="D53" i="3"/>
  <c r="D54" i="3"/>
  <c r="D56" i="3"/>
  <c r="D58" i="3"/>
  <c r="D59" i="3"/>
  <c r="D60" i="3"/>
  <c r="D61" i="3"/>
  <c r="D63" i="3"/>
  <c r="D64" i="3"/>
  <c r="D65" i="3"/>
  <c r="D66" i="3"/>
  <c r="D69" i="3"/>
  <c r="D70" i="3"/>
  <c r="D72" i="3"/>
  <c r="D73" i="3"/>
  <c r="D74" i="3"/>
  <c r="D75" i="3"/>
  <c r="D77" i="3"/>
  <c r="D2" i="3"/>
  <c r="J71" i="2"/>
  <c r="I71" i="2"/>
  <c r="H71" i="2"/>
  <c r="C77" i="3" l="1"/>
  <c r="C75" i="3"/>
  <c r="C74" i="3"/>
  <c r="C73" i="3"/>
  <c r="C72" i="3"/>
  <c r="C70" i="3"/>
  <c r="C69" i="3"/>
  <c r="C66" i="3"/>
  <c r="C65" i="3"/>
  <c r="C64" i="3"/>
  <c r="C63" i="3"/>
  <c r="C61" i="3" l="1"/>
  <c r="C60" i="3"/>
  <c r="C59" i="3"/>
  <c r="N137" i="1"/>
  <c r="N132" i="1"/>
  <c r="N129" i="1"/>
  <c r="N126" i="1"/>
  <c r="N122" i="1"/>
  <c r="N117" i="1"/>
  <c r="N113" i="1"/>
  <c r="N106" i="1"/>
  <c r="N102" i="1"/>
  <c r="N99" i="1"/>
  <c r="N97" i="1"/>
  <c r="N92" i="1"/>
  <c r="N89" i="1"/>
  <c r="N84" i="1"/>
  <c r="N80" i="1"/>
  <c r="C58" i="3"/>
  <c r="C56" i="3"/>
  <c r="C53" i="3"/>
  <c r="C54" i="3"/>
  <c r="C52" i="3"/>
  <c r="C51" i="3"/>
  <c r="C44" i="3"/>
  <c r="C45" i="3"/>
  <c r="C46" i="3"/>
  <c r="C47" i="3"/>
  <c r="C48" i="3"/>
  <c r="C49" i="3"/>
  <c r="C50" i="3"/>
  <c r="C43" i="3"/>
  <c r="C40" i="3"/>
  <c r="C39" i="3"/>
  <c r="C38" i="3"/>
  <c r="C35" i="3"/>
  <c r="C32" i="3"/>
  <c r="C27" i="3"/>
  <c r="C28" i="3"/>
  <c r="C29" i="3"/>
  <c r="C26" i="3"/>
  <c r="C24" i="3"/>
  <c r="C23" i="3"/>
  <c r="C21" i="3"/>
  <c r="C19" i="3"/>
  <c r="C17" i="3"/>
  <c r="C16" i="3"/>
  <c r="C14" i="3"/>
  <c r="C13" i="3"/>
  <c r="C12" i="3"/>
  <c r="K3" i="1"/>
  <c r="C11" i="3"/>
  <c r="C6" i="3"/>
  <c r="C7" i="3"/>
  <c r="C8" i="3"/>
  <c r="C9" i="3"/>
  <c r="C10" i="3"/>
  <c r="C5" i="3"/>
  <c r="C4" i="3"/>
  <c r="C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78" i="3"/>
  <c r="B2" i="3"/>
  <c r="I78" i="2"/>
  <c r="I77" i="2"/>
  <c r="I76" i="2"/>
  <c r="I75" i="2"/>
  <c r="I74" i="2"/>
  <c r="I73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78" i="2"/>
  <c r="H77" i="2"/>
  <c r="H76" i="2"/>
  <c r="H75" i="2"/>
  <c r="H74" i="2"/>
  <c r="H73" i="2"/>
  <c r="H72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B69" i="3" s="1"/>
  <c r="B70" i="3"/>
  <c r="J72" i="2"/>
  <c r="J73" i="2"/>
  <c r="B72" i="3" s="1"/>
  <c r="J74" i="2"/>
  <c r="B73" i="3" s="1"/>
  <c r="J75" i="2"/>
  <c r="B74" i="3" s="1"/>
  <c r="J76" i="2"/>
  <c r="B75" i="3" s="1"/>
  <c r="J77" i="2"/>
  <c r="B76" i="3" s="1"/>
  <c r="J78" i="2"/>
  <c r="B77" i="3" s="1"/>
  <c r="J3" i="2"/>
  <c r="J4" i="2"/>
  <c r="J5" i="2"/>
  <c r="L137" i="1"/>
  <c r="M137" i="1" s="1"/>
  <c r="K137" i="1"/>
  <c r="H137" i="1"/>
  <c r="G137" i="1"/>
  <c r="L136" i="1"/>
  <c r="M136" i="1" s="1"/>
  <c r="K136" i="1"/>
  <c r="H136" i="1"/>
  <c r="G136" i="1"/>
  <c r="M135" i="1"/>
  <c r="L135" i="1"/>
  <c r="K135" i="1"/>
  <c r="H135" i="1"/>
  <c r="G135" i="1"/>
  <c r="L134" i="1"/>
  <c r="M134" i="1" s="1"/>
  <c r="K134" i="1"/>
  <c r="H134" i="1"/>
  <c r="G134" i="1"/>
  <c r="L133" i="1"/>
  <c r="M133" i="1" s="1"/>
  <c r="K133" i="1"/>
  <c r="H133" i="1"/>
  <c r="G133" i="1"/>
  <c r="L132" i="1"/>
  <c r="M132" i="1" s="1"/>
  <c r="K132" i="1"/>
  <c r="H132" i="1"/>
  <c r="G132" i="1"/>
  <c r="M131" i="1"/>
  <c r="L131" i="1"/>
  <c r="K131" i="1"/>
  <c r="H131" i="1"/>
  <c r="G131" i="1"/>
  <c r="M130" i="1"/>
  <c r="L130" i="1"/>
  <c r="K130" i="1"/>
  <c r="H130" i="1"/>
  <c r="G130" i="1"/>
  <c r="L129" i="1"/>
  <c r="K129" i="1"/>
  <c r="M129" i="1" s="1"/>
  <c r="H129" i="1"/>
  <c r="G129" i="1"/>
  <c r="L128" i="1"/>
  <c r="M128" i="1" s="1"/>
  <c r="K128" i="1"/>
  <c r="H128" i="1"/>
  <c r="G128" i="1"/>
  <c r="M127" i="1"/>
  <c r="L127" i="1"/>
  <c r="K127" i="1"/>
  <c r="H127" i="1"/>
  <c r="G127" i="1"/>
  <c r="M126" i="1"/>
  <c r="L126" i="1"/>
  <c r="K126" i="1"/>
  <c r="H126" i="1"/>
  <c r="G126" i="1"/>
  <c r="L125" i="1"/>
  <c r="K125" i="1"/>
  <c r="M125" i="1" s="1"/>
  <c r="H125" i="1"/>
  <c r="G125" i="1"/>
  <c r="L124" i="1"/>
  <c r="M124" i="1" s="1"/>
  <c r="K124" i="1"/>
  <c r="H124" i="1"/>
  <c r="G124" i="1"/>
  <c r="M123" i="1"/>
  <c r="L123" i="1"/>
  <c r="K123" i="1"/>
  <c r="H123" i="1"/>
  <c r="G123" i="1"/>
  <c r="M122" i="1"/>
  <c r="L122" i="1"/>
  <c r="K122" i="1"/>
  <c r="H122" i="1"/>
  <c r="G122" i="1"/>
  <c r="L121" i="1"/>
  <c r="K121" i="1"/>
  <c r="M121" i="1" s="1"/>
  <c r="H121" i="1"/>
  <c r="G121" i="1"/>
  <c r="L120" i="1"/>
  <c r="M120" i="1" s="1"/>
  <c r="K120" i="1"/>
  <c r="H120" i="1"/>
  <c r="G120" i="1"/>
  <c r="M119" i="1"/>
  <c r="L119" i="1"/>
  <c r="K119" i="1"/>
  <c r="H119" i="1"/>
  <c r="G119" i="1"/>
  <c r="M118" i="1"/>
  <c r="L118" i="1"/>
  <c r="K118" i="1"/>
  <c r="H118" i="1"/>
  <c r="G118" i="1"/>
  <c r="L117" i="1"/>
  <c r="K117" i="1"/>
  <c r="M117" i="1" s="1"/>
  <c r="H117" i="1"/>
  <c r="G117" i="1"/>
  <c r="L116" i="1"/>
  <c r="M116" i="1" s="1"/>
  <c r="K116" i="1"/>
  <c r="H116" i="1"/>
  <c r="G116" i="1"/>
  <c r="M115" i="1"/>
  <c r="L115" i="1"/>
  <c r="K115" i="1"/>
  <c r="H115" i="1"/>
  <c r="G115" i="1"/>
  <c r="M114" i="1"/>
  <c r="L114" i="1"/>
  <c r="K114" i="1"/>
  <c r="H114" i="1"/>
  <c r="G114" i="1"/>
  <c r="L113" i="1"/>
  <c r="K113" i="1"/>
  <c r="M113" i="1" s="1"/>
  <c r="H113" i="1"/>
  <c r="G113" i="1"/>
  <c r="L112" i="1"/>
  <c r="M112" i="1" s="1"/>
  <c r="K112" i="1"/>
  <c r="H112" i="1"/>
  <c r="G112" i="1"/>
  <c r="M111" i="1"/>
  <c r="L111" i="1"/>
  <c r="K111" i="1"/>
  <c r="H111" i="1"/>
  <c r="G111" i="1"/>
  <c r="M110" i="1"/>
  <c r="L110" i="1"/>
  <c r="K110" i="1"/>
  <c r="H110" i="1"/>
  <c r="G110" i="1"/>
  <c r="L109" i="1"/>
  <c r="M109" i="1" s="1"/>
  <c r="K109" i="1"/>
  <c r="H109" i="1"/>
  <c r="G109" i="1"/>
  <c r="L108" i="1"/>
  <c r="M108" i="1" s="1"/>
  <c r="K108" i="1"/>
  <c r="H108" i="1"/>
  <c r="G108" i="1"/>
  <c r="M107" i="1"/>
  <c r="L107" i="1"/>
  <c r="K107" i="1"/>
  <c r="H107" i="1"/>
  <c r="G107" i="1"/>
  <c r="M106" i="1"/>
  <c r="L106" i="1"/>
  <c r="K106" i="1"/>
  <c r="H106" i="1"/>
  <c r="G106" i="1"/>
  <c r="L105" i="1"/>
  <c r="M105" i="1" s="1"/>
  <c r="K105" i="1"/>
  <c r="H105" i="1"/>
  <c r="G105" i="1"/>
  <c r="L104" i="1"/>
  <c r="M104" i="1" s="1"/>
  <c r="K104" i="1"/>
  <c r="H104" i="1"/>
  <c r="G104" i="1"/>
  <c r="M103" i="1"/>
  <c r="L103" i="1"/>
  <c r="K103" i="1"/>
  <c r="H103" i="1"/>
  <c r="G103" i="1"/>
  <c r="M102" i="1"/>
  <c r="L102" i="1"/>
  <c r="K102" i="1"/>
  <c r="H102" i="1"/>
  <c r="G102" i="1"/>
  <c r="L101" i="1"/>
  <c r="K101" i="1"/>
  <c r="M101" i="1" s="1"/>
  <c r="H101" i="1"/>
  <c r="G101" i="1"/>
  <c r="L100" i="1"/>
  <c r="M100" i="1" s="1"/>
  <c r="K100" i="1"/>
  <c r="H100" i="1"/>
  <c r="G100" i="1"/>
  <c r="M99" i="1"/>
  <c r="L99" i="1"/>
  <c r="K99" i="1"/>
  <c r="H99" i="1"/>
  <c r="G99" i="1"/>
  <c r="M98" i="1"/>
  <c r="L98" i="1"/>
  <c r="K98" i="1"/>
  <c r="H98" i="1"/>
  <c r="G98" i="1"/>
  <c r="L97" i="1"/>
  <c r="K97" i="1"/>
  <c r="M97" i="1" s="1"/>
  <c r="H97" i="1"/>
  <c r="G97" i="1"/>
  <c r="L96" i="1"/>
  <c r="M96" i="1" s="1"/>
  <c r="K96" i="1"/>
  <c r="H96" i="1"/>
  <c r="G96" i="1"/>
  <c r="M95" i="1"/>
  <c r="L95" i="1"/>
  <c r="K95" i="1"/>
  <c r="H95" i="1"/>
  <c r="G95" i="1"/>
  <c r="M94" i="1"/>
  <c r="L94" i="1"/>
  <c r="K94" i="1"/>
  <c r="H94" i="1"/>
  <c r="G94" i="1"/>
  <c r="L93" i="1"/>
  <c r="M93" i="1" s="1"/>
  <c r="K93" i="1"/>
  <c r="H93" i="1"/>
  <c r="G93" i="1"/>
  <c r="L92" i="1"/>
  <c r="M92" i="1" s="1"/>
  <c r="K92" i="1"/>
  <c r="H92" i="1"/>
  <c r="G92" i="1"/>
  <c r="M91" i="1"/>
  <c r="L91" i="1"/>
  <c r="K91" i="1"/>
  <c r="H91" i="1"/>
  <c r="G91" i="1"/>
  <c r="M90" i="1"/>
  <c r="L90" i="1"/>
  <c r="K90" i="1"/>
  <c r="H90" i="1"/>
  <c r="G90" i="1"/>
  <c r="L89" i="1"/>
  <c r="K89" i="1"/>
  <c r="M89" i="1" s="1"/>
  <c r="H89" i="1"/>
  <c r="G89" i="1"/>
  <c r="L88" i="1"/>
  <c r="M88" i="1" s="1"/>
  <c r="K88" i="1"/>
  <c r="H88" i="1"/>
  <c r="G88" i="1"/>
  <c r="M87" i="1"/>
  <c r="L87" i="1"/>
  <c r="K87" i="1"/>
  <c r="H87" i="1"/>
  <c r="G87" i="1"/>
  <c r="M86" i="1"/>
  <c r="L86" i="1"/>
  <c r="K86" i="1"/>
  <c r="H86" i="1"/>
  <c r="G86" i="1"/>
  <c r="L85" i="1"/>
  <c r="K85" i="1"/>
  <c r="M85" i="1" s="1"/>
  <c r="H85" i="1"/>
  <c r="G85" i="1"/>
  <c r="L84" i="1"/>
  <c r="M84" i="1" s="1"/>
  <c r="K84" i="1"/>
  <c r="H84" i="1"/>
  <c r="G84" i="1"/>
  <c r="M83" i="1"/>
  <c r="L83" i="1"/>
  <c r="K83" i="1"/>
  <c r="H83" i="1"/>
  <c r="G83" i="1"/>
  <c r="M82" i="1"/>
  <c r="L82" i="1"/>
  <c r="K82" i="1"/>
  <c r="H82" i="1"/>
  <c r="G82" i="1"/>
  <c r="L81" i="1"/>
  <c r="K81" i="1"/>
  <c r="M81" i="1" s="1"/>
  <c r="H81" i="1"/>
  <c r="G81" i="1"/>
  <c r="L80" i="1"/>
  <c r="M80" i="1" s="1"/>
  <c r="K80" i="1"/>
  <c r="H80" i="1"/>
  <c r="G80" i="1"/>
  <c r="M79" i="1"/>
  <c r="L79" i="1"/>
  <c r="K79" i="1"/>
  <c r="H79" i="1"/>
  <c r="G79" i="1"/>
  <c r="M78" i="1"/>
  <c r="L78" i="1"/>
  <c r="K78" i="1"/>
  <c r="H78" i="1"/>
  <c r="G78" i="1"/>
  <c r="L77" i="1"/>
  <c r="K77" i="1"/>
  <c r="M77" i="1" s="1"/>
  <c r="H77" i="1"/>
  <c r="G77" i="1"/>
  <c r="L76" i="1"/>
  <c r="M76" i="1" s="1"/>
  <c r="K76" i="1"/>
  <c r="H76" i="1"/>
  <c r="G76" i="1"/>
  <c r="L75" i="1" l="1"/>
  <c r="M75" i="1" s="1"/>
  <c r="K75" i="1"/>
  <c r="H75" i="1"/>
  <c r="G75" i="1"/>
  <c r="L74" i="1"/>
  <c r="M74" i="1" s="1"/>
  <c r="K74" i="1"/>
  <c r="H74" i="1"/>
  <c r="G74" i="1"/>
  <c r="L73" i="1"/>
  <c r="K73" i="1"/>
  <c r="H73" i="1"/>
  <c r="G73" i="1"/>
  <c r="L72" i="1"/>
  <c r="K72" i="1"/>
  <c r="H72" i="1"/>
  <c r="G72" i="1"/>
  <c r="L71" i="1"/>
  <c r="M71" i="1" s="1"/>
  <c r="K71" i="1"/>
  <c r="H71" i="1"/>
  <c r="G71" i="1"/>
  <c r="N70" i="1"/>
  <c r="L70" i="1"/>
  <c r="K70" i="1"/>
  <c r="H70" i="1"/>
  <c r="G70" i="1"/>
  <c r="L69" i="1"/>
  <c r="K69" i="1"/>
  <c r="H69" i="1"/>
  <c r="G69" i="1"/>
  <c r="L68" i="1"/>
  <c r="K68" i="1"/>
  <c r="H68" i="1"/>
  <c r="G68" i="1"/>
  <c r="L67" i="1"/>
  <c r="K67" i="1"/>
  <c r="M67" i="1" s="1"/>
  <c r="H67" i="1"/>
  <c r="G67" i="1"/>
  <c r="L66" i="1"/>
  <c r="K66" i="1"/>
  <c r="H66" i="1"/>
  <c r="G66" i="1"/>
  <c r="L65" i="1"/>
  <c r="K65" i="1"/>
  <c r="H65" i="1"/>
  <c r="G65" i="1"/>
  <c r="L64" i="1"/>
  <c r="K64" i="1"/>
  <c r="H64" i="1"/>
  <c r="G64" i="1"/>
  <c r="L63" i="1"/>
  <c r="K63" i="1"/>
  <c r="H63" i="1"/>
  <c r="G63" i="1"/>
  <c r="L62" i="1"/>
  <c r="K62" i="1"/>
  <c r="H62" i="1"/>
  <c r="G62" i="1"/>
  <c r="L61" i="1"/>
  <c r="M61" i="1" s="1"/>
  <c r="K61" i="1"/>
  <c r="H61" i="1"/>
  <c r="G61" i="1"/>
  <c r="L60" i="1"/>
  <c r="M60" i="1" s="1"/>
  <c r="K60" i="1"/>
  <c r="H60" i="1"/>
  <c r="G60" i="1"/>
  <c r="L59" i="1"/>
  <c r="M59" i="1" s="1"/>
  <c r="K59" i="1"/>
  <c r="H59" i="1"/>
  <c r="G59" i="1"/>
  <c r="N58" i="1"/>
  <c r="L58" i="1"/>
  <c r="K58" i="1"/>
  <c r="H58" i="1"/>
  <c r="G58" i="1"/>
  <c r="L57" i="1"/>
  <c r="K57" i="1"/>
  <c r="M57" i="1" s="1"/>
  <c r="H57" i="1"/>
  <c r="G57" i="1"/>
  <c r="L56" i="1"/>
  <c r="K56" i="1"/>
  <c r="H56" i="1"/>
  <c r="G56" i="1"/>
  <c r="L55" i="1"/>
  <c r="K55" i="1"/>
  <c r="H55" i="1"/>
  <c r="G55" i="1"/>
  <c r="L54" i="1"/>
  <c r="M54" i="1" s="1"/>
  <c r="K54" i="1"/>
  <c r="H54" i="1"/>
  <c r="G54" i="1"/>
  <c r="N61" i="1" l="1"/>
  <c r="N62" i="1"/>
  <c r="N63" i="1"/>
  <c r="N64" i="1"/>
  <c r="M65" i="1"/>
  <c r="M69" i="1"/>
  <c r="M70" i="1"/>
  <c r="M73" i="1"/>
  <c r="N55" i="1"/>
  <c r="M56" i="1"/>
  <c r="M58" i="1"/>
  <c r="N65" i="1"/>
  <c r="N66" i="1"/>
  <c r="N67" i="1"/>
  <c r="N68" i="1"/>
  <c r="N56" i="1"/>
  <c r="N71" i="1"/>
  <c r="N72" i="1"/>
  <c r="N73" i="1"/>
  <c r="N75" i="1"/>
  <c r="M72" i="1"/>
  <c r="M68" i="1"/>
  <c r="M64" i="1"/>
  <c r="M63" i="1"/>
  <c r="M55" i="1"/>
  <c r="M66" i="1"/>
  <c r="M62" i="1"/>
  <c r="L53" i="1"/>
  <c r="K53" i="1"/>
  <c r="H53" i="1"/>
  <c r="G53" i="1"/>
  <c r="L52" i="1"/>
  <c r="M52" i="1" s="1"/>
  <c r="K52" i="1"/>
  <c r="H52" i="1"/>
  <c r="G52" i="1"/>
  <c r="L51" i="1"/>
  <c r="K51" i="1"/>
  <c r="H51" i="1"/>
  <c r="G51" i="1"/>
  <c r="L50" i="1"/>
  <c r="K50" i="1"/>
  <c r="H50" i="1"/>
  <c r="G50" i="1"/>
  <c r="L49" i="1"/>
  <c r="M49" i="1" s="1"/>
  <c r="K49" i="1"/>
  <c r="H49" i="1"/>
  <c r="G49" i="1"/>
  <c r="L48" i="1"/>
  <c r="K48" i="1"/>
  <c r="H48" i="1"/>
  <c r="G48" i="1"/>
  <c r="L47" i="1"/>
  <c r="K47" i="1"/>
  <c r="H47" i="1"/>
  <c r="G47" i="1"/>
  <c r="L46" i="1"/>
  <c r="M46" i="1" s="1"/>
  <c r="K46" i="1"/>
  <c r="H46" i="1"/>
  <c r="G46" i="1"/>
  <c r="L45" i="1"/>
  <c r="M45" i="1" s="1"/>
  <c r="K45" i="1"/>
  <c r="H45" i="1"/>
  <c r="G45" i="1"/>
  <c r="L44" i="1"/>
  <c r="M44" i="1" s="1"/>
  <c r="N44" i="1" s="1"/>
  <c r="K44" i="1"/>
  <c r="H44" i="1"/>
  <c r="G44" i="1"/>
  <c r="L43" i="1"/>
  <c r="M43" i="1" s="1"/>
  <c r="N43" i="1" s="1"/>
  <c r="K43" i="1"/>
  <c r="H43" i="1"/>
  <c r="G43" i="1"/>
  <c r="L42" i="1"/>
  <c r="M42" i="1" s="1"/>
  <c r="N42" i="1" s="1"/>
  <c r="K42" i="1"/>
  <c r="H42" i="1"/>
  <c r="G42" i="1"/>
  <c r="L41" i="1"/>
  <c r="M41" i="1" s="1"/>
  <c r="K41" i="1"/>
  <c r="H41" i="1"/>
  <c r="G41" i="1"/>
  <c r="L40" i="1"/>
  <c r="M40" i="1" s="1"/>
  <c r="N41" i="1" s="1"/>
  <c r="K40" i="1"/>
  <c r="H40" i="1"/>
  <c r="G40" i="1"/>
  <c r="L39" i="1"/>
  <c r="M39" i="1" s="1"/>
  <c r="K39" i="1"/>
  <c r="H39" i="1"/>
  <c r="G39" i="1"/>
  <c r="L38" i="1"/>
  <c r="M38" i="1" s="1"/>
  <c r="N38" i="1" s="1"/>
  <c r="K38" i="1"/>
  <c r="H38" i="1"/>
  <c r="G38" i="1"/>
  <c r="L37" i="1"/>
  <c r="M37" i="1" s="1"/>
  <c r="K37" i="1"/>
  <c r="H37" i="1"/>
  <c r="G37" i="1"/>
  <c r="M36" i="1"/>
  <c r="N37" i="1" s="1"/>
  <c r="L36" i="1"/>
  <c r="K36" i="1"/>
  <c r="H36" i="1"/>
  <c r="G36" i="1"/>
  <c r="L35" i="1"/>
  <c r="K35" i="1"/>
  <c r="H35" i="1"/>
  <c r="G35" i="1"/>
  <c r="L34" i="1"/>
  <c r="K34" i="1"/>
  <c r="H34" i="1"/>
  <c r="G34" i="1"/>
  <c r="L33" i="1"/>
  <c r="K33" i="1"/>
  <c r="H33" i="1"/>
  <c r="G33" i="1"/>
  <c r="L32" i="1"/>
  <c r="K32" i="1"/>
  <c r="H32" i="1"/>
  <c r="G32" i="1"/>
  <c r="L31" i="1"/>
  <c r="K31" i="1"/>
  <c r="H31" i="1"/>
  <c r="G31" i="1"/>
  <c r="L30" i="1"/>
  <c r="K30" i="1"/>
  <c r="H30" i="1"/>
  <c r="G30" i="1"/>
  <c r="L29" i="1"/>
  <c r="K29" i="1"/>
  <c r="H29" i="1"/>
  <c r="G29" i="1"/>
  <c r="L28" i="1"/>
  <c r="K28" i="1"/>
  <c r="H28" i="1"/>
  <c r="G28" i="1"/>
  <c r="L27" i="1"/>
  <c r="K27" i="1"/>
  <c r="H27" i="1"/>
  <c r="G27" i="1"/>
  <c r="L26" i="1"/>
  <c r="K26" i="1"/>
  <c r="H26" i="1"/>
  <c r="G26" i="1"/>
  <c r="L25" i="1"/>
  <c r="K25" i="1"/>
  <c r="H25" i="1"/>
  <c r="G25" i="1"/>
  <c r="L24" i="1"/>
  <c r="K24" i="1"/>
  <c r="H24" i="1"/>
  <c r="G24" i="1"/>
  <c r="L23" i="1"/>
  <c r="K23" i="1"/>
  <c r="H23" i="1"/>
  <c r="G23" i="1"/>
  <c r="L22" i="1"/>
  <c r="K22" i="1"/>
  <c r="H22" i="1"/>
  <c r="G22" i="1"/>
  <c r="M22" i="1" l="1"/>
  <c r="M23" i="1"/>
  <c r="M24" i="1"/>
  <c r="M25" i="1"/>
  <c r="M26" i="1"/>
  <c r="M27" i="1"/>
  <c r="M30" i="1"/>
  <c r="M33" i="1"/>
  <c r="M47" i="1"/>
  <c r="M48" i="1"/>
  <c r="M29" i="1"/>
  <c r="M31" i="1"/>
  <c r="N32" i="1" s="1"/>
  <c r="M32" i="1"/>
  <c r="M50" i="1"/>
  <c r="M51" i="1"/>
  <c r="N51" i="1" s="1"/>
  <c r="M28" i="1"/>
  <c r="N28" i="1" s="1"/>
  <c r="M34" i="1"/>
  <c r="N34" i="1" s="1"/>
  <c r="M35" i="1"/>
  <c r="M53" i="1"/>
  <c r="L21" i="1"/>
  <c r="K21" i="1"/>
  <c r="H21" i="1"/>
  <c r="G21" i="1"/>
  <c r="L20" i="1"/>
  <c r="K20" i="1"/>
  <c r="H20" i="1"/>
  <c r="G20" i="1"/>
  <c r="L19" i="1"/>
  <c r="K19" i="1"/>
  <c r="H19" i="1"/>
  <c r="G19" i="1"/>
  <c r="L18" i="1"/>
  <c r="K18" i="1"/>
  <c r="H18" i="1"/>
  <c r="G18" i="1"/>
  <c r="L17" i="1"/>
  <c r="M17" i="1" s="1"/>
  <c r="N17" i="1" s="1"/>
  <c r="K17" i="1"/>
  <c r="H17" i="1"/>
  <c r="G17" i="1"/>
  <c r="L16" i="1"/>
  <c r="K16" i="1"/>
  <c r="H16" i="1"/>
  <c r="G16" i="1"/>
  <c r="L15" i="1"/>
  <c r="K15" i="1"/>
  <c r="H15" i="1"/>
  <c r="G15" i="1"/>
  <c r="L14" i="1"/>
  <c r="K14" i="1"/>
  <c r="H14" i="1"/>
  <c r="G14" i="1"/>
  <c r="L13" i="1"/>
  <c r="K13" i="1"/>
  <c r="H13" i="1"/>
  <c r="G13" i="1"/>
  <c r="L12" i="1"/>
  <c r="K12" i="1"/>
  <c r="H12" i="1"/>
  <c r="G12" i="1"/>
  <c r="L11" i="1"/>
  <c r="K11" i="1"/>
  <c r="H11" i="1"/>
  <c r="G11" i="1"/>
  <c r="L10" i="1"/>
  <c r="K10" i="1"/>
  <c r="H10" i="1"/>
  <c r="G10" i="1"/>
  <c r="L9" i="1"/>
  <c r="K9" i="1"/>
  <c r="H9" i="1"/>
  <c r="G9" i="1"/>
  <c r="L8" i="1"/>
  <c r="K8" i="1"/>
  <c r="H8" i="1"/>
  <c r="G8" i="1"/>
  <c r="L7" i="1"/>
  <c r="K7" i="1"/>
  <c r="H7" i="1"/>
  <c r="G7" i="1"/>
  <c r="L6" i="1"/>
  <c r="K6" i="1"/>
  <c r="H6" i="1"/>
  <c r="G6" i="1"/>
  <c r="L5" i="1"/>
  <c r="K5" i="1"/>
  <c r="H5" i="1"/>
  <c r="G5" i="1"/>
  <c r="L4" i="1"/>
  <c r="K4" i="1"/>
  <c r="H4" i="1"/>
  <c r="G4" i="1"/>
  <c r="L3" i="1"/>
  <c r="H3" i="1"/>
  <c r="G3" i="1"/>
  <c r="N23" i="1" l="1"/>
  <c r="M15" i="1"/>
  <c r="M18" i="1"/>
  <c r="M19" i="1"/>
  <c r="M20" i="1"/>
  <c r="N48" i="1"/>
  <c r="M6" i="1"/>
  <c r="M3" i="1"/>
  <c r="N3" i="1" s="1"/>
  <c r="C2" i="3" s="1"/>
  <c r="M4" i="1"/>
  <c r="N4" i="1" s="1"/>
  <c r="M5" i="1"/>
  <c r="M21" i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6" i="1"/>
  <c r="N16" i="1" s="1"/>
  <c r="N7" i="1" l="1"/>
  <c r="N15" i="1"/>
  <c r="N21" i="1"/>
</calcChain>
</file>

<file path=xl/sharedStrings.xml><?xml version="1.0" encoding="utf-8"?>
<sst xmlns="http://schemas.openxmlformats.org/spreadsheetml/2006/main" count="531" uniqueCount="173">
  <si>
    <t>Plot #</t>
  </si>
  <si>
    <t>Hole #</t>
  </si>
  <si>
    <t># of trays</t>
  </si>
  <si>
    <t>Wet weight  (g) incl tray 1</t>
  </si>
  <si>
    <t>Wet weight  (g) incl tray 2</t>
  </si>
  <si>
    <t>A: Tot. Mass of oven tray (g)</t>
  </si>
  <si>
    <t>B: Tot. Wet mass of litter and tray (g)</t>
  </si>
  <si>
    <t>Total wet wt per plot (g) excl tray</t>
  </si>
  <si>
    <t>ST-02</t>
  </si>
  <si>
    <t>all</t>
  </si>
  <si>
    <t>1 of 1</t>
  </si>
  <si>
    <t>ST-07</t>
  </si>
  <si>
    <t>ST-15</t>
  </si>
  <si>
    <t>1 of 2</t>
  </si>
  <si>
    <t>2 of 2</t>
  </si>
  <si>
    <t>ST-17</t>
  </si>
  <si>
    <t>ST-18</t>
  </si>
  <si>
    <t>ST-19</t>
  </si>
  <si>
    <t>ST-22</t>
  </si>
  <si>
    <t>ST-35</t>
  </si>
  <si>
    <t>ST-39</t>
  </si>
  <si>
    <t>ST-43</t>
  </si>
  <si>
    <t>ST-45</t>
  </si>
  <si>
    <t>ST-48</t>
  </si>
  <si>
    <t>ST-49</t>
  </si>
  <si>
    <t>Tray #</t>
  </si>
  <si>
    <t>Tray wt</t>
  </si>
  <si>
    <t>2nd last dry wt (g) - incl tray</t>
  </si>
  <si>
    <t>Last dry weight (g) - incl tray</t>
  </si>
  <si>
    <t>Final Dry Mass (g) - excl tray</t>
  </si>
  <si>
    <t>0.1 % dry comparison</t>
  </si>
  <si>
    <t>%level required</t>
  </si>
  <si>
    <t>Tick for dry (1= dry)</t>
  </si>
  <si>
    <t>A: Tot. Mass of oven tray (g) - dry weights</t>
  </si>
  <si>
    <t>C: Tot. Dry mass of litter and oven tray (g)</t>
  </si>
  <si>
    <t>E: tot. Dry mass of litter excl. tray (C-A) (g)</t>
  </si>
  <si>
    <t>Dry mass per plot</t>
  </si>
  <si>
    <t>1 of 3</t>
  </si>
  <si>
    <t>2 of 3</t>
  </si>
  <si>
    <t>3 of 3</t>
  </si>
  <si>
    <t>1 of 4</t>
  </si>
  <si>
    <t>2 of 4</t>
  </si>
  <si>
    <t>3 of 4</t>
  </si>
  <si>
    <t>4 of 4</t>
  </si>
  <si>
    <t>MV01</t>
  </si>
  <si>
    <t>MV02</t>
  </si>
  <si>
    <t>MV03</t>
  </si>
  <si>
    <t>MV04</t>
  </si>
  <si>
    <t>MV05</t>
  </si>
  <si>
    <t>MV06</t>
  </si>
  <si>
    <t>MV07</t>
  </si>
  <si>
    <t>MV08</t>
  </si>
  <si>
    <t>MV09</t>
  </si>
  <si>
    <t>MV10</t>
  </si>
  <si>
    <t>MV11</t>
  </si>
  <si>
    <t>MV12</t>
  </si>
  <si>
    <t>MV13</t>
  </si>
  <si>
    <t>MV14</t>
  </si>
  <si>
    <t>MV15</t>
  </si>
  <si>
    <t>MV16</t>
  </si>
  <si>
    <t>MV17</t>
  </si>
  <si>
    <t>MV18</t>
  </si>
  <si>
    <t>MV19</t>
  </si>
  <si>
    <t>MV20</t>
  </si>
  <si>
    <t>MV-01</t>
  </si>
  <si>
    <t>MV-02</t>
  </si>
  <si>
    <t>1 of 5</t>
  </si>
  <si>
    <t>2 of 5</t>
  </si>
  <si>
    <t>3 of 5</t>
  </si>
  <si>
    <t>4 of 5</t>
  </si>
  <si>
    <t>5 of 5</t>
  </si>
  <si>
    <t>MV-03</t>
  </si>
  <si>
    <t>MV-4</t>
  </si>
  <si>
    <t>MV-05</t>
  </si>
  <si>
    <t>MV-06</t>
  </si>
  <si>
    <t>MV-07</t>
  </si>
  <si>
    <t>MV-8</t>
  </si>
  <si>
    <t>MV-09</t>
  </si>
  <si>
    <t>MV-10</t>
  </si>
  <si>
    <t>MV-11</t>
  </si>
  <si>
    <t>MV-12</t>
  </si>
  <si>
    <t>MV-13</t>
  </si>
  <si>
    <t>MV-14</t>
  </si>
  <si>
    <t>MV-15</t>
  </si>
  <si>
    <t>MV-16</t>
  </si>
  <si>
    <t>MV-17</t>
  </si>
  <si>
    <t>MV-18</t>
  </si>
  <si>
    <t>MV-19</t>
  </si>
  <si>
    <t>MV-20</t>
  </si>
  <si>
    <t>MV-21</t>
  </si>
  <si>
    <t>MV-22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</si>
  <si>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</si>
  <si>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</si>
  <si>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</si>
  <si>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</si>
  <si>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</si>
  <si>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</si>
  <si>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</si>
  <si>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</si>
  <si>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</si>
  <si>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</si>
  <si>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</si>
  <si>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</si>
  <si>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</si>
  <si>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</si>
  <si>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</si>
  <si>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</si>
  <si>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</si>
  <si>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</si>
  <si>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</si>
  <si>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</si>
  <si>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SS-01</t>
  </si>
  <si>
    <t>SS-02</t>
  </si>
  <si>
    <t>SS-03</t>
  </si>
  <si>
    <t>SS-04</t>
  </si>
  <si>
    <t>SS-05</t>
  </si>
  <si>
    <t>SS-06</t>
  </si>
  <si>
    <t>SS-07</t>
  </si>
  <si>
    <t>SS-08</t>
  </si>
  <si>
    <t>SS-09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</si>
  <si>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</si>
  <si>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</si>
  <si>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</si>
  <si>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</si>
  <si>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</si>
  <si>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</si>
  <si>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</si>
  <si>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</si>
  <si>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</si>
  <si>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</si>
  <si>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</si>
  <si>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PV-1</t>
  </si>
  <si>
    <t>PV-2</t>
  </si>
  <si>
    <t>PV-3</t>
  </si>
  <si>
    <t>PV-4</t>
  </si>
  <si>
    <t>PV-5</t>
  </si>
  <si>
    <t>PV-6</t>
  </si>
  <si>
    <t>PV-7</t>
  </si>
  <si>
    <t>PV-8</t>
  </si>
  <si>
    <t>PV-9</t>
  </si>
  <si>
    <t>PV-10</t>
  </si>
  <si>
    <t>PV-11</t>
  </si>
  <si>
    <t>PV-12</t>
  </si>
  <si>
    <t>PV-13</t>
  </si>
  <si>
    <t>PV-14</t>
  </si>
  <si>
    <t>PV-15</t>
  </si>
  <si>
    <t>PV-16</t>
  </si>
  <si>
    <t>PV-17</t>
  </si>
  <si>
    <t>PV-18</t>
  </si>
  <si>
    <t>PV-19</t>
  </si>
  <si>
    <t>PV-20</t>
  </si>
  <si>
    <t>PV-01</t>
  </si>
  <si>
    <t>PV-02</t>
  </si>
  <si>
    <t>PV-03</t>
  </si>
  <si>
    <t>PV-04</t>
  </si>
  <si>
    <t>PV-05</t>
  </si>
  <si>
    <t>PV-06</t>
  </si>
  <si>
    <t>PV-07</t>
  </si>
  <si>
    <t>PV-08</t>
  </si>
  <si>
    <t>PV-09</t>
  </si>
  <si>
    <t>Tray wt 1</t>
  </si>
  <si>
    <t>Tray wt 2</t>
  </si>
  <si>
    <t>F: Weight fraction of moisture (D-E)/D</t>
  </si>
  <si>
    <t>D: Wet mass of litter excl. tray (B-A) (g)</t>
  </si>
  <si>
    <t>MV1</t>
  </si>
  <si>
    <t>MV2</t>
  </si>
  <si>
    <t>MV3</t>
  </si>
  <si>
    <t>MV4</t>
  </si>
  <si>
    <t>MV5</t>
  </si>
  <si>
    <t>MV6</t>
  </si>
  <si>
    <t>MV7</t>
  </si>
  <si>
    <t>MV8</t>
  </si>
  <si>
    <t>MV9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</si>
</sst>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rgb="FFFFFFC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0" fillId="0" borderId="0" xfId="0" applyFill="1" applyBorder="1"/>
    <xf numFmtId="0" fontId="0" fillId="2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2" fillId="0" borderId="0" xfId="0" applyFont="1" applyFill="1" applyBorder="1" applyAlignment="1">
      <alignment wrapText="1"/>
    </xf>
    <xf numFmtId="0" fontId="0" fillId="0" borderId="7" xfId="0" applyFill="1" applyBorder="1"/>
    <xf numFmtId="0" fontId="0" fillId="3" borderId="0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9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0" fillId="6" borderId="10" xfId="0" applyFont="1" applyFill="1" applyBorder="1" applyAlignment="1">
      <alignment wrapText="1"/>
    </xf>
    <xf numFmtId="10" fontId="0" fillId="0" borderId="0" xfId="0" applyNumberFormat="1"/>
    <xf numFmtId="2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2" fontId="0" fillId="0" borderId="0" xfId="0" applyNumberFormat="1" applyFill="1"/>
    <xf numFmtId="2" fontId="0" fillId="0" borderId="2" xfId="0" applyNumberFormat="1" applyFill="1" applyBorder="1"/>
    <xf numFmtId="0" fontId="0" fillId="0" borderId="3" xfId="0" applyFill="1" applyBorder="1"/>
    <xf numFmtId="2" fontId="0" fillId="0" borderId="0" xfId="0" applyNumberFormat="1" applyFill="1" applyBorder="1"/>
    <xf numFmtId="0" fontId="0" fillId="0" borderId="8" xfId="0" applyFill="1" applyBorder="1"/>
    <xf numFmtId="2" fontId="0" fillId="0" borderId="5" xfId="0" applyNumberFormat="1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zoomScale="130" zoomScaleNormal="130" workbookViewId="0">
      <pane ySplit="2" topLeftCell="A6" activePane="bottomLeft" state="frozen"/>
      <selection pane="bottomLeft" activeCell="G82" sqref="G82"/>
    </sheetView>
  </sheetViews>
  <sheetFormatPr defaultColWidth="9.140625" defaultRowHeight="15" x14ac:dyDescent="0.25"/>
  <cols>
    <col min="1" max="16384" width="9.140625" style="1"/>
  </cols>
  <sheetData>
    <row r="1" spans="1:10" ht="15" customHeight="1" x14ac:dyDescent="0.25">
      <c r="D1" s="2"/>
      <c r="E1" s="2"/>
      <c r="F1" s="2"/>
      <c r="G1" s="2"/>
      <c r="H1" s="2"/>
      <c r="I1" s="2"/>
      <c r="J1" s="2"/>
    </row>
    <row r="2" spans="1:10" ht="75" x14ac:dyDescent="0.25">
      <c r="A2" s="3" t="s">
        <v>0</v>
      </c>
      <c r="B2" s="3" t="s">
        <v>1</v>
      </c>
      <c r="C2" s="3" t="s">
        <v>2</v>
      </c>
      <c r="D2" s="4" t="s">
        <v>160</v>
      </c>
      <c r="E2" s="4" t="s">
        <v>3</v>
      </c>
      <c r="F2" s="4" t="s">
        <v>161</v>
      </c>
      <c r="G2" s="4" t="s">
        <v>4</v>
      </c>
      <c r="H2" s="4" t="s">
        <v>5</v>
      </c>
      <c r="I2" s="5" t="s">
        <v>6</v>
      </c>
      <c r="J2" s="4" t="s">
        <v>7</v>
      </c>
    </row>
    <row r="3" spans="1:10" x14ac:dyDescent="0.25">
      <c r="A3" s="1" t="s">
        <v>8</v>
      </c>
      <c r="B3" s="1" t="s">
        <v>9</v>
      </c>
      <c r="C3" s="1" t="s">
        <v>10</v>
      </c>
      <c r="D3" s="1">
        <v>360.02</v>
      </c>
      <c r="E3" s="6">
        <v>697.63</v>
      </c>
      <c r="F3" s="6"/>
      <c r="H3" s="14">
        <f>SUM(D3,F3)</f>
        <v>360.02</v>
      </c>
      <c r="I3" s="14">
        <f>SUM(E3,G3)</f>
        <v>697.63</v>
      </c>
      <c r="J3" s="7">
        <f t="shared" ref="J3:J4" si="0">(E3-D3)+(G3-F3)</f>
        <v>337.61</v>
      </c>
    </row>
    <row r="4" spans="1:10" x14ac:dyDescent="0.25">
      <c r="A4" s="1" t="s">
        <v>11</v>
      </c>
      <c r="B4" s="1" t="s">
        <v>9</v>
      </c>
      <c r="C4" s="1" t="s">
        <v>10</v>
      </c>
      <c r="D4" s="1">
        <v>359.87</v>
      </c>
      <c r="E4" s="1">
        <v>468.2</v>
      </c>
      <c r="H4" s="14">
        <f t="shared" ref="H4:H67" si="1">SUM(D4,F4)</f>
        <v>359.87</v>
      </c>
      <c r="I4" s="14">
        <f t="shared" ref="I4:I67" si="2">SUM(E4,G4)</f>
        <v>468.2</v>
      </c>
      <c r="J4" s="7">
        <f t="shared" si="0"/>
        <v>108.32999999999998</v>
      </c>
    </row>
    <row r="5" spans="1:10" x14ac:dyDescent="0.25">
      <c r="A5" s="6" t="s">
        <v>12</v>
      </c>
      <c r="B5" s="6" t="s">
        <v>9</v>
      </c>
      <c r="C5" s="6" t="s">
        <v>13</v>
      </c>
      <c r="D5" s="6">
        <v>360.19</v>
      </c>
      <c r="E5" s="6">
        <v>1217.8399999999999</v>
      </c>
      <c r="F5" s="6">
        <v>360.1</v>
      </c>
      <c r="G5" s="6">
        <v>807.03</v>
      </c>
      <c r="H5" s="14">
        <f t="shared" si="1"/>
        <v>720.29</v>
      </c>
      <c r="I5" s="14">
        <f t="shared" si="2"/>
        <v>2024.87</v>
      </c>
      <c r="J5" s="7">
        <f>(E5-D5)+(G5-F5)</f>
        <v>1304.58</v>
      </c>
    </row>
    <row r="6" spans="1:10" x14ac:dyDescent="0.25">
      <c r="A6" s="6" t="s">
        <v>15</v>
      </c>
      <c r="B6" s="6" t="s">
        <v>9</v>
      </c>
      <c r="C6" s="1" t="s">
        <v>10</v>
      </c>
      <c r="D6" s="6">
        <v>360.03</v>
      </c>
      <c r="E6" s="6">
        <v>474.06</v>
      </c>
      <c r="F6" s="6"/>
      <c r="H6" s="14">
        <f t="shared" si="1"/>
        <v>360.03</v>
      </c>
      <c r="I6" s="14">
        <f t="shared" si="2"/>
        <v>474.06</v>
      </c>
      <c r="J6" s="7">
        <f t="shared" ref="J6:J69" si="3">(E6-D6)+(G6-F6)</f>
        <v>114.03000000000003</v>
      </c>
    </row>
    <row r="7" spans="1:10" x14ac:dyDescent="0.25">
      <c r="A7" s="6" t="s">
        <v>16</v>
      </c>
      <c r="B7" s="6" t="s">
        <v>9</v>
      </c>
      <c r="C7" s="1" t="s">
        <v>10</v>
      </c>
      <c r="D7" s="6">
        <v>360.1</v>
      </c>
      <c r="E7" s="6">
        <v>704.69</v>
      </c>
      <c r="F7" s="6"/>
      <c r="H7" s="14">
        <f t="shared" si="1"/>
        <v>360.1</v>
      </c>
      <c r="I7" s="14">
        <f t="shared" si="2"/>
        <v>704.69</v>
      </c>
      <c r="J7" s="7">
        <f t="shared" si="3"/>
        <v>344.59000000000003</v>
      </c>
    </row>
    <row r="8" spans="1:10" x14ac:dyDescent="0.25">
      <c r="A8" s="6" t="s">
        <v>17</v>
      </c>
      <c r="B8" s="6" t="s">
        <v>9</v>
      </c>
      <c r="C8" s="1" t="s">
        <v>10</v>
      </c>
      <c r="D8" s="6">
        <v>360.08</v>
      </c>
      <c r="E8" s="6">
        <v>542.1</v>
      </c>
      <c r="F8" s="6"/>
      <c r="H8" s="14">
        <f t="shared" si="1"/>
        <v>360.08</v>
      </c>
      <c r="I8" s="14">
        <f t="shared" si="2"/>
        <v>542.1</v>
      </c>
      <c r="J8" s="7">
        <f t="shared" si="3"/>
        <v>182.02000000000004</v>
      </c>
    </row>
    <row r="9" spans="1:10" x14ac:dyDescent="0.25">
      <c r="A9" s="6" t="s">
        <v>18</v>
      </c>
      <c r="B9" s="6" t="s">
        <v>9</v>
      </c>
      <c r="C9" s="1" t="s">
        <v>10</v>
      </c>
      <c r="D9" s="6">
        <v>360.15</v>
      </c>
      <c r="E9" s="6">
        <v>1093.3599999999999</v>
      </c>
      <c r="F9" s="6"/>
      <c r="H9" s="14">
        <f t="shared" si="1"/>
        <v>360.15</v>
      </c>
      <c r="I9" s="14">
        <f t="shared" si="2"/>
        <v>1093.3599999999999</v>
      </c>
      <c r="J9" s="7">
        <f t="shared" si="3"/>
        <v>733.20999999999992</v>
      </c>
    </row>
    <row r="10" spans="1:10" x14ac:dyDescent="0.25">
      <c r="A10" s="6" t="s">
        <v>19</v>
      </c>
      <c r="B10" s="6" t="s">
        <v>9</v>
      </c>
      <c r="C10" s="1" t="s">
        <v>10</v>
      </c>
      <c r="D10" s="6">
        <v>360.02</v>
      </c>
      <c r="E10" s="6">
        <v>571.72</v>
      </c>
      <c r="F10" s="6"/>
      <c r="H10" s="14">
        <f t="shared" si="1"/>
        <v>360.02</v>
      </c>
      <c r="I10" s="14">
        <f t="shared" si="2"/>
        <v>571.72</v>
      </c>
      <c r="J10" s="7">
        <f t="shared" si="3"/>
        <v>211.70000000000005</v>
      </c>
    </row>
    <row r="11" spans="1:10" x14ac:dyDescent="0.25">
      <c r="A11" s="6" t="s">
        <v>20</v>
      </c>
      <c r="B11" s="6" t="s">
        <v>9</v>
      </c>
      <c r="C11" s="1" t="s">
        <v>10</v>
      </c>
      <c r="D11" s="6">
        <v>360.15</v>
      </c>
      <c r="E11" s="6">
        <v>662.87</v>
      </c>
      <c r="F11" s="6"/>
      <c r="H11" s="14">
        <f t="shared" si="1"/>
        <v>360.15</v>
      </c>
      <c r="I11" s="14">
        <f t="shared" si="2"/>
        <v>662.87</v>
      </c>
      <c r="J11" s="7">
        <f t="shared" si="3"/>
        <v>302.72000000000003</v>
      </c>
    </row>
    <row r="12" spans="1:10" x14ac:dyDescent="0.25">
      <c r="A12" s="6" t="s">
        <v>21</v>
      </c>
      <c r="B12" s="6" t="s">
        <v>9</v>
      </c>
      <c r="C12" s="1" t="s">
        <v>10</v>
      </c>
      <c r="D12" s="6">
        <v>359.9</v>
      </c>
      <c r="E12" s="6">
        <v>1323.7</v>
      </c>
      <c r="F12" s="6"/>
      <c r="H12" s="14">
        <f t="shared" si="1"/>
        <v>359.9</v>
      </c>
      <c r="I12" s="14">
        <f t="shared" si="2"/>
        <v>1323.7</v>
      </c>
      <c r="J12" s="7">
        <f t="shared" si="3"/>
        <v>963.80000000000007</v>
      </c>
    </row>
    <row r="13" spans="1:10" x14ac:dyDescent="0.25">
      <c r="A13" s="6" t="s">
        <v>22</v>
      </c>
      <c r="B13" s="6" t="s">
        <v>9</v>
      </c>
      <c r="C13" s="1" t="s">
        <v>10</v>
      </c>
      <c r="D13" s="6">
        <v>360.1</v>
      </c>
      <c r="E13" s="6">
        <v>520.59</v>
      </c>
      <c r="F13" s="6"/>
      <c r="H13" s="14">
        <f t="shared" si="1"/>
        <v>360.1</v>
      </c>
      <c r="I13" s="14">
        <f t="shared" si="2"/>
        <v>520.59</v>
      </c>
      <c r="J13" s="7">
        <f t="shared" si="3"/>
        <v>160.49</v>
      </c>
    </row>
    <row r="14" spans="1:10" x14ac:dyDescent="0.25">
      <c r="A14" s="6" t="s">
        <v>23</v>
      </c>
      <c r="B14" s="6" t="s">
        <v>9</v>
      </c>
      <c r="C14" s="1" t="s">
        <v>10</v>
      </c>
      <c r="D14" s="6">
        <v>360.1</v>
      </c>
      <c r="E14" s="6">
        <v>522.83000000000004</v>
      </c>
      <c r="F14" s="6"/>
      <c r="H14" s="14">
        <f t="shared" si="1"/>
        <v>360.1</v>
      </c>
      <c r="I14" s="14">
        <f t="shared" si="2"/>
        <v>522.83000000000004</v>
      </c>
      <c r="J14" s="7">
        <f t="shared" si="3"/>
        <v>162.73000000000002</v>
      </c>
    </row>
    <row r="15" spans="1:10" x14ac:dyDescent="0.25">
      <c r="A15" s="6" t="s">
        <v>24</v>
      </c>
      <c r="B15" s="6" t="s">
        <v>9</v>
      </c>
      <c r="C15" s="6" t="s">
        <v>13</v>
      </c>
      <c r="D15" s="6">
        <v>360.11</v>
      </c>
      <c r="E15" s="6">
        <v>2007.55</v>
      </c>
      <c r="F15" s="6">
        <v>360.13</v>
      </c>
      <c r="G15" s="6">
        <v>1634.12</v>
      </c>
      <c r="H15" s="14">
        <f t="shared" si="1"/>
        <v>720.24</v>
      </c>
      <c r="I15" s="14">
        <f t="shared" si="2"/>
        <v>3641.67</v>
      </c>
      <c r="J15" s="7">
        <f t="shared" si="3"/>
        <v>2921.43</v>
      </c>
    </row>
    <row r="16" spans="1:10" x14ac:dyDescent="0.25">
      <c r="A16" s="7"/>
      <c r="B16" s="7"/>
      <c r="C16" s="7"/>
      <c r="D16" s="7"/>
      <c r="E16" s="7"/>
      <c r="F16" s="7"/>
      <c r="G16" s="7"/>
      <c r="H16" s="14">
        <f t="shared" si="1"/>
        <v>0</v>
      </c>
      <c r="I16" s="14">
        <f t="shared" si="2"/>
        <v>0</v>
      </c>
      <c r="J16" s="7">
        <f t="shared" si="3"/>
        <v>0</v>
      </c>
    </row>
    <row r="17" spans="1:10" x14ac:dyDescent="0.25">
      <c r="A17" s="1" t="s">
        <v>44</v>
      </c>
      <c r="B17" s="1" t="s">
        <v>9</v>
      </c>
      <c r="C17" s="1" t="s">
        <v>10</v>
      </c>
      <c r="D17" s="1">
        <v>925.04</v>
      </c>
      <c r="E17" s="6">
        <v>2030.56</v>
      </c>
      <c r="F17" s="6"/>
      <c r="H17" s="14">
        <f t="shared" si="1"/>
        <v>925.04</v>
      </c>
      <c r="I17" s="14">
        <f t="shared" si="2"/>
        <v>2030.56</v>
      </c>
      <c r="J17" s="7">
        <f t="shared" si="3"/>
        <v>1105.52</v>
      </c>
    </row>
    <row r="18" spans="1:10" x14ac:dyDescent="0.25">
      <c r="A18" s="1" t="s">
        <v>45</v>
      </c>
      <c r="B18" s="1" t="s">
        <v>9</v>
      </c>
      <c r="C18" s="1">
        <v>2</v>
      </c>
      <c r="D18" s="6">
        <v>925.83</v>
      </c>
      <c r="E18" s="6">
        <v>1760.06</v>
      </c>
      <c r="F18" s="6">
        <v>925.83</v>
      </c>
      <c r="G18" s="6">
        <v>2280.7199999999998</v>
      </c>
      <c r="H18" s="14">
        <f t="shared" si="1"/>
        <v>1851.66</v>
      </c>
      <c r="I18" s="14">
        <f t="shared" si="2"/>
        <v>4040.7799999999997</v>
      </c>
      <c r="J18" s="7">
        <f t="shared" si="3"/>
        <v>2189.12</v>
      </c>
    </row>
    <row r="19" spans="1:10" x14ac:dyDescent="0.25">
      <c r="A19" s="1" t="s">
        <v>46</v>
      </c>
      <c r="B19" s="1" t="s">
        <v>9</v>
      </c>
      <c r="C19" s="1" t="s">
        <v>10</v>
      </c>
      <c r="D19" s="6"/>
      <c r="E19" s="6"/>
      <c r="F19" s="6"/>
      <c r="G19" s="6"/>
      <c r="H19" s="14">
        <f t="shared" si="1"/>
        <v>0</v>
      </c>
      <c r="I19" s="14">
        <f t="shared" si="2"/>
        <v>0</v>
      </c>
      <c r="J19" s="7">
        <f t="shared" si="3"/>
        <v>0</v>
      </c>
    </row>
    <row r="20" spans="1:10" x14ac:dyDescent="0.25">
      <c r="A20" s="1" t="s">
        <v>47</v>
      </c>
      <c r="B20" s="1" t="s">
        <v>9</v>
      </c>
      <c r="C20" s="1" t="s">
        <v>10</v>
      </c>
      <c r="D20" s="6">
        <v>925.72</v>
      </c>
      <c r="E20" s="6">
        <v>2498.17</v>
      </c>
      <c r="F20" s="6"/>
      <c r="G20" s="6"/>
      <c r="H20" s="14">
        <f t="shared" si="1"/>
        <v>925.72</v>
      </c>
      <c r="I20" s="14">
        <f t="shared" si="2"/>
        <v>2498.17</v>
      </c>
      <c r="J20" s="7">
        <f t="shared" si="3"/>
        <v>1572.45</v>
      </c>
    </row>
    <row r="21" spans="1:10" x14ac:dyDescent="0.25">
      <c r="A21" s="1" t="s">
        <v>48</v>
      </c>
      <c r="B21" s="1" t="s">
        <v>9</v>
      </c>
      <c r="C21" s="1" t="s">
        <v>10</v>
      </c>
      <c r="D21" s="6"/>
      <c r="E21" s="6"/>
      <c r="F21" s="6"/>
      <c r="G21" s="6"/>
      <c r="H21" s="14">
        <f t="shared" si="1"/>
        <v>0</v>
      </c>
      <c r="I21" s="14">
        <f t="shared" si="2"/>
        <v>0</v>
      </c>
      <c r="J21" s="7">
        <f t="shared" si="3"/>
        <v>0</v>
      </c>
    </row>
    <row r="22" spans="1:10" x14ac:dyDescent="0.25">
      <c r="A22" s="1" t="s">
        <v>49</v>
      </c>
      <c r="B22" s="1" t="s">
        <v>9</v>
      </c>
      <c r="C22" s="1" t="s">
        <v>10</v>
      </c>
      <c r="D22" s="6">
        <v>926.08</v>
      </c>
      <c r="E22" s="6">
        <v>1107.45</v>
      </c>
      <c r="F22" s="6"/>
      <c r="G22" s="6"/>
      <c r="H22" s="14">
        <f t="shared" si="1"/>
        <v>926.08</v>
      </c>
      <c r="I22" s="14">
        <f t="shared" si="2"/>
        <v>1107.45</v>
      </c>
      <c r="J22" s="7">
        <f t="shared" si="3"/>
        <v>181.37</v>
      </c>
    </row>
    <row r="23" spans="1:10" x14ac:dyDescent="0.25">
      <c r="A23" s="1" t="s">
        <v>50</v>
      </c>
      <c r="B23" s="1" t="s">
        <v>9</v>
      </c>
      <c r="C23" s="1" t="s">
        <v>10</v>
      </c>
      <c r="D23" s="6"/>
      <c r="E23" s="6"/>
      <c r="F23" s="6"/>
      <c r="G23" s="6"/>
      <c r="H23" s="14">
        <f t="shared" si="1"/>
        <v>0</v>
      </c>
      <c r="I23" s="14">
        <f t="shared" si="2"/>
        <v>0</v>
      </c>
      <c r="J23" s="7">
        <f t="shared" si="3"/>
        <v>0</v>
      </c>
    </row>
    <row r="24" spans="1:10" x14ac:dyDescent="0.25">
      <c r="A24" s="1" t="s">
        <v>51</v>
      </c>
      <c r="B24" s="1" t="s">
        <v>9</v>
      </c>
      <c r="C24" s="1" t="s">
        <v>10</v>
      </c>
      <c r="D24" s="6">
        <v>925.56</v>
      </c>
      <c r="E24" s="6">
        <v>1907.45</v>
      </c>
      <c r="F24" s="6"/>
      <c r="G24" s="6"/>
      <c r="H24" s="14">
        <f t="shared" si="1"/>
        <v>925.56</v>
      </c>
      <c r="I24" s="14">
        <f t="shared" si="2"/>
        <v>1907.45</v>
      </c>
      <c r="J24" s="7">
        <f t="shared" si="3"/>
        <v>981.8900000000001</v>
      </c>
    </row>
    <row r="25" spans="1:10" x14ac:dyDescent="0.25">
      <c r="A25" s="1" t="s">
        <v>52</v>
      </c>
      <c r="B25" s="1" t="s">
        <v>9</v>
      </c>
      <c r="C25" s="1" t="s">
        <v>10</v>
      </c>
      <c r="D25" s="6">
        <v>926.12</v>
      </c>
      <c r="E25" s="6">
        <v>1213.1300000000001</v>
      </c>
      <c r="F25" s="6"/>
      <c r="G25" s="6"/>
      <c r="H25" s="14">
        <f t="shared" si="1"/>
        <v>926.12</v>
      </c>
      <c r="I25" s="14">
        <f t="shared" si="2"/>
        <v>1213.1300000000001</v>
      </c>
      <c r="J25" s="7">
        <f t="shared" si="3"/>
        <v>287.0100000000001</v>
      </c>
    </row>
    <row r="26" spans="1:10" x14ac:dyDescent="0.25">
      <c r="A26" s="1" t="s">
        <v>53</v>
      </c>
      <c r="B26" s="1" t="s">
        <v>9</v>
      </c>
      <c r="C26" s="1" t="s">
        <v>10</v>
      </c>
      <c r="D26" s="6"/>
      <c r="E26" s="6"/>
      <c r="F26" s="6"/>
      <c r="G26" s="6"/>
      <c r="H26" s="14">
        <f t="shared" si="1"/>
        <v>0</v>
      </c>
      <c r="I26" s="14">
        <f t="shared" si="2"/>
        <v>0</v>
      </c>
      <c r="J26" s="7">
        <f t="shared" si="3"/>
        <v>0</v>
      </c>
    </row>
    <row r="27" spans="1:10" x14ac:dyDescent="0.25">
      <c r="A27" s="1" t="s">
        <v>54</v>
      </c>
      <c r="B27" s="1" t="s">
        <v>9</v>
      </c>
      <c r="C27" s="1" t="s">
        <v>10</v>
      </c>
      <c r="D27" s="6">
        <v>926.03</v>
      </c>
      <c r="E27" s="6">
        <v>1681.85</v>
      </c>
      <c r="F27" s="6"/>
      <c r="G27" s="6"/>
      <c r="H27" s="14">
        <f t="shared" si="1"/>
        <v>926.03</v>
      </c>
      <c r="I27" s="14">
        <f t="shared" si="2"/>
        <v>1681.85</v>
      </c>
      <c r="J27" s="7">
        <f t="shared" si="3"/>
        <v>755.81999999999994</v>
      </c>
    </row>
    <row r="28" spans="1:10" x14ac:dyDescent="0.25">
      <c r="A28" s="1" t="s">
        <v>55</v>
      </c>
      <c r="B28" s="1" t="s">
        <v>9</v>
      </c>
      <c r="C28" s="1" t="s">
        <v>10</v>
      </c>
      <c r="D28" s="6">
        <v>925.49</v>
      </c>
      <c r="E28" s="6">
        <v>981.99</v>
      </c>
      <c r="F28" s="6"/>
      <c r="G28" s="6"/>
      <c r="H28" s="14">
        <f t="shared" si="1"/>
        <v>925.49</v>
      </c>
      <c r="I28" s="14">
        <f t="shared" si="2"/>
        <v>981.99</v>
      </c>
      <c r="J28" s="7">
        <f t="shared" si="3"/>
        <v>56.5</v>
      </c>
    </row>
    <row r="29" spans="1:10" x14ac:dyDescent="0.25">
      <c r="A29" s="1" t="s">
        <v>56</v>
      </c>
      <c r="B29" s="1" t="s">
        <v>9</v>
      </c>
      <c r="C29" s="1" t="s">
        <v>10</v>
      </c>
      <c r="D29" s="6">
        <v>925.56</v>
      </c>
      <c r="E29" s="6">
        <v>1502.53</v>
      </c>
      <c r="F29" s="6"/>
      <c r="G29" s="6"/>
      <c r="H29" s="14">
        <f t="shared" si="1"/>
        <v>925.56</v>
      </c>
      <c r="I29" s="14">
        <f t="shared" si="2"/>
        <v>1502.53</v>
      </c>
      <c r="J29" s="7">
        <f t="shared" si="3"/>
        <v>576.97</v>
      </c>
    </row>
    <row r="30" spans="1:10" x14ac:dyDescent="0.25">
      <c r="A30" s="1" t="s">
        <v>57</v>
      </c>
      <c r="B30" s="1" t="s">
        <v>9</v>
      </c>
      <c r="C30" s="1" t="s">
        <v>10</v>
      </c>
      <c r="D30" s="6">
        <v>926.17</v>
      </c>
      <c r="E30" s="6">
        <v>1299.25</v>
      </c>
      <c r="F30" s="6"/>
      <c r="G30" s="6"/>
      <c r="H30" s="14">
        <f t="shared" si="1"/>
        <v>926.17</v>
      </c>
      <c r="I30" s="14">
        <f t="shared" si="2"/>
        <v>1299.25</v>
      </c>
      <c r="J30" s="7">
        <f t="shared" si="3"/>
        <v>373.08000000000004</v>
      </c>
    </row>
    <row r="31" spans="1:10" x14ac:dyDescent="0.25">
      <c r="A31" s="1" t="s">
        <v>58</v>
      </c>
      <c r="B31" s="1" t="s">
        <v>9</v>
      </c>
      <c r="C31" s="1" t="s">
        <v>10</v>
      </c>
      <c r="D31" s="6"/>
      <c r="E31" s="6"/>
      <c r="F31" s="6"/>
      <c r="G31" s="6"/>
      <c r="H31" s="14">
        <f t="shared" si="1"/>
        <v>0</v>
      </c>
      <c r="I31" s="14">
        <f t="shared" si="2"/>
        <v>0</v>
      </c>
      <c r="J31" s="7">
        <f t="shared" si="3"/>
        <v>0</v>
      </c>
    </row>
    <row r="32" spans="1:10" x14ac:dyDescent="0.25">
      <c r="A32" s="1" t="s">
        <v>59</v>
      </c>
      <c r="B32" s="1" t="s">
        <v>9</v>
      </c>
      <c r="C32" s="1" t="s">
        <v>10</v>
      </c>
      <c r="H32" s="14">
        <f t="shared" si="1"/>
        <v>0</v>
      </c>
      <c r="I32" s="14">
        <f t="shared" si="2"/>
        <v>0</v>
      </c>
      <c r="J32" s="7">
        <f t="shared" si="3"/>
        <v>0</v>
      </c>
    </row>
    <row r="33" spans="1:10" x14ac:dyDescent="0.25">
      <c r="A33" s="1" t="s">
        <v>60</v>
      </c>
      <c r="B33" s="1" t="s">
        <v>9</v>
      </c>
      <c r="C33" s="1" t="s">
        <v>10</v>
      </c>
      <c r="D33" s="1">
        <v>925.96</v>
      </c>
      <c r="E33" s="1">
        <v>1737.11</v>
      </c>
      <c r="H33" s="14">
        <f t="shared" si="1"/>
        <v>925.96</v>
      </c>
      <c r="I33" s="14">
        <f t="shared" si="2"/>
        <v>1737.11</v>
      </c>
      <c r="J33" s="7">
        <f t="shared" si="3"/>
        <v>811.14999999999986</v>
      </c>
    </row>
    <row r="34" spans="1:10" x14ac:dyDescent="0.25">
      <c r="A34" s="1" t="s">
        <v>61</v>
      </c>
      <c r="B34" s="1" t="s">
        <v>9</v>
      </c>
      <c r="C34" s="1" t="s">
        <v>10</v>
      </c>
      <c r="H34" s="14">
        <f t="shared" si="1"/>
        <v>0</v>
      </c>
      <c r="I34" s="14">
        <f t="shared" si="2"/>
        <v>0</v>
      </c>
      <c r="J34" s="7">
        <f t="shared" si="3"/>
        <v>0</v>
      </c>
    </row>
    <row r="35" spans="1:10" x14ac:dyDescent="0.25">
      <c r="A35" s="1" t="s">
        <v>62</v>
      </c>
      <c r="B35" s="1" t="s">
        <v>9</v>
      </c>
      <c r="C35" s="1" t="s">
        <v>10</v>
      </c>
      <c r="H35" s="14">
        <f t="shared" si="1"/>
        <v>0</v>
      </c>
      <c r="I35" s="14">
        <f t="shared" si="2"/>
        <v>0</v>
      </c>
      <c r="J35" s="7">
        <f t="shared" si="3"/>
        <v>0</v>
      </c>
    </row>
    <row r="36" spans="1:10" x14ac:dyDescent="0.25">
      <c r="A36" s="1" t="s">
        <v>63</v>
      </c>
      <c r="B36" s="1" t="s">
        <v>9</v>
      </c>
      <c r="C36" s="1" t="s">
        <v>10</v>
      </c>
      <c r="D36" s="1">
        <v>925.94</v>
      </c>
      <c r="E36" s="1">
        <v>1539.88</v>
      </c>
      <c r="H36" s="14">
        <f t="shared" si="1"/>
        <v>925.94</v>
      </c>
      <c r="I36" s="14">
        <f t="shared" si="2"/>
        <v>1539.88</v>
      </c>
      <c r="J36" s="7">
        <f t="shared" si="3"/>
        <v>613.94000000000005</v>
      </c>
    </row>
    <row r="37" spans="1:10" x14ac:dyDescent="0.25">
      <c r="A37" s="7"/>
      <c r="B37" s="7"/>
      <c r="C37" s="7"/>
      <c r="D37" s="7"/>
      <c r="E37" s="7"/>
      <c r="F37" s="7"/>
      <c r="G37" s="7"/>
      <c r="H37" s="14">
        <f t="shared" si="1"/>
        <v>0</v>
      </c>
      <c r="I37" s="14">
        <f t="shared" si="2"/>
        <v>0</v>
      </c>
      <c r="J37" s="7">
        <f t="shared" si="3"/>
        <v>0</v>
      </c>
    </row>
    <row r="38" spans="1:10" x14ac:dyDescent="0.25">
      <c r="A38" s="1" t="s">
        <v>91</v>
      </c>
      <c r="B38" s="1" t="s">
        <v>9</v>
      </c>
      <c r="C38" s="1" t="s">
        <v>10</v>
      </c>
      <c r="E38" s="6"/>
      <c r="F38" s="6"/>
      <c r="H38" s="14">
        <f t="shared" si="1"/>
        <v>0</v>
      </c>
      <c r="I38" s="14">
        <f t="shared" si="2"/>
        <v>0</v>
      </c>
      <c r="J38" s="7">
        <f t="shared" si="3"/>
        <v>0</v>
      </c>
    </row>
    <row r="39" spans="1:10" x14ac:dyDescent="0.25">
      <c r="A39" s="1" t="s">
        <v>92</v>
      </c>
      <c r="B39" s="1" t="s">
        <v>9</v>
      </c>
      <c r="C39" s="1" t="s">
        <v>10</v>
      </c>
      <c r="D39" s="6">
        <v>628.45000000000005</v>
      </c>
      <c r="E39" s="6">
        <v>864.45</v>
      </c>
      <c r="F39" s="6"/>
      <c r="G39" s="6"/>
      <c r="H39" s="14">
        <f t="shared" si="1"/>
        <v>628.45000000000005</v>
      </c>
      <c r="I39" s="14">
        <f t="shared" si="2"/>
        <v>864.45</v>
      </c>
      <c r="J39" s="7">
        <f t="shared" si="3"/>
        <v>236</v>
      </c>
    </row>
    <row r="40" spans="1:10" x14ac:dyDescent="0.25">
      <c r="A40" s="1" t="s">
        <v>93</v>
      </c>
      <c r="B40" s="1" t="s">
        <v>9</v>
      </c>
      <c r="C40" s="1" t="s">
        <v>10</v>
      </c>
      <c r="D40" s="6">
        <v>628.24</v>
      </c>
      <c r="E40" s="6">
        <v>762.26</v>
      </c>
      <c r="F40" s="6"/>
      <c r="G40" s="6"/>
      <c r="H40" s="14">
        <f t="shared" si="1"/>
        <v>628.24</v>
      </c>
      <c r="I40" s="14">
        <f t="shared" si="2"/>
        <v>762.26</v>
      </c>
      <c r="J40" s="7">
        <f t="shared" si="3"/>
        <v>134.01999999999998</v>
      </c>
    </row>
    <row r="41" spans="1:10" x14ac:dyDescent="0.25">
      <c r="A41" s="1" t="s">
        <v>94</v>
      </c>
      <c r="B41" s="1" t="s">
        <v>9</v>
      </c>
      <c r="C41" s="1" t="s">
        <v>10</v>
      </c>
      <c r="D41" s="6">
        <v>627.05999999999995</v>
      </c>
      <c r="E41" s="6">
        <v>1617.37</v>
      </c>
      <c r="F41" s="6"/>
      <c r="G41" s="6"/>
      <c r="H41" s="14">
        <f t="shared" si="1"/>
        <v>627.05999999999995</v>
      </c>
      <c r="I41" s="14">
        <f t="shared" si="2"/>
        <v>1617.37</v>
      </c>
      <c r="J41" s="7">
        <f t="shared" si="3"/>
        <v>990.31</v>
      </c>
    </row>
    <row r="42" spans="1:10" x14ac:dyDescent="0.25">
      <c r="A42" s="1" t="s">
        <v>95</v>
      </c>
      <c r="B42" s="1" t="s">
        <v>9</v>
      </c>
      <c r="C42" s="1" t="s">
        <v>10</v>
      </c>
      <c r="D42" s="6"/>
      <c r="E42" s="6"/>
      <c r="F42" s="6"/>
      <c r="G42" s="6"/>
      <c r="H42" s="14">
        <f t="shared" si="1"/>
        <v>0</v>
      </c>
      <c r="I42" s="14">
        <f t="shared" si="2"/>
        <v>0</v>
      </c>
      <c r="J42" s="7">
        <f t="shared" si="3"/>
        <v>0</v>
      </c>
    </row>
    <row r="43" spans="1:10" x14ac:dyDescent="0.25">
      <c r="A43" s="1" t="s">
        <v>96</v>
      </c>
      <c r="B43" s="1" t="s">
        <v>9</v>
      </c>
      <c r="C43" s="1" t="s">
        <v>10</v>
      </c>
      <c r="D43" s="6"/>
      <c r="E43" s="6"/>
      <c r="F43" s="6"/>
      <c r="G43" s="6"/>
      <c r="H43" s="14">
        <f t="shared" si="1"/>
        <v>0</v>
      </c>
      <c r="I43" s="14">
        <f t="shared" si="2"/>
        <v>0</v>
      </c>
      <c r="J43" s="7">
        <f t="shared" si="3"/>
        <v>0</v>
      </c>
    </row>
    <row r="44" spans="1:10" x14ac:dyDescent="0.25">
      <c r="A44" s="1" t="s">
        <v>97</v>
      </c>
      <c r="B44" s="1" t="s">
        <v>9</v>
      </c>
      <c r="C44" s="1" t="s">
        <v>10</v>
      </c>
      <c r="D44" s="6">
        <v>627.24</v>
      </c>
      <c r="E44" s="6">
        <v>1048.51</v>
      </c>
      <c r="F44" s="6"/>
      <c r="G44" s="6"/>
      <c r="H44" s="14">
        <f t="shared" si="1"/>
        <v>627.24</v>
      </c>
      <c r="I44" s="14">
        <f t="shared" si="2"/>
        <v>1048.51</v>
      </c>
      <c r="J44" s="7">
        <f t="shared" si="3"/>
        <v>421.27</v>
      </c>
    </row>
    <row r="45" spans="1:10" x14ac:dyDescent="0.25">
      <c r="A45" s="1" t="s">
        <v>98</v>
      </c>
      <c r="B45" s="1" t="s">
        <v>9</v>
      </c>
      <c r="C45" s="1" t="s">
        <v>10</v>
      </c>
      <c r="D45" s="6">
        <v>630.87</v>
      </c>
      <c r="E45" s="6">
        <v>798.59</v>
      </c>
      <c r="F45" s="6"/>
      <c r="G45" s="6"/>
      <c r="H45" s="14">
        <f t="shared" si="1"/>
        <v>630.87</v>
      </c>
      <c r="I45" s="14">
        <f t="shared" si="2"/>
        <v>798.59</v>
      </c>
      <c r="J45" s="7">
        <f t="shared" si="3"/>
        <v>167.72000000000003</v>
      </c>
    </row>
    <row r="46" spans="1:10" x14ac:dyDescent="0.25">
      <c r="A46" s="1" t="s">
        <v>99</v>
      </c>
      <c r="B46" s="1" t="s">
        <v>9</v>
      </c>
      <c r="C46" s="1" t="s">
        <v>10</v>
      </c>
      <c r="D46" s="6">
        <v>630.82000000000005</v>
      </c>
      <c r="E46" s="6">
        <v>767.02</v>
      </c>
      <c r="F46" s="6"/>
      <c r="G46" s="6"/>
      <c r="H46" s="14">
        <f t="shared" si="1"/>
        <v>630.82000000000005</v>
      </c>
      <c r="I46" s="14">
        <f t="shared" si="2"/>
        <v>767.02</v>
      </c>
      <c r="J46" s="7">
        <f t="shared" si="3"/>
        <v>136.19999999999993</v>
      </c>
    </row>
    <row r="47" spans="1:10" x14ac:dyDescent="0.25">
      <c r="A47" s="1" t="s">
        <v>100</v>
      </c>
      <c r="B47" s="1" t="s">
        <v>9</v>
      </c>
      <c r="C47" s="1" t="s">
        <v>10</v>
      </c>
      <c r="D47" s="6">
        <v>631.26</v>
      </c>
      <c r="E47" s="6">
        <v>831.24</v>
      </c>
      <c r="F47" s="6"/>
      <c r="G47" s="6"/>
      <c r="H47" s="14">
        <f t="shared" si="1"/>
        <v>631.26</v>
      </c>
      <c r="I47" s="14">
        <f t="shared" si="2"/>
        <v>831.24</v>
      </c>
      <c r="J47" s="7">
        <f t="shared" si="3"/>
        <v>199.98000000000002</v>
      </c>
    </row>
    <row r="48" spans="1:10" x14ac:dyDescent="0.25">
      <c r="A48" s="1" t="s">
        <v>101</v>
      </c>
      <c r="B48" s="1" t="s">
        <v>9</v>
      </c>
      <c r="C48" s="1" t="s">
        <v>10</v>
      </c>
      <c r="D48" s="6">
        <v>628.54</v>
      </c>
      <c r="E48" s="6">
        <v>890.94</v>
      </c>
      <c r="F48" s="6"/>
      <c r="G48" s="6"/>
      <c r="H48" s="14">
        <f t="shared" si="1"/>
        <v>628.54</v>
      </c>
      <c r="I48" s="14">
        <f t="shared" si="2"/>
        <v>890.94</v>
      </c>
      <c r="J48" s="7">
        <f t="shared" si="3"/>
        <v>262.40000000000009</v>
      </c>
    </row>
    <row r="49" spans="1:10" x14ac:dyDescent="0.25">
      <c r="A49" s="1" t="s">
        <v>102</v>
      </c>
      <c r="B49" s="1" t="s">
        <v>9</v>
      </c>
      <c r="C49" s="1" t="s">
        <v>10</v>
      </c>
      <c r="D49" s="6">
        <v>627.76</v>
      </c>
      <c r="E49" s="6">
        <v>674.96</v>
      </c>
      <c r="F49" s="6"/>
      <c r="G49" s="6"/>
      <c r="H49" s="14">
        <f t="shared" si="1"/>
        <v>627.76</v>
      </c>
      <c r="I49" s="14">
        <f t="shared" si="2"/>
        <v>674.96</v>
      </c>
      <c r="J49" s="7">
        <f t="shared" si="3"/>
        <v>47.200000000000045</v>
      </c>
    </row>
    <row r="50" spans="1:10" x14ac:dyDescent="0.25">
      <c r="A50" s="1" t="s">
        <v>103</v>
      </c>
      <c r="B50" s="1" t="s">
        <v>9</v>
      </c>
      <c r="C50" s="1" t="s">
        <v>10</v>
      </c>
      <c r="D50" s="6">
        <v>627.66999999999996</v>
      </c>
      <c r="E50" s="6">
        <v>768</v>
      </c>
      <c r="F50" s="6"/>
      <c r="G50" s="6"/>
      <c r="H50" s="14">
        <f t="shared" si="1"/>
        <v>627.66999999999996</v>
      </c>
      <c r="I50" s="14">
        <f t="shared" si="2"/>
        <v>768</v>
      </c>
      <c r="J50" s="7">
        <f t="shared" si="3"/>
        <v>140.33000000000004</v>
      </c>
    </row>
    <row r="51" spans="1:10" x14ac:dyDescent="0.25">
      <c r="A51" s="1" t="s">
        <v>104</v>
      </c>
      <c r="B51" s="1" t="s">
        <v>9</v>
      </c>
      <c r="C51" s="1" t="s">
        <v>10</v>
      </c>
      <c r="D51" s="6">
        <v>628.17999999999995</v>
      </c>
      <c r="E51" s="6">
        <v>750.79</v>
      </c>
      <c r="F51" s="6"/>
      <c r="G51" s="6"/>
      <c r="H51" s="14">
        <f t="shared" si="1"/>
        <v>628.17999999999995</v>
      </c>
      <c r="I51" s="14">
        <f t="shared" si="2"/>
        <v>750.79</v>
      </c>
      <c r="J51" s="7">
        <f t="shared" si="3"/>
        <v>122.61000000000001</v>
      </c>
    </row>
    <row r="52" spans="1:10" x14ac:dyDescent="0.25">
      <c r="A52" s="1" t="s">
        <v>105</v>
      </c>
      <c r="B52" s="1" t="s">
        <v>9</v>
      </c>
      <c r="C52" s="1" t="s">
        <v>10</v>
      </c>
      <c r="D52" s="6">
        <v>628.1</v>
      </c>
      <c r="E52" s="6">
        <v>1819.98</v>
      </c>
      <c r="F52" s="6"/>
      <c r="G52" s="6"/>
      <c r="H52" s="14">
        <f t="shared" si="1"/>
        <v>628.1</v>
      </c>
      <c r="I52" s="14">
        <f t="shared" si="2"/>
        <v>1819.98</v>
      </c>
      <c r="J52" s="7">
        <f t="shared" si="3"/>
        <v>1191.8800000000001</v>
      </c>
    </row>
    <row r="53" spans="1:10" x14ac:dyDescent="0.25">
      <c r="A53" s="1" t="s">
        <v>106</v>
      </c>
      <c r="B53" s="1" t="s">
        <v>9</v>
      </c>
      <c r="C53" s="1" t="s">
        <v>10</v>
      </c>
      <c r="D53" s="1">
        <v>628.15</v>
      </c>
      <c r="E53" s="1">
        <v>728.88</v>
      </c>
      <c r="H53" s="14">
        <f t="shared" si="1"/>
        <v>628.15</v>
      </c>
      <c r="I53" s="14">
        <f t="shared" si="2"/>
        <v>728.88</v>
      </c>
      <c r="J53" s="7">
        <f t="shared" si="3"/>
        <v>100.73000000000002</v>
      </c>
    </row>
    <row r="54" spans="1:10" x14ac:dyDescent="0.25">
      <c r="A54" s="1" t="s">
        <v>107</v>
      </c>
      <c r="B54" s="1" t="s">
        <v>9</v>
      </c>
      <c r="C54" s="1" t="s">
        <v>10</v>
      </c>
      <c r="D54" s="6">
        <v>628.16999999999996</v>
      </c>
      <c r="E54" s="6">
        <v>702.46</v>
      </c>
      <c r="F54" s="6"/>
      <c r="H54" s="14">
        <f t="shared" si="1"/>
        <v>628.16999999999996</v>
      </c>
      <c r="I54" s="14">
        <f t="shared" si="2"/>
        <v>702.46</v>
      </c>
      <c r="J54" s="7">
        <f t="shared" si="3"/>
        <v>74.290000000000077</v>
      </c>
    </row>
    <row r="55" spans="1:10" x14ac:dyDescent="0.25">
      <c r="A55" s="1" t="s">
        <v>108</v>
      </c>
      <c r="B55" s="1" t="s">
        <v>9</v>
      </c>
      <c r="C55" s="1" t="s">
        <v>10</v>
      </c>
      <c r="D55" s="6">
        <v>628.73</v>
      </c>
      <c r="E55" s="6">
        <v>794.67</v>
      </c>
      <c r="F55" s="6"/>
      <c r="H55" s="14">
        <f t="shared" si="1"/>
        <v>628.73</v>
      </c>
      <c r="I55" s="14">
        <f t="shared" si="2"/>
        <v>794.67</v>
      </c>
      <c r="J55" s="7">
        <f t="shared" si="3"/>
        <v>165.93999999999994</v>
      </c>
    </row>
    <row r="56" spans="1:10" x14ac:dyDescent="0.25">
      <c r="A56" s="1" t="s">
        <v>109</v>
      </c>
      <c r="B56" s="1" t="s">
        <v>9</v>
      </c>
      <c r="C56" s="1" t="s">
        <v>10</v>
      </c>
      <c r="H56" s="14">
        <f t="shared" si="1"/>
        <v>0</v>
      </c>
      <c r="I56" s="14">
        <f t="shared" si="2"/>
        <v>0</v>
      </c>
      <c r="J56" s="7">
        <f t="shared" si="3"/>
        <v>0</v>
      </c>
    </row>
    <row r="57" spans="1:10" x14ac:dyDescent="0.25">
      <c r="A57" s="1" t="s">
        <v>110</v>
      </c>
      <c r="B57" s="1" t="s">
        <v>9</v>
      </c>
      <c r="C57" s="1" t="s">
        <v>10</v>
      </c>
      <c r="D57" s="1">
        <v>926.38</v>
      </c>
      <c r="E57" s="1">
        <v>1614.3</v>
      </c>
      <c r="H57" s="14">
        <f t="shared" si="1"/>
        <v>926.38</v>
      </c>
      <c r="I57" s="14">
        <f t="shared" si="2"/>
        <v>1614.3</v>
      </c>
      <c r="J57" s="7">
        <f t="shared" si="3"/>
        <v>687.92</v>
      </c>
    </row>
    <row r="58" spans="1:10" x14ac:dyDescent="0.25">
      <c r="A58" s="14"/>
      <c r="B58" s="14"/>
      <c r="C58" s="14"/>
      <c r="D58" s="14"/>
      <c r="E58" s="14"/>
      <c r="F58" s="14"/>
      <c r="G58" s="14"/>
      <c r="H58" s="14">
        <f t="shared" si="1"/>
        <v>0</v>
      </c>
      <c r="I58" s="14">
        <f t="shared" si="2"/>
        <v>0</v>
      </c>
      <c r="J58" s="7">
        <f t="shared" si="3"/>
        <v>0</v>
      </c>
    </row>
    <row r="59" spans="1:10" x14ac:dyDescent="0.25">
      <c r="A59" s="1" t="s">
        <v>151</v>
      </c>
      <c r="B59" s="1" t="s">
        <v>9</v>
      </c>
      <c r="C59" s="16">
        <v>2</v>
      </c>
      <c r="D59" s="1">
        <v>366.57</v>
      </c>
      <c r="E59" s="6">
        <v>1648.68</v>
      </c>
      <c r="F59" s="1">
        <v>366.96</v>
      </c>
      <c r="G59" s="6">
        <v>2275.46</v>
      </c>
      <c r="H59" s="14">
        <f t="shared" si="1"/>
        <v>733.53</v>
      </c>
      <c r="I59" s="14">
        <f t="shared" si="2"/>
        <v>3924.1400000000003</v>
      </c>
      <c r="J59" s="7">
        <f t="shared" si="3"/>
        <v>3190.61</v>
      </c>
    </row>
    <row r="60" spans="1:10" x14ac:dyDescent="0.25">
      <c r="A60" s="1" t="s">
        <v>152</v>
      </c>
      <c r="B60" s="1" t="s">
        <v>9</v>
      </c>
      <c r="C60" s="17">
        <v>2</v>
      </c>
      <c r="D60" s="6">
        <v>366.04</v>
      </c>
      <c r="E60" s="6">
        <v>1998.23</v>
      </c>
      <c r="F60" s="6">
        <v>366.89</v>
      </c>
      <c r="G60" s="6">
        <v>1542.58</v>
      </c>
      <c r="H60" s="14">
        <f t="shared" si="1"/>
        <v>732.93000000000006</v>
      </c>
      <c r="I60" s="14">
        <f t="shared" si="2"/>
        <v>3540.81</v>
      </c>
      <c r="J60" s="7">
        <f t="shared" si="3"/>
        <v>2807.88</v>
      </c>
    </row>
    <row r="61" spans="1:10" x14ac:dyDescent="0.25">
      <c r="A61" s="1" t="s">
        <v>153</v>
      </c>
      <c r="B61" s="1" t="s">
        <v>9</v>
      </c>
      <c r="C61" s="17">
        <v>2</v>
      </c>
      <c r="D61" s="6">
        <v>367.13</v>
      </c>
      <c r="E61" s="6">
        <v>2026.6</v>
      </c>
      <c r="F61" s="6">
        <v>366.89</v>
      </c>
      <c r="G61" s="6">
        <v>1783.54</v>
      </c>
      <c r="H61" s="14">
        <f t="shared" si="1"/>
        <v>734.02</v>
      </c>
      <c r="I61" s="14">
        <f t="shared" si="2"/>
        <v>3810.14</v>
      </c>
      <c r="J61" s="7">
        <f t="shared" si="3"/>
        <v>3076.12</v>
      </c>
    </row>
    <row r="62" spans="1:10" x14ac:dyDescent="0.25">
      <c r="A62" s="1" t="s">
        <v>154</v>
      </c>
      <c r="B62" s="1" t="s">
        <v>9</v>
      </c>
      <c r="C62" s="17">
        <v>1</v>
      </c>
      <c r="D62" s="6">
        <v>367.21</v>
      </c>
      <c r="E62" s="6">
        <v>1741.46</v>
      </c>
      <c r="F62" s="6"/>
      <c r="H62" s="14">
        <f t="shared" si="1"/>
        <v>367.21</v>
      </c>
      <c r="I62" s="14">
        <f t="shared" si="2"/>
        <v>1741.46</v>
      </c>
      <c r="J62" s="7">
        <f t="shared" si="3"/>
        <v>1374.25</v>
      </c>
    </row>
    <row r="63" spans="1:10" x14ac:dyDescent="0.25">
      <c r="A63" s="1" t="s">
        <v>155</v>
      </c>
      <c r="B63" s="1" t="s">
        <v>9</v>
      </c>
      <c r="C63" s="17"/>
      <c r="D63" s="6"/>
      <c r="E63" s="6"/>
      <c r="F63" s="6"/>
      <c r="G63" s="6"/>
      <c r="H63" s="14">
        <f t="shared" si="1"/>
        <v>0</v>
      </c>
      <c r="I63" s="14">
        <f t="shared" si="2"/>
        <v>0</v>
      </c>
      <c r="J63" s="7">
        <f t="shared" si="3"/>
        <v>0</v>
      </c>
    </row>
    <row r="64" spans="1:10" x14ac:dyDescent="0.25">
      <c r="A64" s="1" t="s">
        <v>156</v>
      </c>
      <c r="B64" s="1" t="s">
        <v>9</v>
      </c>
      <c r="C64" s="17">
        <v>2</v>
      </c>
      <c r="D64" s="6">
        <v>367.28</v>
      </c>
      <c r="E64" s="6">
        <v>1526.9</v>
      </c>
      <c r="F64" s="6">
        <v>367.31</v>
      </c>
      <c r="G64" s="6">
        <v>1818.3</v>
      </c>
      <c r="H64" s="14">
        <f t="shared" si="1"/>
        <v>734.58999999999992</v>
      </c>
      <c r="I64" s="14">
        <f t="shared" si="2"/>
        <v>3345.2</v>
      </c>
      <c r="J64" s="7">
        <f t="shared" si="3"/>
        <v>2610.61</v>
      </c>
    </row>
    <row r="65" spans="1:10" x14ac:dyDescent="0.25">
      <c r="A65" s="1" t="s">
        <v>157</v>
      </c>
      <c r="B65" s="1" t="s">
        <v>9</v>
      </c>
      <c r="C65" s="17">
        <v>1</v>
      </c>
      <c r="D65" s="6">
        <v>367.03</v>
      </c>
      <c r="E65" s="6">
        <v>1540.75</v>
      </c>
      <c r="F65" s="6"/>
      <c r="H65" s="14">
        <f t="shared" si="1"/>
        <v>367.03</v>
      </c>
      <c r="I65" s="14">
        <f t="shared" si="2"/>
        <v>1540.75</v>
      </c>
      <c r="J65" s="7">
        <f t="shared" si="3"/>
        <v>1173.72</v>
      </c>
    </row>
    <row r="66" spans="1:10" x14ac:dyDescent="0.25">
      <c r="A66" s="1" t="s">
        <v>158</v>
      </c>
      <c r="B66" s="1" t="s">
        <v>9</v>
      </c>
      <c r="C66" s="17">
        <v>2</v>
      </c>
      <c r="D66" s="6">
        <v>366.73</v>
      </c>
      <c r="E66" s="6">
        <v>1623.24</v>
      </c>
      <c r="F66" s="6">
        <v>366.75</v>
      </c>
      <c r="G66" s="6">
        <v>958.69</v>
      </c>
      <c r="H66" s="14">
        <f t="shared" si="1"/>
        <v>733.48</v>
      </c>
      <c r="I66" s="14">
        <f t="shared" si="2"/>
        <v>2581.9300000000003</v>
      </c>
      <c r="J66" s="7">
        <f t="shared" si="3"/>
        <v>1848.45</v>
      </c>
    </row>
    <row r="67" spans="1:10" x14ac:dyDescent="0.25">
      <c r="A67" s="1" t="s">
        <v>159</v>
      </c>
      <c r="B67" s="1" t="s">
        <v>9</v>
      </c>
      <c r="C67" s="17">
        <v>2</v>
      </c>
      <c r="D67" s="6">
        <v>366.77</v>
      </c>
      <c r="E67" s="6">
        <v>1224.29</v>
      </c>
      <c r="F67" s="6">
        <v>366.65</v>
      </c>
      <c r="G67" s="6">
        <v>1864.08</v>
      </c>
      <c r="H67" s="14">
        <f t="shared" si="1"/>
        <v>733.42</v>
      </c>
      <c r="I67" s="14">
        <f t="shared" si="2"/>
        <v>3088.37</v>
      </c>
      <c r="J67" s="7">
        <f t="shared" si="3"/>
        <v>2354.9499999999998</v>
      </c>
    </row>
    <row r="68" spans="1:10" x14ac:dyDescent="0.25">
      <c r="A68" s="1" t="s">
        <v>140</v>
      </c>
      <c r="B68" s="1" t="s">
        <v>9</v>
      </c>
      <c r="C68" s="17"/>
      <c r="F68" s="6"/>
      <c r="G68" s="6"/>
      <c r="H68" s="14">
        <f t="shared" ref="H68:H78" si="4">SUM(D68,F68)</f>
        <v>0</v>
      </c>
      <c r="I68" s="14">
        <f t="shared" ref="I68:I78" si="5">SUM(E68,G68)</f>
        <v>0</v>
      </c>
      <c r="J68" s="7">
        <f t="shared" si="3"/>
        <v>0</v>
      </c>
    </row>
    <row r="69" spans="1:10" x14ac:dyDescent="0.25">
      <c r="A69" s="1" t="s">
        <v>141</v>
      </c>
      <c r="B69" s="1" t="s">
        <v>9</v>
      </c>
      <c r="C69" s="17"/>
      <c r="D69" s="6"/>
      <c r="E69" s="6"/>
      <c r="F69" s="6"/>
      <c r="G69" s="6"/>
      <c r="H69" s="14">
        <f t="shared" si="4"/>
        <v>0</v>
      </c>
      <c r="I69" s="14">
        <f t="shared" si="5"/>
        <v>0</v>
      </c>
      <c r="J69" s="7">
        <f t="shared" si="3"/>
        <v>0</v>
      </c>
    </row>
    <row r="70" spans="1:10" x14ac:dyDescent="0.25">
      <c r="A70" s="1" t="s">
        <v>142</v>
      </c>
      <c r="B70" s="1" t="s">
        <v>9</v>
      </c>
      <c r="C70" s="17">
        <v>2</v>
      </c>
      <c r="D70" s="6">
        <v>367.34</v>
      </c>
      <c r="E70" s="6">
        <v>1780.04</v>
      </c>
      <c r="F70" s="6">
        <v>367.36</v>
      </c>
      <c r="G70" s="6">
        <v>2316.58</v>
      </c>
      <c r="H70" s="14">
        <f t="shared" si="4"/>
        <v>734.7</v>
      </c>
      <c r="I70" s="14">
        <f t="shared" si="5"/>
        <v>4096.62</v>
      </c>
      <c r="J70" s="7">
        <f t="shared" ref="J70:J78" si="6">(E70-D70)+(G70-F70)</f>
        <v>3361.92</v>
      </c>
    </row>
    <row r="71" spans="1:10" x14ac:dyDescent="0.25">
      <c r="A71" s="1" t="s">
        <v>143</v>
      </c>
      <c r="B71" s="1" t="s">
        <v>9</v>
      </c>
      <c r="C71" s="17">
        <v>2</v>
      </c>
      <c r="D71" s="6">
        <v>366.37</v>
      </c>
      <c r="E71" s="6">
        <v>1530.81</v>
      </c>
      <c r="F71" s="6">
        <v>366.63</v>
      </c>
      <c r="G71" s="6">
        <v>2234.62</v>
      </c>
      <c r="H71" s="14">
        <f>SUM(D71,F71)</f>
        <v>733</v>
      </c>
      <c r="I71" s="14">
        <f>SUM(E71,G71)</f>
        <v>3765.43</v>
      </c>
      <c r="J71" s="7">
        <f>(E71-D71)+(G71-F71)</f>
        <v>3032.43</v>
      </c>
    </row>
    <row r="72" spans="1:10" x14ac:dyDescent="0.25">
      <c r="A72" s="6" t="s">
        <v>144</v>
      </c>
      <c r="B72" s="1" t="s">
        <v>9</v>
      </c>
      <c r="C72" s="17"/>
      <c r="F72" s="6"/>
      <c r="G72" s="6"/>
      <c r="H72" s="14">
        <f>SUM(F71,F72)</f>
        <v>366.63</v>
      </c>
      <c r="I72" s="14">
        <f>SUM(G71,G72)</f>
        <v>2234.62</v>
      </c>
      <c r="J72" s="7">
        <f>(G71-F71)+(G72-F72)</f>
        <v>1867.9899999999998</v>
      </c>
    </row>
    <row r="73" spans="1:10" x14ac:dyDescent="0.25">
      <c r="A73" s="1" t="s">
        <v>145</v>
      </c>
      <c r="B73" s="1" t="s">
        <v>9</v>
      </c>
      <c r="C73" s="17">
        <v>2</v>
      </c>
      <c r="D73" s="6">
        <v>367.07</v>
      </c>
      <c r="E73" s="6">
        <v>1669.37</v>
      </c>
      <c r="F73" s="6">
        <v>367.03</v>
      </c>
      <c r="G73" s="6">
        <v>1925.42</v>
      </c>
      <c r="H73" s="14">
        <f t="shared" si="4"/>
        <v>734.09999999999991</v>
      </c>
      <c r="I73" s="14">
        <f t="shared" si="5"/>
        <v>3594.79</v>
      </c>
      <c r="J73" s="7">
        <f t="shared" si="6"/>
        <v>2860.69</v>
      </c>
    </row>
    <row r="74" spans="1:10" x14ac:dyDescent="0.25">
      <c r="A74" s="1" t="s">
        <v>146</v>
      </c>
      <c r="B74" s="1" t="s">
        <v>9</v>
      </c>
      <c r="C74" s="17">
        <v>2</v>
      </c>
      <c r="D74" s="6">
        <v>367.09</v>
      </c>
      <c r="E74" s="6">
        <v>1403.18</v>
      </c>
      <c r="F74" s="6">
        <v>366.89</v>
      </c>
      <c r="G74" s="6">
        <v>2410.77</v>
      </c>
      <c r="H74" s="14">
        <f t="shared" si="4"/>
        <v>733.98</v>
      </c>
      <c r="I74" s="14">
        <f t="shared" si="5"/>
        <v>3813.95</v>
      </c>
      <c r="J74" s="7">
        <f t="shared" si="6"/>
        <v>3079.9700000000003</v>
      </c>
    </row>
    <row r="75" spans="1:10" x14ac:dyDescent="0.25">
      <c r="A75" s="1" t="s">
        <v>147</v>
      </c>
      <c r="B75" s="1" t="s">
        <v>9</v>
      </c>
      <c r="C75" s="17">
        <v>2</v>
      </c>
      <c r="D75" s="6">
        <v>367.28</v>
      </c>
      <c r="E75" s="6">
        <v>1410.16</v>
      </c>
      <c r="F75" s="6">
        <v>367.52</v>
      </c>
      <c r="G75" s="6">
        <v>1658.8</v>
      </c>
      <c r="H75" s="14">
        <f t="shared" si="4"/>
        <v>734.8</v>
      </c>
      <c r="I75" s="14">
        <f t="shared" si="5"/>
        <v>3068.96</v>
      </c>
      <c r="J75" s="7">
        <f t="shared" si="6"/>
        <v>2334.16</v>
      </c>
    </row>
    <row r="76" spans="1:10" x14ac:dyDescent="0.25">
      <c r="A76" s="1" t="s">
        <v>148</v>
      </c>
      <c r="B76" s="1" t="s">
        <v>9</v>
      </c>
      <c r="C76" s="17">
        <v>1</v>
      </c>
      <c r="D76" s="6">
        <v>366.61</v>
      </c>
      <c r="E76" s="6">
        <v>2121.7199999999998</v>
      </c>
      <c r="F76" s="6"/>
      <c r="H76" s="14">
        <f t="shared" si="4"/>
        <v>366.61</v>
      </c>
      <c r="I76" s="14">
        <f t="shared" si="5"/>
        <v>2121.7199999999998</v>
      </c>
      <c r="J76" s="7">
        <f t="shared" si="6"/>
        <v>1755.1099999999997</v>
      </c>
    </row>
    <row r="77" spans="1:10" x14ac:dyDescent="0.25">
      <c r="A77" s="1" t="s">
        <v>149</v>
      </c>
      <c r="B77" s="1" t="s">
        <v>9</v>
      </c>
      <c r="C77" s="16"/>
      <c r="H77" s="14">
        <f t="shared" si="4"/>
        <v>0</v>
      </c>
      <c r="I77" s="14">
        <f t="shared" si="5"/>
        <v>0</v>
      </c>
      <c r="J77" s="7">
        <f t="shared" si="6"/>
        <v>0</v>
      </c>
    </row>
    <row r="78" spans="1:10" x14ac:dyDescent="0.25">
      <c r="A78" s="1" t="s">
        <v>150</v>
      </c>
      <c r="B78" s="1" t="s">
        <v>9</v>
      </c>
      <c r="C78" s="17">
        <v>2</v>
      </c>
      <c r="D78" s="6">
        <v>366.91</v>
      </c>
      <c r="E78" s="6">
        <v>1589.73</v>
      </c>
      <c r="F78" s="6">
        <v>367.13</v>
      </c>
      <c r="G78" s="6">
        <v>1685</v>
      </c>
      <c r="H78" s="14">
        <f t="shared" si="4"/>
        <v>734.04</v>
      </c>
      <c r="I78" s="14">
        <f t="shared" si="5"/>
        <v>3274.73</v>
      </c>
      <c r="J78" s="7">
        <f t="shared" si="6"/>
        <v>2540.6899999999996</v>
      </c>
    </row>
    <row r="79" spans="1:1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zoomScale="130" zoomScaleNormal="130" workbookViewId="0">
      <pane ySplit="2" topLeftCell="A3" activePane="bottomLeft" state="frozen"/>
      <selection pane="bottomLeft" activeCell="P74" sqref="P74"/>
    </sheetView>
  </sheetViews>
  <sheetFormatPr defaultColWidth="8.85546875" defaultRowHeight="15" x14ac:dyDescent="0.25"/>
  <cols>
    <col min="1" max="16384" width="8.85546875" style="15"/>
  </cols>
  <sheetData>
    <row r="1" spans="1:15" x14ac:dyDescent="0.25">
      <c r="A1" s="6"/>
      <c r="B1" s="6"/>
      <c r="C1" s="6"/>
      <c r="D1" s="6"/>
      <c r="E1" s="22"/>
      <c r="F1" s="23"/>
      <c r="G1" s="24"/>
      <c r="H1" s="25"/>
      <c r="I1" s="23"/>
      <c r="J1" s="6"/>
      <c r="K1" s="26"/>
      <c r="L1" s="6"/>
      <c r="M1" s="6"/>
    </row>
    <row r="2" spans="1:15" ht="90" x14ac:dyDescent="0.25">
      <c r="A2" s="12" t="s">
        <v>0</v>
      </c>
      <c r="B2" s="12" t="s">
        <v>2</v>
      </c>
      <c r="C2" s="12" t="s">
        <v>25</v>
      </c>
      <c r="D2" s="12" t="s">
        <v>26</v>
      </c>
      <c r="E2" s="27" t="s">
        <v>27</v>
      </c>
      <c r="F2" s="28" t="s">
        <v>28</v>
      </c>
      <c r="G2" s="12" t="s">
        <v>29</v>
      </c>
      <c r="H2" s="27" t="s">
        <v>30</v>
      </c>
      <c r="I2" s="29" t="s">
        <v>31</v>
      </c>
      <c r="J2" s="12" t="s">
        <v>32</v>
      </c>
      <c r="K2" s="12" t="s">
        <v>33</v>
      </c>
      <c r="L2" s="12" t="s">
        <v>34</v>
      </c>
      <c r="M2" s="12" t="s">
        <v>35</v>
      </c>
      <c r="N2" s="12" t="s">
        <v>36</v>
      </c>
      <c r="O2" s="30"/>
    </row>
    <row r="3" spans="1:15" x14ac:dyDescent="0.25">
      <c r="A3" s="6" t="s">
        <v>8</v>
      </c>
      <c r="B3" s="15" t="s">
        <v>10</v>
      </c>
      <c r="C3" s="15">
        <v>1</v>
      </c>
      <c r="D3" s="15">
        <v>19.149999999999999</v>
      </c>
      <c r="E3" s="15">
        <v>345.44</v>
      </c>
      <c r="F3" s="15">
        <v>345.14</v>
      </c>
      <c r="G3" s="15">
        <f t="shared" ref="G3:G21" si="0">F3-D3</f>
        <v>325.99</v>
      </c>
      <c r="H3" s="31">
        <f t="shared" ref="H3:H66" si="1">100- (E3/F3*100)</f>
        <v>-8.6921249348108631E-2</v>
      </c>
      <c r="I3" s="15">
        <v>0.1</v>
      </c>
      <c r="J3" s="15">
        <v>1</v>
      </c>
      <c r="K3" s="15">
        <f>D3</f>
        <v>19.149999999999999</v>
      </c>
      <c r="L3" s="15">
        <f>F3</f>
        <v>345.14</v>
      </c>
      <c r="M3" s="15">
        <f>L3-K3</f>
        <v>325.99</v>
      </c>
      <c r="N3" s="15">
        <f>M3</f>
        <v>325.99</v>
      </c>
    </row>
    <row r="4" spans="1:15" ht="15.75" thickBot="1" x14ac:dyDescent="0.3">
      <c r="A4" s="6" t="s">
        <v>11</v>
      </c>
      <c r="B4" s="15" t="s">
        <v>10</v>
      </c>
      <c r="C4" s="15">
        <v>1</v>
      </c>
      <c r="D4" s="15">
        <v>19.2</v>
      </c>
      <c r="E4" s="15">
        <v>125.94</v>
      </c>
      <c r="F4" s="15">
        <v>126.02</v>
      </c>
      <c r="G4" s="15">
        <f t="shared" si="0"/>
        <v>106.82</v>
      </c>
      <c r="H4" s="31">
        <f t="shared" si="1"/>
        <v>6.3481986986190009E-2</v>
      </c>
      <c r="I4" s="15">
        <v>0.1</v>
      </c>
      <c r="J4" s="15">
        <v>1</v>
      </c>
      <c r="K4" s="15">
        <f>D4</f>
        <v>19.2</v>
      </c>
      <c r="L4" s="15">
        <f>F4</f>
        <v>126.02</v>
      </c>
      <c r="M4" s="15">
        <f>L4-K4</f>
        <v>106.82</v>
      </c>
      <c r="N4" s="15">
        <f>M4</f>
        <v>106.82</v>
      </c>
    </row>
    <row r="5" spans="1:15" x14ac:dyDescent="0.25">
      <c r="A5" s="8" t="s">
        <v>12</v>
      </c>
      <c r="B5" s="9" t="s">
        <v>37</v>
      </c>
      <c r="C5" s="9">
        <v>1</v>
      </c>
      <c r="D5" s="9">
        <v>21.16</v>
      </c>
      <c r="E5" s="9">
        <v>519.51</v>
      </c>
      <c r="F5" s="9">
        <v>520.12</v>
      </c>
      <c r="G5" s="9">
        <f t="shared" si="0"/>
        <v>498.96</v>
      </c>
      <c r="H5" s="32">
        <f t="shared" si="1"/>
        <v>0.11728062754748692</v>
      </c>
      <c r="I5" s="9">
        <v>0.1</v>
      </c>
      <c r="J5" s="9">
        <v>1</v>
      </c>
      <c r="K5" s="9">
        <f t="shared" ref="K5:K21" si="2">D5</f>
        <v>21.16</v>
      </c>
      <c r="L5" s="9">
        <f t="shared" ref="L5:L7" si="3">F5</f>
        <v>520.12</v>
      </c>
      <c r="M5" s="33">
        <f t="shared" ref="M5:M7" si="4">L5-K5</f>
        <v>498.96</v>
      </c>
    </row>
    <row r="6" spans="1:15" x14ac:dyDescent="0.25">
      <c r="A6" s="13" t="s">
        <v>12</v>
      </c>
      <c r="B6" s="6" t="s">
        <v>38</v>
      </c>
      <c r="C6" s="6">
        <v>1</v>
      </c>
      <c r="D6" s="6">
        <v>20.75</v>
      </c>
      <c r="E6" s="6">
        <v>426.89</v>
      </c>
      <c r="F6" s="6">
        <v>426.34</v>
      </c>
      <c r="G6" s="6">
        <f t="shared" si="0"/>
        <v>405.59</v>
      </c>
      <c r="H6" s="34">
        <f t="shared" si="1"/>
        <v>-0.129005019468039</v>
      </c>
      <c r="I6" s="6">
        <v>0.1</v>
      </c>
      <c r="J6" s="6">
        <v>1</v>
      </c>
      <c r="K6" s="6">
        <f t="shared" si="2"/>
        <v>20.75</v>
      </c>
      <c r="L6" s="6">
        <f t="shared" si="3"/>
        <v>426.34</v>
      </c>
      <c r="M6" s="35">
        <f t="shared" si="4"/>
        <v>405.59</v>
      </c>
    </row>
    <row r="7" spans="1:15" ht="15.75" thickBot="1" x14ac:dyDescent="0.3">
      <c r="A7" s="10" t="s">
        <v>12</v>
      </c>
      <c r="B7" s="11" t="s">
        <v>39</v>
      </c>
      <c r="C7" s="11">
        <v>1</v>
      </c>
      <c r="D7" s="11">
        <v>20.78</v>
      </c>
      <c r="E7" s="11">
        <v>373.36</v>
      </c>
      <c r="F7" s="11">
        <v>372.85</v>
      </c>
      <c r="G7" s="11">
        <f t="shared" si="0"/>
        <v>352.07000000000005</v>
      </c>
      <c r="H7" s="36">
        <f t="shared" si="1"/>
        <v>-0.13678422958294334</v>
      </c>
      <c r="I7" s="11">
        <v>0.1</v>
      </c>
      <c r="J7" s="11">
        <v>1</v>
      </c>
      <c r="K7" s="11">
        <f t="shared" si="2"/>
        <v>20.78</v>
      </c>
      <c r="L7" s="11">
        <f t="shared" si="3"/>
        <v>372.85</v>
      </c>
      <c r="M7" s="37">
        <f t="shared" si="4"/>
        <v>352.07000000000005</v>
      </c>
      <c r="N7" s="15">
        <f>SUM(M5:M7)</f>
        <v>1256.6199999999999</v>
      </c>
    </row>
    <row r="8" spans="1:15" x14ac:dyDescent="0.25">
      <c r="A8" s="6" t="s">
        <v>15</v>
      </c>
      <c r="B8" s="15" t="s">
        <v>10</v>
      </c>
      <c r="C8" s="15">
        <v>1</v>
      </c>
      <c r="D8" s="6">
        <v>19.079999999999998</v>
      </c>
      <c r="E8" s="15">
        <v>132.6</v>
      </c>
      <c r="F8" s="15">
        <v>132.74</v>
      </c>
      <c r="G8" s="15">
        <f t="shared" si="0"/>
        <v>113.66000000000001</v>
      </c>
      <c r="H8" s="31">
        <f t="shared" si="1"/>
        <v>0.10546933855658835</v>
      </c>
      <c r="I8" s="15">
        <v>0.1</v>
      </c>
      <c r="J8" s="15">
        <v>1</v>
      </c>
      <c r="K8" s="15">
        <f t="shared" si="2"/>
        <v>19.079999999999998</v>
      </c>
      <c r="L8" s="15">
        <f>F8</f>
        <v>132.74</v>
      </c>
      <c r="M8" s="15">
        <f>L8-K8</f>
        <v>113.66000000000001</v>
      </c>
      <c r="N8" s="15">
        <f>M8</f>
        <v>113.66000000000001</v>
      </c>
    </row>
    <row r="9" spans="1:15" x14ac:dyDescent="0.25">
      <c r="A9" s="6" t="s">
        <v>16</v>
      </c>
      <c r="B9" s="15" t="s">
        <v>10</v>
      </c>
      <c r="C9" s="15">
        <v>1</v>
      </c>
      <c r="D9" s="6">
        <v>19.21</v>
      </c>
      <c r="E9" s="15">
        <v>351.61</v>
      </c>
      <c r="F9" s="15">
        <v>351.46</v>
      </c>
      <c r="G9" s="15">
        <f t="shared" si="0"/>
        <v>332.25</v>
      </c>
      <c r="H9" s="31">
        <f t="shared" si="1"/>
        <v>-4.2679109998317699E-2</v>
      </c>
      <c r="I9" s="15">
        <v>0.1</v>
      </c>
      <c r="J9" s="15">
        <v>1</v>
      </c>
      <c r="K9" s="15">
        <f t="shared" si="2"/>
        <v>19.21</v>
      </c>
      <c r="L9" s="15">
        <f>F9</f>
        <v>351.46</v>
      </c>
      <c r="M9" s="15">
        <f>L9-K9</f>
        <v>332.25</v>
      </c>
      <c r="N9" s="15">
        <f t="shared" ref="N9:N13" si="5">M9</f>
        <v>332.25</v>
      </c>
    </row>
    <row r="10" spans="1:15" x14ac:dyDescent="0.25">
      <c r="A10" s="6" t="s">
        <v>17</v>
      </c>
      <c r="B10" s="15" t="s">
        <v>10</v>
      </c>
      <c r="C10" s="15">
        <v>1</v>
      </c>
      <c r="D10" s="6">
        <v>19.170000000000002</v>
      </c>
      <c r="E10" s="15">
        <v>198.36</v>
      </c>
      <c r="F10" s="15">
        <v>198.11</v>
      </c>
      <c r="G10" s="15">
        <f t="shared" si="0"/>
        <v>178.94</v>
      </c>
      <c r="H10" s="31">
        <f t="shared" si="1"/>
        <v>-0.12619251930745179</v>
      </c>
      <c r="I10" s="15">
        <v>0.1</v>
      </c>
      <c r="J10" s="15">
        <v>1</v>
      </c>
      <c r="K10" s="15">
        <f t="shared" si="2"/>
        <v>19.170000000000002</v>
      </c>
      <c r="L10" s="15">
        <f>F10</f>
        <v>198.11</v>
      </c>
      <c r="M10" s="15">
        <f>L10-K10</f>
        <v>178.94</v>
      </c>
      <c r="N10" s="15">
        <f t="shared" si="5"/>
        <v>178.94</v>
      </c>
    </row>
    <row r="11" spans="1:15" x14ac:dyDescent="0.25">
      <c r="A11" s="6" t="s">
        <v>18</v>
      </c>
      <c r="B11" s="15" t="s">
        <v>10</v>
      </c>
      <c r="C11" s="15">
        <v>1</v>
      </c>
      <c r="D11" s="6">
        <v>20.010000000000002</v>
      </c>
      <c r="E11" s="15">
        <v>673.47</v>
      </c>
      <c r="F11" s="15">
        <v>672.7</v>
      </c>
      <c r="G11" s="15">
        <f t="shared" si="0"/>
        <v>652.69000000000005</v>
      </c>
      <c r="H11" s="31">
        <f t="shared" si="1"/>
        <v>-0.11446409989595452</v>
      </c>
      <c r="I11" s="15">
        <v>0.1</v>
      </c>
      <c r="J11" s="15">
        <v>1</v>
      </c>
      <c r="K11" s="15">
        <f t="shared" si="2"/>
        <v>20.010000000000002</v>
      </c>
      <c r="L11" s="15">
        <f>F11</f>
        <v>672.7</v>
      </c>
      <c r="M11" s="15">
        <f>L11-K11</f>
        <v>652.69000000000005</v>
      </c>
      <c r="N11" s="15">
        <f t="shared" si="5"/>
        <v>652.69000000000005</v>
      </c>
    </row>
    <row r="12" spans="1:15" x14ac:dyDescent="0.25">
      <c r="A12" s="6" t="s">
        <v>19</v>
      </c>
      <c r="B12" s="15" t="s">
        <v>10</v>
      </c>
      <c r="C12" s="15">
        <v>1</v>
      </c>
      <c r="D12" s="6">
        <v>19.12</v>
      </c>
      <c r="E12" s="15">
        <v>221.55</v>
      </c>
      <c r="F12" s="15">
        <v>221.54</v>
      </c>
      <c r="G12" s="15">
        <f t="shared" si="0"/>
        <v>202.42</v>
      </c>
      <c r="H12" s="31">
        <f t="shared" si="1"/>
        <v>-4.5138575426477701E-3</v>
      </c>
      <c r="I12" s="15">
        <v>0.1</v>
      </c>
      <c r="J12" s="15">
        <v>1</v>
      </c>
      <c r="K12" s="15">
        <f t="shared" si="2"/>
        <v>19.12</v>
      </c>
      <c r="L12" s="15">
        <f t="shared" ref="L12:L21" si="6">F12</f>
        <v>221.54</v>
      </c>
      <c r="M12" s="15">
        <f t="shared" ref="M12:M21" si="7">L12-K12</f>
        <v>202.42</v>
      </c>
      <c r="N12" s="15">
        <f t="shared" si="5"/>
        <v>202.42</v>
      </c>
    </row>
    <row r="13" spans="1:15" ht="15.75" thickBot="1" x14ac:dyDescent="0.3">
      <c r="A13" s="6" t="s">
        <v>20</v>
      </c>
      <c r="B13" s="15" t="s">
        <v>10</v>
      </c>
      <c r="C13" s="15">
        <v>1</v>
      </c>
      <c r="D13" s="6">
        <v>20.65</v>
      </c>
      <c r="E13" s="15">
        <v>320.24</v>
      </c>
      <c r="F13" s="15">
        <v>320.08</v>
      </c>
      <c r="G13" s="15">
        <f t="shared" si="0"/>
        <v>299.43</v>
      </c>
      <c r="H13" s="31">
        <f t="shared" si="1"/>
        <v>-4.9987503124214072E-2</v>
      </c>
      <c r="I13" s="15">
        <v>0.1</v>
      </c>
      <c r="J13" s="15">
        <v>1</v>
      </c>
      <c r="K13" s="15">
        <f t="shared" si="2"/>
        <v>20.65</v>
      </c>
      <c r="L13" s="15">
        <f t="shared" si="6"/>
        <v>320.08</v>
      </c>
      <c r="M13" s="15">
        <f t="shared" si="7"/>
        <v>299.43</v>
      </c>
      <c r="N13" s="15">
        <f t="shared" si="5"/>
        <v>299.43</v>
      </c>
    </row>
    <row r="14" spans="1:15" x14ac:dyDescent="0.25">
      <c r="A14" s="8" t="s">
        <v>21</v>
      </c>
      <c r="B14" s="9" t="s">
        <v>13</v>
      </c>
      <c r="C14" s="9">
        <v>1</v>
      </c>
      <c r="D14" s="9">
        <v>19.14</v>
      </c>
      <c r="E14" s="9">
        <v>525.69000000000005</v>
      </c>
      <c r="F14" s="9">
        <v>525.20000000000005</v>
      </c>
      <c r="G14" s="9">
        <f t="shared" si="0"/>
        <v>506.06000000000006</v>
      </c>
      <c r="H14" s="32">
        <f t="shared" si="1"/>
        <v>-9.3297791317596079E-2</v>
      </c>
      <c r="I14" s="9">
        <v>0.1</v>
      </c>
      <c r="J14" s="9">
        <v>1</v>
      </c>
      <c r="K14" s="9">
        <f t="shared" si="2"/>
        <v>19.14</v>
      </c>
      <c r="L14" s="9">
        <f t="shared" si="6"/>
        <v>525.20000000000005</v>
      </c>
      <c r="M14" s="33">
        <f t="shared" si="7"/>
        <v>506.06000000000006</v>
      </c>
    </row>
    <row r="15" spans="1:15" ht="15.75" thickBot="1" x14ac:dyDescent="0.3">
      <c r="A15" s="10" t="s">
        <v>21</v>
      </c>
      <c r="B15" s="11" t="s">
        <v>14</v>
      </c>
      <c r="C15" s="11">
        <v>1</v>
      </c>
      <c r="D15" s="11">
        <v>19.29</v>
      </c>
      <c r="E15" s="11">
        <v>455.96</v>
      </c>
      <c r="F15" s="11">
        <v>455.64</v>
      </c>
      <c r="G15" s="11">
        <f t="shared" si="0"/>
        <v>436.34999999999997</v>
      </c>
      <c r="H15" s="36">
        <f t="shared" si="1"/>
        <v>-7.0230884031246887E-2</v>
      </c>
      <c r="I15" s="11">
        <v>0.1</v>
      </c>
      <c r="J15" s="11">
        <v>1</v>
      </c>
      <c r="K15" s="11">
        <f t="shared" si="2"/>
        <v>19.29</v>
      </c>
      <c r="L15" s="11">
        <f t="shared" si="6"/>
        <v>455.64</v>
      </c>
      <c r="M15" s="37">
        <f t="shared" si="7"/>
        <v>436.34999999999997</v>
      </c>
      <c r="N15" s="15">
        <f>SUM(M14:M15)</f>
        <v>942.41000000000008</v>
      </c>
    </row>
    <row r="16" spans="1:15" x14ac:dyDescent="0.25">
      <c r="A16" s="6" t="s">
        <v>22</v>
      </c>
      <c r="B16" s="15" t="s">
        <v>10</v>
      </c>
      <c r="C16" s="15">
        <v>1</v>
      </c>
      <c r="D16" s="6">
        <v>19.190000000000001</v>
      </c>
      <c r="E16" s="15">
        <v>176.34</v>
      </c>
      <c r="F16" s="15">
        <v>176.13</v>
      </c>
      <c r="G16" s="15">
        <f t="shared" si="0"/>
        <v>156.94</v>
      </c>
      <c r="H16" s="31">
        <f t="shared" si="1"/>
        <v>-0.1192301141202563</v>
      </c>
      <c r="I16" s="15">
        <v>0.1</v>
      </c>
      <c r="J16" s="15">
        <v>1</v>
      </c>
      <c r="K16" s="15">
        <f t="shared" si="2"/>
        <v>19.190000000000001</v>
      </c>
      <c r="L16" s="15">
        <f t="shared" si="6"/>
        <v>176.13</v>
      </c>
      <c r="M16" s="15">
        <f t="shared" si="7"/>
        <v>156.94</v>
      </c>
      <c r="N16" s="15">
        <f>M16</f>
        <v>156.94</v>
      </c>
    </row>
    <row r="17" spans="1:14" ht="15.75" thickBot="1" x14ac:dyDescent="0.3">
      <c r="A17" s="6" t="s">
        <v>23</v>
      </c>
      <c r="B17" s="15" t="s">
        <v>10</v>
      </c>
      <c r="C17" s="15">
        <v>1</v>
      </c>
      <c r="D17" s="6">
        <v>19.07</v>
      </c>
      <c r="E17" s="15">
        <v>179.73</v>
      </c>
      <c r="F17" s="15">
        <v>179.6</v>
      </c>
      <c r="G17" s="15">
        <f t="shared" si="0"/>
        <v>160.53</v>
      </c>
      <c r="H17" s="31">
        <f t="shared" si="1"/>
        <v>-7.2383073496666839E-2</v>
      </c>
      <c r="I17" s="15">
        <v>0.1</v>
      </c>
      <c r="J17" s="15">
        <v>1</v>
      </c>
      <c r="K17" s="15">
        <f t="shared" si="2"/>
        <v>19.07</v>
      </c>
      <c r="L17" s="15">
        <f t="shared" si="6"/>
        <v>179.6</v>
      </c>
      <c r="M17" s="15">
        <f t="shared" si="7"/>
        <v>160.53</v>
      </c>
      <c r="N17" s="15">
        <f>M17</f>
        <v>160.53</v>
      </c>
    </row>
    <row r="18" spans="1:14" x14ac:dyDescent="0.25">
      <c r="A18" s="8" t="s">
        <v>24</v>
      </c>
      <c r="B18" s="9" t="s">
        <v>40</v>
      </c>
      <c r="C18" s="9">
        <v>1</v>
      </c>
      <c r="D18" s="9">
        <v>20.64</v>
      </c>
      <c r="E18" s="9">
        <v>703.52</v>
      </c>
      <c r="F18" s="9">
        <v>704.44</v>
      </c>
      <c r="G18" s="9">
        <f t="shared" si="0"/>
        <v>683.80000000000007</v>
      </c>
      <c r="H18" s="32">
        <f t="shared" si="1"/>
        <v>0.13060019306116999</v>
      </c>
      <c r="I18" s="9">
        <v>0.1</v>
      </c>
      <c r="J18" s="9">
        <v>1</v>
      </c>
      <c r="K18" s="9">
        <f t="shared" si="2"/>
        <v>20.64</v>
      </c>
      <c r="L18" s="9">
        <f t="shared" si="6"/>
        <v>704.44</v>
      </c>
      <c r="M18" s="33">
        <f t="shared" si="7"/>
        <v>683.80000000000007</v>
      </c>
    </row>
    <row r="19" spans="1:14" x14ac:dyDescent="0.25">
      <c r="A19" s="13" t="s">
        <v>24</v>
      </c>
      <c r="B19" s="6" t="s">
        <v>41</v>
      </c>
      <c r="C19" s="6">
        <v>1</v>
      </c>
      <c r="D19" s="6">
        <v>20.67</v>
      </c>
      <c r="E19" s="6">
        <v>742.65</v>
      </c>
      <c r="F19" s="6">
        <v>741.86</v>
      </c>
      <c r="G19" s="6">
        <f t="shared" si="0"/>
        <v>721.19</v>
      </c>
      <c r="H19" s="34">
        <f t="shared" si="1"/>
        <v>-0.10648909497747638</v>
      </c>
      <c r="I19" s="6">
        <v>0.1</v>
      </c>
      <c r="J19" s="6">
        <v>1</v>
      </c>
      <c r="K19" s="6">
        <f t="shared" si="2"/>
        <v>20.67</v>
      </c>
      <c r="L19" s="6">
        <f t="shared" si="6"/>
        <v>741.86</v>
      </c>
      <c r="M19" s="35">
        <f t="shared" si="7"/>
        <v>721.19</v>
      </c>
    </row>
    <row r="20" spans="1:14" x14ac:dyDescent="0.25">
      <c r="A20" s="13" t="s">
        <v>24</v>
      </c>
      <c r="B20" s="6" t="s">
        <v>42</v>
      </c>
      <c r="C20" s="6">
        <v>1</v>
      </c>
      <c r="D20" s="6">
        <v>20.64</v>
      </c>
      <c r="E20" s="6">
        <v>757.76</v>
      </c>
      <c r="F20" s="6">
        <v>757.46</v>
      </c>
      <c r="G20" s="6">
        <f t="shared" si="0"/>
        <v>736.82</v>
      </c>
      <c r="H20" s="34">
        <f t="shared" si="1"/>
        <v>-3.9606051804710773E-2</v>
      </c>
      <c r="I20" s="6">
        <v>0.1</v>
      </c>
      <c r="J20" s="6">
        <v>1</v>
      </c>
      <c r="K20" s="6">
        <f t="shared" si="2"/>
        <v>20.64</v>
      </c>
      <c r="L20" s="6">
        <f t="shared" si="6"/>
        <v>757.46</v>
      </c>
      <c r="M20" s="35">
        <f t="shared" si="7"/>
        <v>736.82</v>
      </c>
    </row>
    <row r="21" spans="1:14" ht="15.75" thickBot="1" x14ac:dyDescent="0.3">
      <c r="A21" s="10" t="s">
        <v>24</v>
      </c>
      <c r="B21" s="11" t="s">
        <v>43</v>
      </c>
      <c r="C21" s="11">
        <v>1</v>
      </c>
      <c r="D21" s="11">
        <v>20.78</v>
      </c>
      <c r="E21" s="11">
        <v>674.11</v>
      </c>
      <c r="F21" s="11">
        <v>673.94</v>
      </c>
      <c r="G21" s="11">
        <f t="shared" si="0"/>
        <v>653.16000000000008</v>
      </c>
      <c r="H21" s="36">
        <f t="shared" si="1"/>
        <v>-2.5224797459699744E-2</v>
      </c>
      <c r="I21" s="11">
        <v>0.1</v>
      </c>
      <c r="J21" s="11">
        <v>1</v>
      </c>
      <c r="K21" s="11">
        <f t="shared" si="2"/>
        <v>20.78</v>
      </c>
      <c r="L21" s="11">
        <f t="shared" si="6"/>
        <v>673.94</v>
      </c>
      <c r="M21" s="37">
        <f t="shared" si="7"/>
        <v>653.16000000000008</v>
      </c>
      <c r="N21" s="15">
        <f>SUM(M18:M21)</f>
        <v>2794.9700000000003</v>
      </c>
    </row>
    <row r="22" spans="1:14" x14ac:dyDescent="0.25">
      <c r="A22" s="6" t="s">
        <v>64</v>
      </c>
      <c r="B22" s="6" t="s">
        <v>13</v>
      </c>
      <c r="C22" s="6">
        <v>1</v>
      </c>
      <c r="D22" s="6">
        <v>21.54</v>
      </c>
      <c r="E22" s="6">
        <v>505.9</v>
      </c>
      <c r="F22" s="6">
        <v>506.15</v>
      </c>
      <c r="G22" s="6">
        <f>F22-D22</f>
        <v>484.60999999999996</v>
      </c>
      <c r="H22" s="31">
        <f t="shared" si="1"/>
        <v>4.9392472587172165E-2</v>
      </c>
      <c r="I22" s="15">
        <v>0.1</v>
      </c>
      <c r="J22" s="15">
        <v>1</v>
      </c>
      <c r="K22" s="15">
        <f>D22</f>
        <v>21.54</v>
      </c>
      <c r="L22" s="15">
        <f>F22</f>
        <v>506.15</v>
      </c>
      <c r="M22" s="15">
        <f>L22-K22</f>
        <v>484.60999999999996</v>
      </c>
    </row>
    <row r="23" spans="1:14" ht="15.75" thickBot="1" x14ac:dyDescent="0.3">
      <c r="A23" s="6" t="s">
        <v>64</v>
      </c>
      <c r="B23" s="6" t="s">
        <v>14</v>
      </c>
      <c r="C23" s="6">
        <v>1</v>
      </c>
      <c r="D23" s="6">
        <v>21.38</v>
      </c>
      <c r="E23" s="6">
        <v>520.17999999999995</v>
      </c>
      <c r="F23" s="6">
        <v>520.38</v>
      </c>
      <c r="G23" s="6">
        <f>F23-D23</f>
        <v>499</v>
      </c>
      <c r="H23" s="31">
        <f t="shared" si="1"/>
        <v>3.8433452477050878E-2</v>
      </c>
      <c r="I23" s="15">
        <v>0.1</v>
      </c>
      <c r="J23" s="15">
        <v>1</v>
      </c>
      <c r="K23" s="15">
        <f>D23</f>
        <v>21.38</v>
      </c>
      <c r="L23" s="15">
        <f>F23</f>
        <v>520.38</v>
      </c>
      <c r="M23" s="15">
        <f>L23-K23</f>
        <v>499</v>
      </c>
      <c r="N23" s="15">
        <f>SUM(M22:M23)</f>
        <v>983.6099999999999</v>
      </c>
    </row>
    <row r="24" spans="1:14" x14ac:dyDescent="0.25">
      <c r="A24" s="8" t="s">
        <v>65</v>
      </c>
      <c r="B24" s="9" t="s">
        <v>66</v>
      </c>
      <c r="C24" s="9">
        <v>1</v>
      </c>
      <c r="D24" s="9">
        <v>21.22</v>
      </c>
      <c r="E24" s="9">
        <v>502.77</v>
      </c>
      <c r="F24" s="9">
        <v>502.57</v>
      </c>
      <c r="G24" s="9">
        <f t="shared" ref="G24:G53" si="8">F24-D24</f>
        <v>481.35</v>
      </c>
      <c r="H24" s="32">
        <f t="shared" si="1"/>
        <v>-3.9795451379916358E-2</v>
      </c>
      <c r="I24" s="9">
        <v>0.1</v>
      </c>
      <c r="J24" s="9">
        <v>1</v>
      </c>
      <c r="K24" s="9">
        <f>D24</f>
        <v>21.22</v>
      </c>
      <c r="L24" s="9">
        <f>F24</f>
        <v>502.57</v>
      </c>
      <c r="M24" s="33">
        <f>L24-K24</f>
        <v>481.35</v>
      </c>
    </row>
    <row r="25" spans="1:14" x14ac:dyDescent="0.25">
      <c r="A25" s="13" t="s">
        <v>65</v>
      </c>
      <c r="B25" s="6" t="s">
        <v>67</v>
      </c>
      <c r="C25" s="6">
        <v>1</v>
      </c>
      <c r="D25" s="6">
        <v>21.41</v>
      </c>
      <c r="E25" s="6">
        <v>415.61</v>
      </c>
      <c r="F25" s="6">
        <v>415.43</v>
      </c>
      <c r="G25" s="6">
        <f t="shared" si="8"/>
        <v>394.02</v>
      </c>
      <c r="H25" s="34">
        <f t="shared" si="1"/>
        <v>-4.3328599282659752E-2</v>
      </c>
      <c r="I25" s="6">
        <v>0.1</v>
      </c>
      <c r="J25" s="6">
        <v>1</v>
      </c>
      <c r="K25" s="6">
        <f t="shared" ref="K25:K53" si="9">D25</f>
        <v>21.41</v>
      </c>
      <c r="L25" s="6">
        <f t="shared" ref="L25:L53" si="10">F25</f>
        <v>415.43</v>
      </c>
      <c r="M25" s="35">
        <f t="shared" ref="M25:M75" si="11">L25-K25</f>
        <v>394.02</v>
      </c>
    </row>
    <row r="26" spans="1:14" x14ac:dyDescent="0.25">
      <c r="A26" s="13" t="s">
        <v>65</v>
      </c>
      <c r="B26" s="6" t="s">
        <v>68</v>
      </c>
      <c r="C26" s="6">
        <v>1</v>
      </c>
      <c r="D26" s="6">
        <v>21.29</v>
      </c>
      <c r="E26" s="6">
        <v>389.77</v>
      </c>
      <c r="F26" s="6">
        <v>389.48</v>
      </c>
      <c r="G26" s="6">
        <f t="shared" si="8"/>
        <v>368.19</v>
      </c>
      <c r="H26" s="34">
        <f t="shared" si="1"/>
        <v>-7.4458252028335892E-2</v>
      </c>
      <c r="I26" s="6">
        <v>0.1</v>
      </c>
      <c r="J26" s="6">
        <v>1</v>
      </c>
      <c r="K26" s="6">
        <f t="shared" si="9"/>
        <v>21.29</v>
      </c>
      <c r="L26" s="6">
        <f t="shared" si="10"/>
        <v>389.48</v>
      </c>
      <c r="M26" s="35">
        <f t="shared" si="11"/>
        <v>368.19</v>
      </c>
    </row>
    <row r="27" spans="1:14" x14ac:dyDescent="0.25">
      <c r="A27" s="13" t="s">
        <v>65</v>
      </c>
      <c r="B27" s="6" t="s">
        <v>69</v>
      </c>
      <c r="C27" s="6">
        <v>1</v>
      </c>
      <c r="D27" s="6">
        <v>21.04</v>
      </c>
      <c r="E27" s="6">
        <v>415.83</v>
      </c>
      <c r="F27" s="6">
        <v>415.64</v>
      </c>
      <c r="G27" s="6">
        <f t="shared" si="8"/>
        <v>394.59999999999997</v>
      </c>
      <c r="H27" s="34">
        <f t="shared" si="1"/>
        <v>-4.5712635934933132E-2</v>
      </c>
      <c r="I27" s="6">
        <v>0.1</v>
      </c>
      <c r="J27" s="6">
        <v>1</v>
      </c>
      <c r="K27" s="6">
        <f t="shared" si="9"/>
        <v>21.04</v>
      </c>
      <c r="L27" s="6">
        <f t="shared" si="10"/>
        <v>415.64</v>
      </c>
      <c r="M27" s="35">
        <f t="shared" si="11"/>
        <v>394.59999999999997</v>
      </c>
    </row>
    <row r="28" spans="1:14" ht="15.75" thickBot="1" x14ac:dyDescent="0.3">
      <c r="A28" s="10" t="s">
        <v>65</v>
      </c>
      <c r="B28" s="11" t="s">
        <v>70</v>
      </c>
      <c r="C28" s="11">
        <v>1</v>
      </c>
      <c r="D28" s="11">
        <v>21.28</v>
      </c>
      <c r="E28" s="11">
        <v>374.21</v>
      </c>
      <c r="F28" s="11">
        <v>374.04</v>
      </c>
      <c r="G28" s="11">
        <f t="shared" si="8"/>
        <v>352.76</v>
      </c>
      <c r="H28" s="36">
        <f t="shared" si="1"/>
        <v>-4.5449684525706857E-2</v>
      </c>
      <c r="I28" s="11">
        <v>0.1</v>
      </c>
      <c r="J28" s="11">
        <v>1</v>
      </c>
      <c r="K28" s="11">
        <f t="shared" si="9"/>
        <v>21.28</v>
      </c>
      <c r="L28" s="11">
        <f t="shared" si="10"/>
        <v>374.04</v>
      </c>
      <c r="M28" s="37">
        <f t="shared" si="11"/>
        <v>352.76</v>
      </c>
      <c r="N28" s="15">
        <f>SUM(M24:M28)</f>
        <v>1990.9199999999998</v>
      </c>
    </row>
    <row r="29" spans="1:14" ht="15.75" thickBot="1" x14ac:dyDescent="0.3">
      <c r="A29" s="6" t="s">
        <v>71</v>
      </c>
      <c r="B29" s="6"/>
      <c r="C29" s="6"/>
      <c r="D29" s="6"/>
      <c r="E29" s="6"/>
      <c r="F29" s="6"/>
      <c r="G29" s="6">
        <f t="shared" si="8"/>
        <v>0</v>
      </c>
      <c r="H29" s="31" t="e">
        <f t="shared" si="1"/>
        <v>#DIV/0!</v>
      </c>
      <c r="I29" s="15">
        <v>0.1</v>
      </c>
      <c r="J29" s="15">
        <v>1</v>
      </c>
      <c r="K29" s="15">
        <f t="shared" si="9"/>
        <v>0</v>
      </c>
      <c r="L29" s="15">
        <f t="shared" si="10"/>
        <v>0</v>
      </c>
      <c r="M29" s="15">
        <f t="shared" si="11"/>
        <v>0</v>
      </c>
    </row>
    <row r="30" spans="1:14" x14ac:dyDescent="0.25">
      <c r="A30" s="8" t="s">
        <v>72</v>
      </c>
      <c r="B30" s="9" t="s">
        <v>37</v>
      </c>
      <c r="C30" s="9">
        <v>1</v>
      </c>
      <c r="D30" s="9">
        <v>21.26</v>
      </c>
      <c r="E30" s="9">
        <v>500.78</v>
      </c>
      <c r="F30" s="9">
        <v>501.21</v>
      </c>
      <c r="G30" s="9">
        <f t="shared" si="8"/>
        <v>479.95</v>
      </c>
      <c r="H30" s="32">
        <f t="shared" si="1"/>
        <v>8.5792382434519254E-2</v>
      </c>
      <c r="I30" s="9">
        <v>0.1</v>
      </c>
      <c r="J30" s="9">
        <v>1</v>
      </c>
      <c r="K30" s="9">
        <f t="shared" si="9"/>
        <v>21.26</v>
      </c>
      <c r="L30" s="9">
        <f t="shared" si="10"/>
        <v>501.21</v>
      </c>
      <c r="M30" s="33">
        <f t="shared" si="11"/>
        <v>479.95</v>
      </c>
    </row>
    <row r="31" spans="1:14" x14ac:dyDescent="0.25">
      <c r="A31" s="13" t="s">
        <v>72</v>
      </c>
      <c r="B31" s="6" t="s">
        <v>38</v>
      </c>
      <c r="C31" s="6">
        <v>1</v>
      </c>
      <c r="D31" s="6">
        <v>21.26</v>
      </c>
      <c r="E31" s="6">
        <v>494.99</v>
      </c>
      <c r="F31" s="6">
        <v>494.72</v>
      </c>
      <c r="G31" s="6">
        <f t="shared" si="8"/>
        <v>473.46000000000004</v>
      </c>
      <c r="H31" s="34">
        <f t="shared" si="1"/>
        <v>-5.4576326002589326E-2</v>
      </c>
      <c r="I31" s="6">
        <v>0.1</v>
      </c>
      <c r="J31" s="6">
        <v>1</v>
      </c>
      <c r="K31" s="6">
        <f t="shared" si="9"/>
        <v>21.26</v>
      </c>
      <c r="L31" s="6">
        <f t="shared" si="10"/>
        <v>494.72</v>
      </c>
      <c r="M31" s="35">
        <f t="shared" si="11"/>
        <v>473.46000000000004</v>
      </c>
    </row>
    <row r="32" spans="1:14" ht="15.75" thickBot="1" x14ac:dyDescent="0.3">
      <c r="A32" s="10" t="s">
        <v>72</v>
      </c>
      <c r="B32" s="11" t="s">
        <v>39</v>
      </c>
      <c r="C32" s="11">
        <v>1</v>
      </c>
      <c r="D32" s="11">
        <v>21.26</v>
      </c>
      <c r="E32" s="11">
        <v>510.81</v>
      </c>
      <c r="F32" s="11">
        <v>510.88</v>
      </c>
      <c r="G32" s="11">
        <f t="shared" si="8"/>
        <v>489.62</v>
      </c>
      <c r="H32" s="36">
        <f t="shared" si="1"/>
        <v>1.3701847792049193E-2</v>
      </c>
      <c r="I32" s="11">
        <v>0.1</v>
      </c>
      <c r="J32" s="11">
        <v>1</v>
      </c>
      <c r="K32" s="11">
        <f t="shared" si="9"/>
        <v>21.26</v>
      </c>
      <c r="L32" s="11">
        <f t="shared" si="10"/>
        <v>510.88</v>
      </c>
      <c r="M32" s="37">
        <f t="shared" si="11"/>
        <v>489.62</v>
      </c>
      <c r="N32" s="15">
        <f>SUM(M30:M32)</f>
        <v>1443.0300000000002</v>
      </c>
    </row>
    <row r="33" spans="1:14" x14ac:dyDescent="0.25">
      <c r="A33" s="6" t="s">
        <v>73</v>
      </c>
      <c r="B33" s="6"/>
      <c r="C33" s="6"/>
      <c r="D33" s="6"/>
      <c r="E33" s="6"/>
      <c r="F33" s="6"/>
      <c r="G33" s="6">
        <f t="shared" si="8"/>
        <v>0</v>
      </c>
      <c r="H33" s="31" t="e">
        <f t="shared" si="1"/>
        <v>#DIV/0!</v>
      </c>
      <c r="I33" s="15">
        <v>0.1</v>
      </c>
      <c r="J33" s="15">
        <v>1</v>
      </c>
      <c r="K33" s="15">
        <f t="shared" si="9"/>
        <v>0</v>
      </c>
      <c r="L33" s="15">
        <f t="shared" si="10"/>
        <v>0</v>
      </c>
      <c r="M33" s="15">
        <f t="shared" si="11"/>
        <v>0</v>
      </c>
    </row>
    <row r="34" spans="1:14" x14ac:dyDescent="0.25">
      <c r="A34" s="6" t="s">
        <v>74</v>
      </c>
      <c r="B34" s="6">
        <v>1</v>
      </c>
      <c r="C34" s="6">
        <v>1</v>
      </c>
      <c r="D34" s="6">
        <v>21.21</v>
      </c>
      <c r="E34" s="6">
        <v>190.93</v>
      </c>
      <c r="F34" s="6">
        <v>190.84</v>
      </c>
      <c r="G34" s="6">
        <f t="shared" si="8"/>
        <v>169.63</v>
      </c>
      <c r="H34" s="31">
        <f t="shared" si="1"/>
        <v>-4.7159924544118326E-2</v>
      </c>
      <c r="I34" s="15">
        <v>0.1</v>
      </c>
      <c r="J34" s="15">
        <v>1</v>
      </c>
      <c r="K34" s="15">
        <f t="shared" si="9"/>
        <v>21.21</v>
      </c>
      <c r="L34" s="15">
        <f t="shared" si="10"/>
        <v>190.84</v>
      </c>
      <c r="M34" s="15">
        <f t="shared" si="11"/>
        <v>169.63</v>
      </c>
      <c r="N34" s="15">
        <f>M34</f>
        <v>169.63</v>
      </c>
    </row>
    <row r="35" spans="1:14" ht="15.75" thickBot="1" x14ac:dyDescent="0.3">
      <c r="A35" s="6" t="s">
        <v>75</v>
      </c>
      <c r="B35" s="6"/>
      <c r="C35" s="6"/>
      <c r="D35" s="6"/>
      <c r="E35" s="6"/>
      <c r="F35" s="6"/>
      <c r="G35" s="6">
        <f t="shared" si="8"/>
        <v>0</v>
      </c>
      <c r="H35" s="31" t="e">
        <f t="shared" si="1"/>
        <v>#DIV/0!</v>
      </c>
      <c r="I35" s="15">
        <v>0.1</v>
      </c>
      <c r="J35" s="15">
        <v>1</v>
      </c>
      <c r="K35" s="15">
        <f t="shared" si="9"/>
        <v>0</v>
      </c>
      <c r="L35" s="15">
        <f t="shared" si="10"/>
        <v>0</v>
      </c>
      <c r="M35" s="15">
        <f t="shared" si="11"/>
        <v>0</v>
      </c>
    </row>
    <row r="36" spans="1:14" x14ac:dyDescent="0.25">
      <c r="A36" s="8" t="s">
        <v>76</v>
      </c>
      <c r="B36" s="9" t="s">
        <v>13</v>
      </c>
      <c r="C36" s="9">
        <v>1</v>
      </c>
      <c r="D36" s="9">
        <v>21.17</v>
      </c>
      <c r="E36" s="9">
        <v>509.44</v>
      </c>
      <c r="F36" s="9">
        <v>509.54</v>
      </c>
      <c r="G36" s="9">
        <f t="shared" si="8"/>
        <v>488.37</v>
      </c>
      <c r="H36" s="32">
        <f t="shared" si="1"/>
        <v>1.9625544608871337E-2</v>
      </c>
      <c r="I36" s="9">
        <v>0.1</v>
      </c>
      <c r="J36" s="9">
        <v>1</v>
      </c>
      <c r="K36" s="9">
        <f t="shared" si="9"/>
        <v>21.17</v>
      </c>
      <c r="L36" s="9">
        <f t="shared" si="10"/>
        <v>509.54</v>
      </c>
      <c r="M36" s="33">
        <f t="shared" si="11"/>
        <v>488.37</v>
      </c>
    </row>
    <row r="37" spans="1:14" ht="15.75" thickBot="1" x14ac:dyDescent="0.3">
      <c r="A37" s="10" t="s">
        <v>76</v>
      </c>
      <c r="B37" s="11" t="s">
        <v>14</v>
      </c>
      <c r="C37" s="11">
        <v>1</v>
      </c>
      <c r="D37" s="11">
        <v>21.26</v>
      </c>
      <c r="E37" s="11">
        <v>487.66</v>
      </c>
      <c r="F37" s="11">
        <v>488.08</v>
      </c>
      <c r="G37" s="11">
        <f t="shared" si="8"/>
        <v>466.82</v>
      </c>
      <c r="H37" s="36">
        <f t="shared" si="1"/>
        <v>8.6051466972620005E-2</v>
      </c>
      <c r="I37" s="11">
        <v>0.1</v>
      </c>
      <c r="J37" s="11">
        <v>1</v>
      </c>
      <c r="K37" s="11">
        <f t="shared" si="9"/>
        <v>21.26</v>
      </c>
      <c r="L37" s="11">
        <f t="shared" si="10"/>
        <v>488.08</v>
      </c>
      <c r="M37" s="37">
        <f t="shared" si="11"/>
        <v>466.82</v>
      </c>
      <c r="N37" s="15">
        <f>SUM(M36:M37)</f>
        <v>955.19</v>
      </c>
    </row>
    <row r="38" spans="1:14" x14ac:dyDescent="0.25">
      <c r="A38" s="6" t="s">
        <v>77</v>
      </c>
      <c r="B38" s="6">
        <v>1</v>
      </c>
      <c r="C38" s="6">
        <v>1</v>
      </c>
      <c r="D38" s="6">
        <v>21.36</v>
      </c>
      <c r="E38" s="6">
        <v>282.87</v>
      </c>
      <c r="F38" s="6">
        <v>282.75</v>
      </c>
      <c r="G38" s="6">
        <f t="shared" si="8"/>
        <v>261.39</v>
      </c>
      <c r="H38" s="31">
        <f t="shared" si="1"/>
        <v>-4.2440318302382707E-2</v>
      </c>
      <c r="I38" s="15">
        <v>0.1</v>
      </c>
      <c r="J38" s="15">
        <v>1</v>
      </c>
      <c r="K38" s="15">
        <f t="shared" si="9"/>
        <v>21.36</v>
      </c>
      <c r="L38" s="15">
        <f t="shared" si="10"/>
        <v>282.75</v>
      </c>
      <c r="M38" s="15">
        <f t="shared" si="11"/>
        <v>261.39</v>
      </c>
      <c r="N38" s="15">
        <f>M38</f>
        <v>261.39</v>
      </c>
    </row>
    <row r="39" spans="1:14" ht="15.75" thickBot="1" x14ac:dyDescent="0.3">
      <c r="A39" s="6" t="s">
        <v>78</v>
      </c>
      <c r="B39" s="6"/>
      <c r="C39" s="6"/>
      <c r="D39" s="6"/>
      <c r="E39" s="6"/>
      <c r="F39" s="6"/>
      <c r="G39" s="6">
        <f t="shared" si="8"/>
        <v>0</v>
      </c>
      <c r="H39" s="31" t="e">
        <f t="shared" si="1"/>
        <v>#DIV/0!</v>
      </c>
      <c r="I39" s="15">
        <v>0.1</v>
      </c>
      <c r="J39" s="15">
        <v>1</v>
      </c>
      <c r="K39" s="15">
        <f t="shared" si="9"/>
        <v>0</v>
      </c>
      <c r="L39" s="15">
        <f t="shared" si="10"/>
        <v>0</v>
      </c>
      <c r="M39" s="15">
        <f t="shared" si="11"/>
        <v>0</v>
      </c>
    </row>
    <row r="40" spans="1:14" x14ac:dyDescent="0.25">
      <c r="A40" s="8" t="s">
        <v>79</v>
      </c>
      <c r="B40" s="9" t="s">
        <v>13</v>
      </c>
      <c r="C40" s="9">
        <v>1</v>
      </c>
      <c r="D40" s="9">
        <v>21.46</v>
      </c>
      <c r="E40" s="9">
        <v>406.95</v>
      </c>
      <c r="F40" s="9">
        <v>406.75</v>
      </c>
      <c r="G40" s="9">
        <f t="shared" si="8"/>
        <v>385.29</v>
      </c>
      <c r="H40" s="32">
        <f t="shared" si="1"/>
        <v>-4.9170251997537662E-2</v>
      </c>
      <c r="I40" s="9">
        <v>0.1</v>
      </c>
      <c r="J40" s="9">
        <v>1</v>
      </c>
      <c r="K40" s="9">
        <f t="shared" si="9"/>
        <v>21.46</v>
      </c>
      <c r="L40" s="9">
        <f t="shared" si="10"/>
        <v>406.75</v>
      </c>
      <c r="M40" s="33">
        <f t="shared" si="11"/>
        <v>385.29</v>
      </c>
    </row>
    <row r="41" spans="1:14" ht="15.75" thickBot="1" x14ac:dyDescent="0.3">
      <c r="A41" s="10" t="s">
        <v>79</v>
      </c>
      <c r="B41" s="11" t="s">
        <v>14</v>
      </c>
      <c r="C41" s="11">
        <v>1</v>
      </c>
      <c r="D41" s="11">
        <v>21.24</v>
      </c>
      <c r="E41" s="11">
        <v>349.19</v>
      </c>
      <c r="F41" s="11">
        <v>348.97</v>
      </c>
      <c r="G41" s="11">
        <f t="shared" si="8"/>
        <v>327.73</v>
      </c>
      <c r="H41" s="36">
        <f t="shared" si="1"/>
        <v>-6.3042668424202475E-2</v>
      </c>
      <c r="I41" s="11">
        <v>0.1</v>
      </c>
      <c r="J41" s="11">
        <v>1</v>
      </c>
      <c r="K41" s="11">
        <f t="shared" si="9"/>
        <v>21.24</v>
      </c>
      <c r="L41" s="11">
        <f t="shared" si="10"/>
        <v>348.97</v>
      </c>
      <c r="M41" s="37">
        <f t="shared" si="11"/>
        <v>327.73</v>
      </c>
      <c r="N41" s="15">
        <f>SUM(M40:M41)</f>
        <v>713.02</v>
      </c>
    </row>
    <row r="42" spans="1:14" x14ac:dyDescent="0.25">
      <c r="A42" s="6" t="s">
        <v>80</v>
      </c>
      <c r="B42" s="6">
        <v>1</v>
      </c>
      <c r="C42" s="6">
        <v>1</v>
      </c>
      <c r="D42" s="6">
        <v>21.23</v>
      </c>
      <c r="E42" s="6">
        <v>70.55</v>
      </c>
      <c r="F42" s="6">
        <v>70.5</v>
      </c>
      <c r="G42" s="6">
        <f t="shared" si="8"/>
        <v>49.269999999999996</v>
      </c>
      <c r="H42" s="31">
        <f t="shared" si="1"/>
        <v>-7.0921985815601829E-2</v>
      </c>
      <c r="I42" s="15">
        <v>0.1</v>
      </c>
      <c r="J42" s="15">
        <v>1</v>
      </c>
      <c r="K42" s="15">
        <f t="shared" si="9"/>
        <v>21.23</v>
      </c>
      <c r="L42" s="15">
        <f t="shared" si="10"/>
        <v>70.5</v>
      </c>
      <c r="M42" s="15">
        <f t="shared" si="11"/>
        <v>49.269999999999996</v>
      </c>
      <c r="N42" s="15">
        <f>M42</f>
        <v>49.269999999999996</v>
      </c>
    </row>
    <row r="43" spans="1:14" x14ac:dyDescent="0.25">
      <c r="A43" s="6" t="s">
        <v>81</v>
      </c>
      <c r="B43" s="6">
        <v>1</v>
      </c>
      <c r="C43" s="6">
        <v>1</v>
      </c>
      <c r="D43" s="6">
        <v>21.85</v>
      </c>
      <c r="E43" s="6">
        <v>555.65</v>
      </c>
      <c r="F43" s="6">
        <v>555.71</v>
      </c>
      <c r="G43" s="6">
        <f t="shared" si="8"/>
        <v>533.86</v>
      </c>
      <c r="H43" s="31">
        <f t="shared" si="1"/>
        <v>1.0796998434443594E-2</v>
      </c>
      <c r="I43" s="15">
        <v>0.1</v>
      </c>
      <c r="J43" s="15">
        <v>1</v>
      </c>
      <c r="K43" s="15">
        <f t="shared" si="9"/>
        <v>21.85</v>
      </c>
      <c r="L43" s="15">
        <f t="shared" si="10"/>
        <v>555.71</v>
      </c>
      <c r="M43" s="15">
        <f t="shared" si="11"/>
        <v>533.86</v>
      </c>
      <c r="N43" s="15">
        <f t="shared" ref="N43:N44" si="12">M43</f>
        <v>533.86</v>
      </c>
    </row>
    <row r="44" spans="1:14" x14ac:dyDescent="0.25">
      <c r="A44" s="6" t="s">
        <v>82</v>
      </c>
      <c r="B44" s="6">
        <v>1</v>
      </c>
      <c r="C44" s="6">
        <v>1</v>
      </c>
      <c r="D44" s="6">
        <v>21.32</v>
      </c>
      <c r="E44" s="6">
        <v>352.89</v>
      </c>
      <c r="F44" s="6">
        <v>352.57</v>
      </c>
      <c r="G44" s="6">
        <f t="shared" si="8"/>
        <v>331.25</v>
      </c>
      <c r="H44" s="31">
        <f t="shared" si="1"/>
        <v>-9.0762118160924388E-2</v>
      </c>
      <c r="I44" s="15">
        <v>0.1</v>
      </c>
      <c r="J44" s="15">
        <v>1</v>
      </c>
      <c r="K44" s="15">
        <f t="shared" si="9"/>
        <v>21.32</v>
      </c>
      <c r="L44" s="15">
        <f t="shared" si="10"/>
        <v>352.57</v>
      </c>
      <c r="M44" s="15">
        <f t="shared" si="11"/>
        <v>331.25</v>
      </c>
      <c r="N44" s="15">
        <f t="shared" si="12"/>
        <v>331.25</v>
      </c>
    </row>
    <row r="45" spans="1:14" x14ac:dyDescent="0.25">
      <c r="A45" s="6" t="s">
        <v>83</v>
      </c>
      <c r="B45" s="6"/>
      <c r="C45" s="6"/>
      <c r="D45" s="6"/>
      <c r="E45" s="6"/>
      <c r="F45" s="6"/>
      <c r="G45" s="6">
        <f t="shared" si="8"/>
        <v>0</v>
      </c>
      <c r="H45" s="31" t="e">
        <f t="shared" si="1"/>
        <v>#DIV/0!</v>
      </c>
      <c r="I45" s="15">
        <v>0.1</v>
      </c>
      <c r="J45" s="15">
        <v>1</v>
      </c>
      <c r="K45" s="15">
        <f t="shared" si="9"/>
        <v>0</v>
      </c>
      <c r="L45" s="15">
        <f t="shared" si="10"/>
        <v>0</v>
      </c>
      <c r="M45" s="15">
        <f t="shared" si="11"/>
        <v>0</v>
      </c>
    </row>
    <row r="46" spans="1:14" ht="15.75" thickBot="1" x14ac:dyDescent="0.3">
      <c r="A46" s="6" t="s">
        <v>84</v>
      </c>
      <c r="B46" s="6"/>
      <c r="C46" s="6"/>
      <c r="D46" s="6"/>
      <c r="E46" s="6"/>
      <c r="F46" s="6"/>
      <c r="G46" s="6">
        <f t="shared" si="8"/>
        <v>0</v>
      </c>
      <c r="H46" s="31" t="e">
        <f t="shared" si="1"/>
        <v>#DIV/0!</v>
      </c>
      <c r="I46" s="15">
        <v>0.1</v>
      </c>
      <c r="J46" s="15">
        <v>1</v>
      </c>
      <c r="K46" s="15">
        <f t="shared" si="9"/>
        <v>0</v>
      </c>
      <c r="L46" s="15">
        <f t="shared" si="10"/>
        <v>0</v>
      </c>
      <c r="M46" s="15">
        <f t="shared" si="11"/>
        <v>0</v>
      </c>
    </row>
    <row r="47" spans="1:14" x14ac:dyDescent="0.25">
      <c r="A47" s="8" t="s">
        <v>85</v>
      </c>
      <c r="B47" s="9" t="s">
        <v>13</v>
      </c>
      <c r="C47" s="9">
        <v>1</v>
      </c>
      <c r="D47" s="9">
        <v>21.38</v>
      </c>
      <c r="E47" s="9">
        <v>447.76</v>
      </c>
      <c r="F47" s="9">
        <v>447.56</v>
      </c>
      <c r="G47" s="9">
        <f t="shared" si="8"/>
        <v>426.18</v>
      </c>
      <c r="H47" s="32">
        <f t="shared" si="1"/>
        <v>-4.4686745911164394E-2</v>
      </c>
      <c r="I47" s="9">
        <v>0.1</v>
      </c>
      <c r="J47" s="9">
        <v>1</v>
      </c>
      <c r="K47" s="9">
        <f t="shared" si="9"/>
        <v>21.38</v>
      </c>
      <c r="L47" s="9">
        <f t="shared" si="10"/>
        <v>447.56</v>
      </c>
      <c r="M47" s="33">
        <f t="shared" si="11"/>
        <v>426.18</v>
      </c>
    </row>
    <row r="48" spans="1:14" ht="15.75" thickBot="1" x14ac:dyDescent="0.3">
      <c r="A48" s="10" t="s">
        <v>85</v>
      </c>
      <c r="B48" s="11" t="s">
        <v>14</v>
      </c>
      <c r="C48" s="11">
        <v>1</v>
      </c>
      <c r="D48" s="11">
        <v>21.25</v>
      </c>
      <c r="E48" s="11">
        <v>359.38</v>
      </c>
      <c r="F48" s="11">
        <v>359.14</v>
      </c>
      <c r="G48" s="11">
        <f t="shared" si="8"/>
        <v>337.89</v>
      </c>
      <c r="H48" s="36">
        <f t="shared" si="1"/>
        <v>-6.6826307289645115E-2</v>
      </c>
      <c r="I48" s="11">
        <v>0.1</v>
      </c>
      <c r="J48" s="11">
        <v>1</v>
      </c>
      <c r="K48" s="11">
        <f t="shared" si="9"/>
        <v>21.25</v>
      </c>
      <c r="L48" s="11">
        <f t="shared" si="10"/>
        <v>359.14</v>
      </c>
      <c r="M48" s="37">
        <f t="shared" si="11"/>
        <v>337.89</v>
      </c>
      <c r="N48" s="15">
        <f>SUM(M47:M48)</f>
        <v>764.06999999999994</v>
      </c>
    </row>
    <row r="49" spans="1:14" x14ac:dyDescent="0.25">
      <c r="A49" s="6" t="s">
        <v>86</v>
      </c>
      <c r="B49" s="6"/>
      <c r="C49" s="6"/>
      <c r="D49" s="6"/>
      <c r="E49" s="6"/>
      <c r="F49" s="6"/>
      <c r="G49" s="6">
        <f t="shared" si="8"/>
        <v>0</v>
      </c>
      <c r="H49" s="31" t="e">
        <f t="shared" si="1"/>
        <v>#DIV/0!</v>
      </c>
      <c r="I49" s="15">
        <v>0.1</v>
      </c>
      <c r="J49" s="15">
        <v>1</v>
      </c>
      <c r="K49" s="15">
        <f t="shared" si="9"/>
        <v>0</v>
      </c>
      <c r="L49" s="15">
        <f t="shared" si="10"/>
        <v>0</v>
      </c>
      <c r="M49" s="15">
        <f t="shared" si="11"/>
        <v>0</v>
      </c>
    </row>
    <row r="50" spans="1:14" x14ac:dyDescent="0.25">
      <c r="A50" s="6" t="s">
        <v>87</v>
      </c>
      <c r="B50" s="6"/>
      <c r="C50" s="6"/>
      <c r="D50" s="6"/>
      <c r="E50" s="6"/>
      <c r="F50" s="6"/>
      <c r="G50" s="6">
        <f t="shared" si="8"/>
        <v>0</v>
      </c>
      <c r="H50" s="31" t="e">
        <f t="shared" si="1"/>
        <v>#DIV/0!</v>
      </c>
      <c r="I50" s="15">
        <v>0.1</v>
      </c>
      <c r="J50" s="15">
        <v>1</v>
      </c>
      <c r="K50" s="15">
        <f t="shared" si="9"/>
        <v>0</v>
      </c>
      <c r="L50" s="15">
        <f t="shared" si="10"/>
        <v>0</v>
      </c>
      <c r="M50" s="15">
        <f t="shared" si="11"/>
        <v>0</v>
      </c>
    </row>
    <row r="51" spans="1:14" x14ac:dyDescent="0.25">
      <c r="A51" s="6" t="s">
        <v>88</v>
      </c>
      <c r="B51" s="6">
        <v>1</v>
      </c>
      <c r="C51" s="6">
        <v>1</v>
      </c>
      <c r="D51" s="6">
        <v>21.38</v>
      </c>
      <c r="E51" s="6">
        <v>584.71</v>
      </c>
      <c r="F51" s="6">
        <v>585.32000000000005</v>
      </c>
      <c r="G51" s="6">
        <f t="shared" si="8"/>
        <v>563.94000000000005</v>
      </c>
      <c r="H51" s="31">
        <f t="shared" si="1"/>
        <v>0.10421649695892654</v>
      </c>
      <c r="I51" s="15">
        <v>0.1</v>
      </c>
      <c r="J51" s="15">
        <v>1</v>
      </c>
      <c r="K51" s="15">
        <f t="shared" si="9"/>
        <v>21.38</v>
      </c>
      <c r="L51" s="15">
        <f t="shared" si="10"/>
        <v>585.32000000000005</v>
      </c>
      <c r="M51" s="15">
        <f t="shared" si="11"/>
        <v>563.94000000000005</v>
      </c>
      <c r="N51" s="15">
        <f>M51</f>
        <v>563.94000000000005</v>
      </c>
    </row>
    <row r="52" spans="1:14" x14ac:dyDescent="0.25">
      <c r="A52" s="6" t="s">
        <v>89</v>
      </c>
      <c r="B52" s="6"/>
      <c r="C52" s="6"/>
      <c r="D52" s="6"/>
      <c r="E52" s="6"/>
      <c r="F52" s="6"/>
      <c r="G52" s="6">
        <f t="shared" si="8"/>
        <v>0</v>
      </c>
      <c r="H52" s="31" t="e">
        <f t="shared" si="1"/>
        <v>#DIV/0!</v>
      </c>
      <c r="I52" s="15">
        <v>0.1</v>
      </c>
      <c r="J52" s="15">
        <v>1</v>
      </c>
      <c r="K52" s="15">
        <f t="shared" si="9"/>
        <v>0</v>
      </c>
      <c r="L52" s="15">
        <f t="shared" si="10"/>
        <v>0</v>
      </c>
      <c r="M52" s="15">
        <f t="shared" si="11"/>
        <v>0</v>
      </c>
    </row>
    <row r="53" spans="1:14" x14ac:dyDescent="0.25">
      <c r="A53" s="6" t="s">
        <v>90</v>
      </c>
      <c r="B53" s="6"/>
      <c r="C53" s="6"/>
      <c r="D53" s="6"/>
      <c r="E53" s="6"/>
      <c r="F53" s="6"/>
      <c r="G53" s="6">
        <f t="shared" si="8"/>
        <v>0</v>
      </c>
      <c r="H53" s="31" t="e">
        <f t="shared" si="1"/>
        <v>#DIV/0!</v>
      </c>
      <c r="I53" s="15">
        <v>0.1</v>
      </c>
      <c r="J53" s="15">
        <v>1</v>
      </c>
      <c r="K53" s="15">
        <f t="shared" si="9"/>
        <v>0</v>
      </c>
      <c r="L53" s="15">
        <f t="shared" si="10"/>
        <v>0</v>
      </c>
      <c r="M53" s="15">
        <f t="shared" si="11"/>
        <v>0</v>
      </c>
    </row>
    <row r="54" spans="1:14" x14ac:dyDescent="0.25">
      <c r="A54" s="6" t="s">
        <v>111</v>
      </c>
      <c r="B54" s="6"/>
      <c r="C54" s="6"/>
      <c r="D54" s="6"/>
      <c r="E54" s="6"/>
      <c r="F54" s="6"/>
      <c r="G54" s="6">
        <f>F54-D54</f>
        <v>0</v>
      </c>
      <c r="H54" s="31" t="e">
        <f t="shared" si="1"/>
        <v>#DIV/0!</v>
      </c>
      <c r="I54" s="15">
        <v>0.1</v>
      </c>
      <c r="J54" s="15">
        <v>1</v>
      </c>
      <c r="K54" s="15">
        <f>D54</f>
        <v>0</v>
      </c>
      <c r="L54" s="15">
        <f>F54</f>
        <v>0</v>
      </c>
      <c r="M54" s="15">
        <f t="shared" si="11"/>
        <v>0</v>
      </c>
    </row>
    <row r="55" spans="1:14" x14ac:dyDescent="0.25">
      <c r="A55" s="6" t="s">
        <v>112</v>
      </c>
      <c r="B55" s="6">
        <v>1</v>
      </c>
      <c r="C55" s="6">
        <v>1</v>
      </c>
      <c r="D55" s="6">
        <v>20.5</v>
      </c>
      <c r="E55" s="6">
        <v>244.13</v>
      </c>
      <c r="F55" s="6">
        <v>243.94</v>
      </c>
      <c r="G55" s="6">
        <f t="shared" ref="G55:G118" si="13">F55-D55</f>
        <v>223.44</v>
      </c>
      <c r="H55" s="31">
        <f t="shared" si="1"/>
        <v>-7.7888005247189085E-2</v>
      </c>
      <c r="I55" s="15">
        <v>0.1</v>
      </c>
      <c r="J55" s="15">
        <v>1</v>
      </c>
      <c r="K55" s="15">
        <f>D55</f>
        <v>20.5</v>
      </c>
      <c r="L55" s="15">
        <f>F55</f>
        <v>243.94</v>
      </c>
      <c r="M55" s="15">
        <f t="shared" si="11"/>
        <v>223.44</v>
      </c>
      <c r="N55" s="15">
        <f>L55-K55</f>
        <v>223.44</v>
      </c>
    </row>
    <row r="56" spans="1:14" ht="15.75" thickBot="1" x14ac:dyDescent="0.3">
      <c r="A56" s="6" t="s">
        <v>113</v>
      </c>
      <c r="B56" s="6">
        <v>1</v>
      </c>
      <c r="C56" s="6">
        <v>1</v>
      </c>
      <c r="D56" s="6">
        <v>21.24</v>
      </c>
      <c r="E56" s="6">
        <v>149.13</v>
      </c>
      <c r="F56" s="6">
        <v>149.06</v>
      </c>
      <c r="G56" s="6">
        <f t="shared" si="13"/>
        <v>127.82000000000001</v>
      </c>
      <c r="H56" s="34">
        <f t="shared" si="1"/>
        <v>-4.6960955320002995E-2</v>
      </c>
      <c r="I56" s="6">
        <v>0.1</v>
      </c>
      <c r="J56" s="6">
        <v>1</v>
      </c>
      <c r="K56" s="6">
        <f t="shared" ref="K56:K75" si="14">D56</f>
        <v>21.24</v>
      </c>
      <c r="L56" s="6">
        <f t="shared" ref="L56:L59" si="15">F56</f>
        <v>149.06</v>
      </c>
      <c r="M56" s="15">
        <f t="shared" si="11"/>
        <v>127.82000000000001</v>
      </c>
      <c r="N56" s="6">
        <f>L56-K56</f>
        <v>127.82000000000001</v>
      </c>
    </row>
    <row r="57" spans="1:14" x14ac:dyDescent="0.25">
      <c r="A57" s="8" t="s">
        <v>114</v>
      </c>
      <c r="B57" s="9">
        <v>1</v>
      </c>
      <c r="C57" s="9">
        <v>1</v>
      </c>
      <c r="D57" s="9">
        <v>21.55</v>
      </c>
      <c r="E57" s="9">
        <v>459.42</v>
      </c>
      <c r="F57" s="9">
        <v>459.25</v>
      </c>
      <c r="G57" s="9">
        <f t="shared" si="13"/>
        <v>437.7</v>
      </c>
      <c r="H57" s="32">
        <f t="shared" si="1"/>
        <v>-3.7016875340228239E-2</v>
      </c>
      <c r="I57" s="9">
        <v>0.1</v>
      </c>
      <c r="J57" s="9">
        <v>1</v>
      </c>
      <c r="K57" s="9">
        <f t="shared" si="14"/>
        <v>21.55</v>
      </c>
      <c r="L57" s="9">
        <f t="shared" si="15"/>
        <v>459.25</v>
      </c>
      <c r="M57" s="9">
        <f t="shared" si="11"/>
        <v>437.7</v>
      </c>
      <c r="N57" s="33"/>
    </row>
    <row r="58" spans="1:14" ht="15.75" thickBot="1" x14ac:dyDescent="0.3">
      <c r="A58" s="10" t="s">
        <v>114</v>
      </c>
      <c r="B58" s="11">
        <v>1</v>
      </c>
      <c r="C58" s="11">
        <v>1</v>
      </c>
      <c r="D58" s="11">
        <v>21.42</v>
      </c>
      <c r="E58" s="11">
        <v>459.62</v>
      </c>
      <c r="F58" s="11">
        <v>459.46</v>
      </c>
      <c r="G58" s="11">
        <f t="shared" si="13"/>
        <v>438.03999999999996</v>
      </c>
      <c r="H58" s="36">
        <f t="shared" si="1"/>
        <v>-3.4823488442967232E-2</v>
      </c>
      <c r="I58" s="11"/>
      <c r="J58" s="11"/>
      <c r="K58" s="11">
        <f t="shared" si="14"/>
        <v>21.42</v>
      </c>
      <c r="L58" s="11">
        <f t="shared" si="15"/>
        <v>459.46</v>
      </c>
      <c r="M58" s="11">
        <f t="shared" si="11"/>
        <v>438.03999999999996</v>
      </c>
      <c r="N58" s="37">
        <f>(F57+F58)-(D57+D58)</f>
        <v>875.74</v>
      </c>
    </row>
    <row r="59" spans="1:14" x14ac:dyDescent="0.25">
      <c r="A59" s="6" t="s">
        <v>115</v>
      </c>
      <c r="B59" s="6"/>
      <c r="C59" s="6"/>
      <c r="D59" s="6"/>
      <c r="E59" s="6"/>
      <c r="F59" s="6"/>
      <c r="G59" s="6">
        <f t="shared" si="13"/>
        <v>0</v>
      </c>
      <c r="H59" s="34" t="e">
        <f t="shared" si="1"/>
        <v>#DIV/0!</v>
      </c>
      <c r="I59" s="6">
        <v>0.1</v>
      </c>
      <c r="J59" s="6">
        <v>1</v>
      </c>
      <c r="K59" s="6">
        <f t="shared" si="14"/>
        <v>0</v>
      </c>
      <c r="L59" s="6">
        <f t="shared" si="15"/>
        <v>0</v>
      </c>
      <c r="M59" s="15">
        <f t="shared" si="11"/>
        <v>0</v>
      </c>
      <c r="N59" s="6"/>
    </row>
    <row r="60" spans="1:14" x14ac:dyDescent="0.25">
      <c r="A60" s="6" t="s">
        <v>116</v>
      </c>
      <c r="B60" s="6"/>
      <c r="C60" s="6"/>
      <c r="D60" s="6"/>
      <c r="E60" s="6"/>
      <c r="F60" s="6"/>
      <c r="G60" s="6">
        <f t="shared" si="13"/>
        <v>0</v>
      </c>
      <c r="H60" s="34" t="e">
        <f t="shared" si="1"/>
        <v>#DIV/0!</v>
      </c>
      <c r="I60" s="6">
        <v>0.1</v>
      </c>
      <c r="J60" s="6">
        <v>1</v>
      </c>
      <c r="K60" s="6">
        <f t="shared" si="14"/>
        <v>0</v>
      </c>
      <c r="L60" s="6">
        <f>F60</f>
        <v>0</v>
      </c>
      <c r="M60" s="15">
        <f t="shared" si="11"/>
        <v>0</v>
      </c>
      <c r="N60" s="6"/>
    </row>
    <row r="61" spans="1:14" x14ac:dyDescent="0.25">
      <c r="A61" s="6" t="s">
        <v>117</v>
      </c>
      <c r="B61" s="6">
        <v>1</v>
      </c>
      <c r="C61" s="6">
        <v>1</v>
      </c>
      <c r="D61" s="6">
        <v>21.09</v>
      </c>
      <c r="E61" s="6">
        <v>423.18</v>
      </c>
      <c r="F61" s="6">
        <v>423.01</v>
      </c>
      <c r="G61" s="6">
        <f t="shared" si="13"/>
        <v>401.92</v>
      </c>
      <c r="H61" s="34">
        <f t="shared" si="1"/>
        <v>-4.0188175220450262E-2</v>
      </c>
      <c r="I61" s="6">
        <v>0.1</v>
      </c>
      <c r="J61" s="6">
        <v>1</v>
      </c>
      <c r="K61" s="6">
        <f t="shared" si="14"/>
        <v>21.09</v>
      </c>
      <c r="L61" s="6">
        <f>F61</f>
        <v>423.01</v>
      </c>
      <c r="M61" s="15">
        <f t="shared" si="11"/>
        <v>401.92</v>
      </c>
      <c r="N61" s="6">
        <f t="shared" ref="N61:N68" si="16">L61-K61</f>
        <v>401.92</v>
      </c>
    </row>
    <row r="62" spans="1:14" x14ac:dyDescent="0.25">
      <c r="A62" s="6" t="s">
        <v>118</v>
      </c>
      <c r="B62" s="6">
        <v>1</v>
      </c>
      <c r="C62" s="6">
        <v>1</v>
      </c>
      <c r="D62" s="6">
        <v>20.14</v>
      </c>
      <c r="E62" s="6">
        <v>178.38</v>
      </c>
      <c r="F62" s="6">
        <v>178.4</v>
      </c>
      <c r="G62" s="6">
        <f t="shared" si="13"/>
        <v>158.26</v>
      </c>
      <c r="H62" s="34">
        <f t="shared" si="1"/>
        <v>1.1210762331842261E-2</v>
      </c>
      <c r="I62" s="6">
        <v>0.1</v>
      </c>
      <c r="J62" s="6">
        <v>1</v>
      </c>
      <c r="K62" s="6">
        <f t="shared" si="14"/>
        <v>20.14</v>
      </c>
      <c r="L62" s="6">
        <f>F62</f>
        <v>178.4</v>
      </c>
      <c r="M62" s="15">
        <f t="shared" si="11"/>
        <v>158.26</v>
      </c>
      <c r="N62" s="6">
        <f t="shared" si="16"/>
        <v>158.26</v>
      </c>
    </row>
    <row r="63" spans="1:14" x14ac:dyDescent="0.25">
      <c r="A63" s="6" t="s">
        <v>119</v>
      </c>
      <c r="B63" s="6">
        <v>1</v>
      </c>
      <c r="C63" s="6">
        <v>1</v>
      </c>
      <c r="D63" s="6">
        <v>21.38</v>
      </c>
      <c r="E63" s="6">
        <v>150.29</v>
      </c>
      <c r="F63" s="6">
        <v>150.43</v>
      </c>
      <c r="G63" s="6">
        <f t="shared" si="13"/>
        <v>129.05000000000001</v>
      </c>
      <c r="H63" s="34">
        <f t="shared" si="1"/>
        <v>9.3066542577957989E-2</v>
      </c>
      <c r="I63" s="6">
        <v>0.1</v>
      </c>
      <c r="J63" s="6">
        <v>1</v>
      </c>
      <c r="K63" s="6">
        <f t="shared" si="14"/>
        <v>21.38</v>
      </c>
      <c r="L63" s="6">
        <f>F63</f>
        <v>150.43</v>
      </c>
      <c r="M63" s="15">
        <f t="shared" si="11"/>
        <v>129.05000000000001</v>
      </c>
      <c r="N63" s="6">
        <f t="shared" si="16"/>
        <v>129.05000000000001</v>
      </c>
    </row>
    <row r="64" spans="1:14" x14ac:dyDescent="0.25">
      <c r="A64" s="6" t="s">
        <v>120</v>
      </c>
      <c r="B64" s="6">
        <v>1</v>
      </c>
      <c r="C64" s="6">
        <v>1</v>
      </c>
      <c r="D64" s="6">
        <v>21.16</v>
      </c>
      <c r="E64" s="6">
        <v>210.04</v>
      </c>
      <c r="F64" s="6">
        <v>209.97</v>
      </c>
      <c r="G64" s="6">
        <f t="shared" si="13"/>
        <v>188.81</v>
      </c>
      <c r="H64" s="34">
        <f t="shared" si="1"/>
        <v>-3.3338095918452382E-2</v>
      </c>
      <c r="I64" s="6">
        <v>0.1</v>
      </c>
      <c r="J64" s="6">
        <v>1</v>
      </c>
      <c r="K64" s="6">
        <f t="shared" si="14"/>
        <v>21.16</v>
      </c>
      <c r="L64" s="6">
        <f t="shared" ref="L64:L75" si="17">F64</f>
        <v>209.97</v>
      </c>
      <c r="M64" s="15">
        <f t="shared" si="11"/>
        <v>188.81</v>
      </c>
      <c r="N64" s="6">
        <f t="shared" si="16"/>
        <v>188.81</v>
      </c>
    </row>
    <row r="65" spans="1:14" x14ac:dyDescent="0.25">
      <c r="A65" s="6" t="s">
        <v>121</v>
      </c>
      <c r="B65" s="6">
        <v>1</v>
      </c>
      <c r="C65" s="6">
        <v>1</v>
      </c>
      <c r="D65" s="6">
        <v>21.14</v>
      </c>
      <c r="E65" s="6">
        <v>275.58999999999997</v>
      </c>
      <c r="F65" s="6">
        <v>275.45999999999998</v>
      </c>
      <c r="G65" s="6">
        <f t="shared" si="13"/>
        <v>254.32</v>
      </c>
      <c r="H65" s="34">
        <f t="shared" si="1"/>
        <v>-4.719378494155535E-2</v>
      </c>
      <c r="I65" s="6">
        <v>0.1</v>
      </c>
      <c r="J65" s="6">
        <v>1</v>
      </c>
      <c r="K65" s="6">
        <f t="shared" si="14"/>
        <v>21.14</v>
      </c>
      <c r="L65" s="6">
        <f t="shared" si="17"/>
        <v>275.45999999999998</v>
      </c>
      <c r="M65" s="15">
        <f t="shared" si="11"/>
        <v>254.32</v>
      </c>
      <c r="N65" s="6">
        <f t="shared" si="16"/>
        <v>254.32</v>
      </c>
    </row>
    <row r="66" spans="1:14" x14ac:dyDescent="0.25">
      <c r="A66" s="6" t="s">
        <v>122</v>
      </c>
      <c r="B66" s="6">
        <v>1</v>
      </c>
      <c r="C66" s="6">
        <v>1</v>
      </c>
      <c r="D66" s="6">
        <v>21.16</v>
      </c>
      <c r="E66" s="6">
        <v>66.41</v>
      </c>
      <c r="F66" s="6">
        <v>66.459999999999994</v>
      </c>
      <c r="G66" s="6">
        <f t="shared" si="13"/>
        <v>45.3</v>
      </c>
      <c r="H66" s="34">
        <f t="shared" si="1"/>
        <v>7.5233222991272442E-2</v>
      </c>
      <c r="I66" s="6">
        <v>0.1</v>
      </c>
      <c r="J66" s="6">
        <v>1</v>
      </c>
      <c r="K66" s="6">
        <f t="shared" si="14"/>
        <v>21.16</v>
      </c>
      <c r="L66" s="6">
        <f t="shared" si="17"/>
        <v>66.459999999999994</v>
      </c>
      <c r="M66" s="15">
        <f t="shared" si="11"/>
        <v>45.3</v>
      </c>
      <c r="N66" s="6">
        <f t="shared" si="16"/>
        <v>45.3</v>
      </c>
    </row>
    <row r="67" spans="1:14" x14ac:dyDescent="0.25">
      <c r="A67" s="6" t="s">
        <v>123</v>
      </c>
      <c r="B67" s="6">
        <v>1</v>
      </c>
      <c r="C67" s="6">
        <v>1</v>
      </c>
      <c r="D67" s="6">
        <v>21.17</v>
      </c>
      <c r="E67" s="6">
        <v>152.29</v>
      </c>
      <c r="F67" s="6">
        <v>152.21</v>
      </c>
      <c r="G67" s="6">
        <f t="shared" si="13"/>
        <v>131.04000000000002</v>
      </c>
      <c r="H67" s="34">
        <f t="shared" ref="H67:H130" si="18">100- (E67/F67*100)</f>
        <v>-5.2558964588371282E-2</v>
      </c>
      <c r="I67" s="6">
        <v>0.1</v>
      </c>
      <c r="J67" s="6">
        <v>1</v>
      </c>
      <c r="K67" s="6">
        <f t="shared" si="14"/>
        <v>21.17</v>
      </c>
      <c r="L67" s="6">
        <f t="shared" si="17"/>
        <v>152.21</v>
      </c>
      <c r="M67" s="15">
        <f t="shared" si="11"/>
        <v>131.04000000000002</v>
      </c>
      <c r="N67" s="6">
        <f t="shared" si="16"/>
        <v>131.04000000000002</v>
      </c>
    </row>
    <row r="68" spans="1:14" ht="15.75" thickBot="1" x14ac:dyDescent="0.3">
      <c r="A68" s="6" t="s">
        <v>124</v>
      </c>
      <c r="B68" s="6">
        <v>1</v>
      </c>
      <c r="C68" s="6">
        <v>1</v>
      </c>
      <c r="D68" s="6">
        <v>21.27</v>
      </c>
      <c r="E68" s="6">
        <v>139.5</v>
      </c>
      <c r="F68" s="6">
        <v>139.46</v>
      </c>
      <c r="G68" s="6">
        <f t="shared" si="13"/>
        <v>118.19000000000001</v>
      </c>
      <c r="H68" s="34">
        <f t="shared" si="18"/>
        <v>-2.8682059371860191E-2</v>
      </c>
      <c r="I68" s="6">
        <v>0.1</v>
      </c>
      <c r="J68" s="6">
        <v>1</v>
      </c>
      <c r="K68" s="6">
        <f t="shared" si="14"/>
        <v>21.27</v>
      </c>
      <c r="L68" s="6">
        <f t="shared" si="17"/>
        <v>139.46</v>
      </c>
      <c r="M68" s="15">
        <f t="shared" si="11"/>
        <v>118.19000000000001</v>
      </c>
      <c r="N68" s="6">
        <f t="shared" si="16"/>
        <v>118.19000000000001</v>
      </c>
    </row>
    <row r="69" spans="1:14" x14ac:dyDescent="0.25">
      <c r="A69" s="8" t="s">
        <v>125</v>
      </c>
      <c r="B69" s="9">
        <v>1</v>
      </c>
      <c r="C69" s="9">
        <v>1</v>
      </c>
      <c r="D69" s="9">
        <v>21.25</v>
      </c>
      <c r="E69" s="9">
        <v>606.05999999999995</v>
      </c>
      <c r="F69" s="9">
        <v>605.74</v>
      </c>
      <c r="G69" s="9">
        <f t="shared" si="13"/>
        <v>584.49</v>
      </c>
      <c r="H69" s="32">
        <f t="shared" si="18"/>
        <v>-5.2827945983423774E-2</v>
      </c>
      <c r="I69" s="9">
        <v>0.1</v>
      </c>
      <c r="J69" s="9">
        <v>1</v>
      </c>
      <c r="K69" s="9">
        <f t="shared" si="14"/>
        <v>21.25</v>
      </c>
      <c r="L69" s="9">
        <f t="shared" si="17"/>
        <v>605.74</v>
      </c>
      <c r="M69" s="9">
        <f t="shared" si="11"/>
        <v>584.49</v>
      </c>
      <c r="N69" s="33"/>
    </row>
    <row r="70" spans="1:14" ht="15.75" thickBot="1" x14ac:dyDescent="0.3">
      <c r="A70" s="10" t="s">
        <v>125</v>
      </c>
      <c r="B70" s="11">
        <v>1</v>
      </c>
      <c r="C70" s="11">
        <v>1</v>
      </c>
      <c r="D70" s="11">
        <v>15.17</v>
      </c>
      <c r="E70" s="11">
        <v>559.83000000000004</v>
      </c>
      <c r="F70" s="11">
        <v>559.61</v>
      </c>
      <c r="G70" s="11">
        <f t="shared" si="13"/>
        <v>544.44000000000005</v>
      </c>
      <c r="H70" s="36">
        <f t="shared" si="18"/>
        <v>-3.9313093046942527E-2</v>
      </c>
      <c r="I70" s="11"/>
      <c r="J70" s="11"/>
      <c r="K70" s="11">
        <f t="shared" si="14"/>
        <v>15.17</v>
      </c>
      <c r="L70" s="11">
        <f t="shared" si="17"/>
        <v>559.61</v>
      </c>
      <c r="M70" s="11">
        <f t="shared" si="11"/>
        <v>544.44000000000005</v>
      </c>
      <c r="N70" s="37">
        <f>(F69+F70)-(D69+D70)</f>
        <v>1128.9299999999998</v>
      </c>
    </row>
    <row r="71" spans="1:14" x14ac:dyDescent="0.25">
      <c r="A71" s="6" t="s">
        <v>126</v>
      </c>
      <c r="B71" s="6">
        <v>1</v>
      </c>
      <c r="C71" s="6">
        <v>1</v>
      </c>
      <c r="D71" s="6">
        <v>21.12</v>
      </c>
      <c r="E71" s="6">
        <v>115.53</v>
      </c>
      <c r="F71" s="6">
        <v>115.44</v>
      </c>
      <c r="G71" s="6">
        <f t="shared" si="13"/>
        <v>94.32</v>
      </c>
      <c r="H71" s="34">
        <f t="shared" si="18"/>
        <v>-7.7962577962580326E-2</v>
      </c>
      <c r="I71" s="6">
        <v>0.1</v>
      </c>
      <c r="J71" s="6">
        <v>1</v>
      </c>
      <c r="K71" s="6">
        <f t="shared" si="14"/>
        <v>21.12</v>
      </c>
      <c r="L71" s="6">
        <f t="shared" si="17"/>
        <v>115.44</v>
      </c>
      <c r="M71" s="15">
        <f t="shared" si="11"/>
        <v>94.32</v>
      </c>
      <c r="N71" s="6">
        <f>L71-K71</f>
        <v>94.32</v>
      </c>
    </row>
    <row r="72" spans="1:14" x14ac:dyDescent="0.25">
      <c r="A72" s="6" t="s">
        <v>127</v>
      </c>
      <c r="B72" s="6">
        <v>1</v>
      </c>
      <c r="C72" s="6">
        <v>1</v>
      </c>
      <c r="D72" s="6">
        <v>21.14</v>
      </c>
      <c r="E72" s="6">
        <v>92.55</v>
      </c>
      <c r="F72" s="6">
        <v>92.52</v>
      </c>
      <c r="G72" s="6">
        <f t="shared" si="13"/>
        <v>71.38</v>
      </c>
      <c r="H72" s="34">
        <f t="shared" si="18"/>
        <v>-3.2425421530476228E-2</v>
      </c>
      <c r="I72" s="6">
        <v>0.1</v>
      </c>
      <c r="J72" s="6">
        <v>1</v>
      </c>
      <c r="K72" s="6">
        <f t="shared" si="14"/>
        <v>21.14</v>
      </c>
      <c r="L72" s="6">
        <f t="shared" si="17"/>
        <v>92.52</v>
      </c>
      <c r="M72" s="15">
        <f t="shared" si="11"/>
        <v>71.38</v>
      </c>
      <c r="N72" s="6">
        <f>L72-K72</f>
        <v>71.38</v>
      </c>
    </row>
    <row r="73" spans="1:14" x14ac:dyDescent="0.25">
      <c r="A73" s="6" t="s">
        <v>128</v>
      </c>
      <c r="B73" s="6">
        <v>1</v>
      </c>
      <c r="C73" s="6">
        <v>1</v>
      </c>
      <c r="D73" s="6">
        <v>18.809999999999999</v>
      </c>
      <c r="E73" s="6">
        <v>179.82</v>
      </c>
      <c r="F73" s="6">
        <v>179.78</v>
      </c>
      <c r="G73" s="6">
        <f t="shared" si="13"/>
        <v>160.97</v>
      </c>
      <c r="H73" s="34">
        <f t="shared" si="18"/>
        <v>-2.2249415952842355E-2</v>
      </c>
      <c r="I73" s="6">
        <v>0.1</v>
      </c>
      <c r="J73" s="6">
        <v>1</v>
      </c>
      <c r="K73" s="6">
        <f t="shared" si="14"/>
        <v>18.809999999999999</v>
      </c>
      <c r="L73" s="6">
        <f t="shared" si="17"/>
        <v>179.78</v>
      </c>
      <c r="M73" s="15">
        <f t="shared" si="11"/>
        <v>160.97</v>
      </c>
      <c r="N73" s="6">
        <f>L73-K73</f>
        <v>160.97</v>
      </c>
    </row>
    <row r="74" spans="1:14" x14ac:dyDescent="0.25">
      <c r="A74" s="6" t="s">
        <v>129</v>
      </c>
      <c r="B74" s="6"/>
      <c r="C74" s="6"/>
      <c r="D74" s="6"/>
      <c r="E74" s="6"/>
      <c r="F74" s="6"/>
      <c r="G74" s="6">
        <f t="shared" si="13"/>
        <v>0</v>
      </c>
      <c r="H74" s="34" t="e">
        <f t="shared" si="18"/>
        <v>#DIV/0!</v>
      </c>
      <c r="I74" s="6">
        <v>0.1</v>
      </c>
      <c r="J74" s="6">
        <v>1</v>
      </c>
      <c r="K74" s="6">
        <f t="shared" si="14"/>
        <v>0</v>
      </c>
      <c r="L74" s="6">
        <f t="shared" si="17"/>
        <v>0</v>
      </c>
      <c r="M74" s="15">
        <f t="shared" si="11"/>
        <v>0</v>
      </c>
      <c r="N74" s="6"/>
    </row>
    <row r="75" spans="1:14" ht="15.75" thickBot="1" x14ac:dyDescent="0.3">
      <c r="A75" s="6" t="s">
        <v>130</v>
      </c>
      <c r="B75" s="6">
        <v>1</v>
      </c>
      <c r="C75" s="6">
        <v>1</v>
      </c>
      <c r="D75" s="6">
        <v>21.2</v>
      </c>
      <c r="E75" s="6">
        <v>654.38</v>
      </c>
      <c r="F75" s="6">
        <v>653.85</v>
      </c>
      <c r="G75" s="6">
        <f t="shared" si="13"/>
        <v>632.65</v>
      </c>
      <c r="H75" s="34">
        <f t="shared" si="18"/>
        <v>-8.1058346715607854E-2</v>
      </c>
      <c r="I75" s="6">
        <v>0.1</v>
      </c>
      <c r="J75" s="6">
        <v>1</v>
      </c>
      <c r="K75" s="6">
        <f t="shared" si="14"/>
        <v>21.2</v>
      </c>
      <c r="L75" s="6">
        <f t="shared" si="17"/>
        <v>653.85</v>
      </c>
      <c r="M75" s="15">
        <f t="shared" si="11"/>
        <v>632.65</v>
      </c>
      <c r="N75" s="6">
        <f>L75-K75</f>
        <v>632.65</v>
      </c>
    </row>
    <row r="76" spans="1:14" x14ac:dyDescent="0.25">
      <c r="A76" s="8" t="s">
        <v>131</v>
      </c>
      <c r="B76" s="9" t="s">
        <v>66</v>
      </c>
      <c r="C76" s="9">
        <v>1</v>
      </c>
      <c r="D76" s="9">
        <v>20.440000000000001</v>
      </c>
      <c r="E76" s="9">
        <v>469.85</v>
      </c>
      <c r="F76" s="9">
        <v>469.37</v>
      </c>
      <c r="G76" s="9">
        <f t="shared" si="13"/>
        <v>448.93</v>
      </c>
      <c r="H76" s="32">
        <f t="shared" si="18"/>
        <v>-0.10226473784010182</v>
      </c>
      <c r="I76" s="9">
        <v>0.1</v>
      </c>
      <c r="J76" s="9">
        <v>1</v>
      </c>
      <c r="K76" s="9">
        <f>D76</f>
        <v>20.440000000000001</v>
      </c>
      <c r="L76" s="9">
        <f>F76</f>
        <v>469.37</v>
      </c>
      <c r="M76" s="33">
        <f>L76-K76</f>
        <v>448.93</v>
      </c>
    </row>
    <row r="77" spans="1:14" x14ac:dyDescent="0.25">
      <c r="A77" s="13" t="s">
        <v>131</v>
      </c>
      <c r="B77" s="6" t="s">
        <v>67</v>
      </c>
      <c r="C77" s="6">
        <v>1</v>
      </c>
      <c r="D77" s="6">
        <v>20.66</v>
      </c>
      <c r="E77" s="6">
        <v>432.82</v>
      </c>
      <c r="F77" s="6">
        <v>432.71</v>
      </c>
      <c r="G77" s="6">
        <f t="shared" si="13"/>
        <v>412.04999999999995</v>
      </c>
      <c r="H77" s="34">
        <f t="shared" si="18"/>
        <v>-2.5421182778302409E-2</v>
      </c>
      <c r="I77" s="6">
        <v>0.1</v>
      </c>
      <c r="J77" s="6">
        <v>1</v>
      </c>
      <c r="K77" s="6">
        <f t="shared" ref="K77:K137" si="19">D77</f>
        <v>20.66</v>
      </c>
      <c r="L77" s="6">
        <f t="shared" ref="L77:L137" si="20">F77</f>
        <v>432.71</v>
      </c>
      <c r="M77" s="35">
        <f t="shared" ref="M77:M137" si="21">L77-K77</f>
        <v>412.04999999999995</v>
      </c>
    </row>
    <row r="78" spans="1:14" x14ac:dyDescent="0.25">
      <c r="A78" s="13" t="s">
        <v>131</v>
      </c>
      <c r="B78" s="6" t="s">
        <v>68</v>
      </c>
      <c r="C78" s="6">
        <v>1</v>
      </c>
      <c r="D78" s="6">
        <v>20.440000000000001</v>
      </c>
      <c r="E78" s="6">
        <v>520.53</v>
      </c>
      <c r="F78" s="6">
        <v>520.70000000000005</v>
      </c>
      <c r="G78" s="6">
        <f t="shared" si="13"/>
        <v>500.26000000000005</v>
      </c>
      <c r="H78" s="34">
        <f t="shared" si="18"/>
        <v>3.2648357979653042E-2</v>
      </c>
      <c r="I78" s="6">
        <v>0.1</v>
      </c>
      <c r="J78" s="6">
        <v>1</v>
      </c>
      <c r="K78" s="6">
        <f t="shared" si="19"/>
        <v>20.440000000000001</v>
      </c>
      <c r="L78" s="6">
        <f t="shared" si="20"/>
        <v>520.70000000000005</v>
      </c>
      <c r="M78" s="35">
        <f t="shared" si="21"/>
        <v>500.26000000000005</v>
      </c>
    </row>
    <row r="79" spans="1:14" x14ac:dyDescent="0.25">
      <c r="A79" s="13" t="s">
        <v>131</v>
      </c>
      <c r="B79" s="6" t="s">
        <v>69</v>
      </c>
      <c r="C79" s="6">
        <v>1</v>
      </c>
      <c r="D79" s="6">
        <v>20.58</v>
      </c>
      <c r="E79" s="6">
        <v>720.03</v>
      </c>
      <c r="F79" s="6">
        <v>720.63</v>
      </c>
      <c r="G79" s="6">
        <f t="shared" si="13"/>
        <v>700.05</v>
      </c>
      <c r="H79" s="34">
        <f t="shared" si="18"/>
        <v>8.3260480412974402E-2</v>
      </c>
      <c r="I79" s="6">
        <v>0.1</v>
      </c>
      <c r="J79" s="6">
        <v>1</v>
      </c>
      <c r="K79" s="6">
        <f t="shared" si="19"/>
        <v>20.58</v>
      </c>
      <c r="L79" s="6">
        <f t="shared" si="20"/>
        <v>720.63</v>
      </c>
      <c r="M79" s="35">
        <f t="shared" si="21"/>
        <v>700.05</v>
      </c>
    </row>
    <row r="80" spans="1:14" ht="15.75" thickBot="1" x14ac:dyDescent="0.3">
      <c r="A80" s="10" t="s">
        <v>131</v>
      </c>
      <c r="B80" s="11" t="s">
        <v>70</v>
      </c>
      <c r="C80" s="11">
        <v>1</v>
      </c>
      <c r="D80" s="11">
        <v>20.65</v>
      </c>
      <c r="E80" s="11">
        <v>699.58</v>
      </c>
      <c r="F80" s="11">
        <v>700.02</v>
      </c>
      <c r="G80" s="11">
        <f t="shared" si="13"/>
        <v>679.37</v>
      </c>
      <c r="H80" s="36">
        <f t="shared" si="18"/>
        <v>6.2855346990076555E-2</v>
      </c>
      <c r="I80" s="11">
        <v>0.1</v>
      </c>
      <c r="J80" s="11">
        <v>1</v>
      </c>
      <c r="K80" s="11">
        <f t="shared" si="19"/>
        <v>20.65</v>
      </c>
      <c r="L80" s="11">
        <f t="shared" si="20"/>
        <v>700.02</v>
      </c>
      <c r="M80" s="37">
        <f t="shared" si="21"/>
        <v>679.37</v>
      </c>
      <c r="N80" s="15">
        <f>SUM(M76:M80)</f>
        <v>2740.66</v>
      </c>
    </row>
    <row r="81" spans="1:14" x14ac:dyDescent="0.25">
      <c r="A81" s="13" t="s">
        <v>132</v>
      </c>
      <c r="B81" s="6" t="s">
        <v>40</v>
      </c>
      <c r="C81" s="6">
        <v>1</v>
      </c>
      <c r="D81" s="6">
        <v>22.5</v>
      </c>
      <c r="E81" s="6">
        <v>638.95000000000005</v>
      </c>
      <c r="F81" s="6">
        <v>639.29</v>
      </c>
      <c r="G81" s="6">
        <f t="shared" si="13"/>
        <v>616.79</v>
      </c>
      <c r="H81" s="34">
        <f t="shared" si="18"/>
        <v>5.3184001001099546E-2</v>
      </c>
      <c r="I81" s="6">
        <v>0.1</v>
      </c>
      <c r="J81" s="6">
        <v>1</v>
      </c>
      <c r="K81" s="6">
        <f t="shared" si="19"/>
        <v>22.5</v>
      </c>
      <c r="L81" s="6">
        <f t="shared" si="20"/>
        <v>639.29</v>
      </c>
      <c r="M81" s="35">
        <f t="shared" si="21"/>
        <v>616.79</v>
      </c>
    </row>
    <row r="82" spans="1:14" x14ac:dyDescent="0.25">
      <c r="A82" s="13" t="s">
        <v>132</v>
      </c>
      <c r="B82" s="6" t="s">
        <v>41</v>
      </c>
      <c r="C82" s="6">
        <v>1</v>
      </c>
      <c r="D82" s="6">
        <v>22.46</v>
      </c>
      <c r="E82" s="6">
        <v>594.20000000000005</v>
      </c>
      <c r="F82" s="6">
        <v>594.04</v>
      </c>
      <c r="G82" s="6">
        <f t="shared" si="13"/>
        <v>571.57999999999993</v>
      </c>
      <c r="H82" s="34">
        <f t="shared" si="18"/>
        <v>-2.6934213184318878E-2</v>
      </c>
      <c r="I82" s="6">
        <v>0.1</v>
      </c>
      <c r="J82" s="6">
        <v>1</v>
      </c>
      <c r="K82" s="6">
        <f t="shared" si="19"/>
        <v>22.46</v>
      </c>
      <c r="L82" s="6">
        <f t="shared" si="20"/>
        <v>594.04</v>
      </c>
      <c r="M82" s="35">
        <f t="shared" si="21"/>
        <v>571.57999999999993</v>
      </c>
    </row>
    <row r="83" spans="1:14" x14ac:dyDescent="0.25">
      <c r="A83" s="13" t="s">
        <v>132</v>
      </c>
      <c r="B83" s="6" t="s">
        <v>42</v>
      </c>
      <c r="C83" s="6">
        <v>1</v>
      </c>
      <c r="D83" s="6">
        <v>22.36</v>
      </c>
      <c r="E83" s="6">
        <v>732.83</v>
      </c>
      <c r="F83" s="6">
        <v>732.52</v>
      </c>
      <c r="G83" s="6">
        <f t="shared" si="13"/>
        <v>710.16</v>
      </c>
      <c r="H83" s="34">
        <f t="shared" si="18"/>
        <v>-4.231966362692674E-2</v>
      </c>
      <c r="I83" s="6">
        <v>0.1</v>
      </c>
      <c r="J83" s="6">
        <v>1</v>
      </c>
      <c r="K83" s="6">
        <f t="shared" si="19"/>
        <v>22.36</v>
      </c>
      <c r="L83" s="6">
        <f t="shared" si="20"/>
        <v>732.52</v>
      </c>
      <c r="M83" s="35">
        <f t="shared" si="21"/>
        <v>710.16</v>
      </c>
    </row>
    <row r="84" spans="1:14" ht="15.75" thickBot="1" x14ac:dyDescent="0.3">
      <c r="A84" s="10" t="s">
        <v>132</v>
      </c>
      <c r="B84" s="11" t="s">
        <v>43</v>
      </c>
      <c r="C84" s="11">
        <v>1</v>
      </c>
      <c r="D84" s="11">
        <v>22.32</v>
      </c>
      <c r="E84" s="11">
        <v>701.53</v>
      </c>
      <c r="F84" s="11">
        <v>701.73</v>
      </c>
      <c r="G84" s="11">
        <f t="shared" si="13"/>
        <v>679.41</v>
      </c>
      <c r="H84" s="36">
        <f t="shared" si="18"/>
        <v>2.8500990409412452E-2</v>
      </c>
      <c r="I84" s="11">
        <v>0.1</v>
      </c>
      <c r="J84" s="11">
        <v>1</v>
      </c>
      <c r="K84" s="11">
        <f t="shared" si="19"/>
        <v>22.32</v>
      </c>
      <c r="L84" s="11">
        <f t="shared" si="20"/>
        <v>701.73</v>
      </c>
      <c r="M84" s="37">
        <f t="shared" si="21"/>
        <v>679.41</v>
      </c>
      <c r="N84" s="15">
        <f>SUM(M81:M84)</f>
        <v>2577.9399999999996</v>
      </c>
    </row>
    <row r="85" spans="1:14" x14ac:dyDescent="0.25">
      <c r="A85" s="6" t="s">
        <v>133</v>
      </c>
      <c r="B85" s="6" t="s">
        <v>66</v>
      </c>
      <c r="C85" s="6">
        <v>1</v>
      </c>
      <c r="D85" s="6">
        <v>20.54</v>
      </c>
      <c r="E85" s="6">
        <v>571.46</v>
      </c>
      <c r="F85" s="6">
        <v>571.74</v>
      </c>
      <c r="G85" s="6">
        <f t="shared" si="13"/>
        <v>551.20000000000005</v>
      </c>
      <c r="H85" s="34">
        <f t="shared" si="18"/>
        <v>4.8973309546298083E-2</v>
      </c>
      <c r="I85" s="6">
        <v>0.1</v>
      </c>
      <c r="J85" s="6">
        <v>1</v>
      </c>
      <c r="K85" s="6">
        <f t="shared" si="19"/>
        <v>20.54</v>
      </c>
      <c r="L85" s="6">
        <f t="shared" si="20"/>
        <v>571.74</v>
      </c>
      <c r="M85" s="35">
        <f t="shared" si="21"/>
        <v>551.20000000000005</v>
      </c>
    </row>
    <row r="86" spans="1:14" x14ac:dyDescent="0.25">
      <c r="A86" s="6" t="s">
        <v>133</v>
      </c>
      <c r="B86" s="6" t="s">
        <v>67</v>
      </c>
      <c r="C86" s="6">
        <v>1</v>
      </c>
      <c r="D86" s="6">
        <v>20.56</v>
      </c>
      <c r="E86" s="6">
        <v>535.46</v>
      </c>
      <c r="F86" s="6">
        <v>535.65</v>
      </c>
      <c r="G86" s="6">
        <f t="shared" si="13"/>
        <v>515.09</v>
      </c>
      <c r="H86" s="34">
        <f t="shared" si="18"/>
        <v>3.547092317744216E-2</v>
      </c>
      <c r="I86" s="6">
        <v>0.1</v>
      </c>
      <c r="J86" s="6">
        <v>1</v>
      </c>
      <c r="K86" s="6">
        <f t="shared" si="19"/>
        <v>20.56</v>
      </c>
      <c r="L86" s="6">
        <f t="shared" si="20"/>
        <v>535.65</v>
      </c>
      <c r="M86" s="35">
        <f t="shared" si="21"/>
        <v>515.09</v>
      </c>
    </row>
    <row r="87" spans="1:14" x14ac:dyDescent="0.25">
      <c r="A87" s="6" t="s">
        <v>133</v>
      </c>
      <c r="B87" s="6" t="s">
        <v>68</v>
      </c>
      <c r="C87" s="6">
        <v>1</v>
      </c>
      <c r="D87" s="6">
        <v>20.52</v>
      </c>
      <c r="E87" s="6">
        <v>498.68</v>
      </c>
      <c r="F87" s="6">
        <v>498.11</v>
      </c>
      <c r="G87" s="6">
        <f t="shared" si="13"/>
        <v>477.59000000000003</v>
      </c>
      <c r="H87" s="34">
        <f t="shared" si="18"/>
        <v>-0.11443255505811578</v>
      </c>
      <c r="I87" s="6">
        <v>0.1</v>
      </c>
      <c r="J87" s="6">
        <v>1</v>
      </c>
      <c r="K87" s="6">
        <f t="shared" si="19"/>
        <v>20.52</v>
      </c>
      <c r="L87" s="6">
        <f t="shared" si="20"/>
        <v>498.11</v>
      </c>
      <c r="M87" s="35">
        <f t="shared" si="21"/>
        <v>477.59000000000003</v>
      </c>
    </row>
    <row r="88" spans="1:14" x14ac:dyDescent="0.25">
      <c r="A88" s="6" t="s">
        <v>133</v>
      </c>
      <c r="B88" s="6" t="s">
        <v>69</v>
      </c>
      <c r="C88" s="6">
        <v>1</v>
      </c>
      <c r="D88" s="6">
        <v>20.54</v>
      </c>
      <c r="E88" s="6">
        <v>804.23</v>
      </c>
      <c r="F88" s="6">
        <v>803.35</v>
      </c>
      <c r="G88" s="6">
        <f t="shared" si="13"/>
        <v>782.81000000000006</v>
      </c>
      <c r="H88" s="34">
        <f t="shared" si="18"/>
        <v>-0.10954129582374605</v>
      </c>
      <c r="I88" s="6">
        <v>0.1</v>
      </c>
      <c r="J88" s="6">
        <v>1</v>
      </c>
      <c r="K88" s="6">
        <f t="shared" si="19"/>
        <v>20.54</v>
      </c>
      <c r="L88" s="6">
        <f t="shared" si="20"/>
        <v>803.35</v>
      </c>
      <c r="M88" s="35">
        <f t="shared" si="21"/>
        <v>782.81000000000006</v>
      </c>
    </row>
    <row r="89" spans="1:14" ht="15.75" thickBot="1" x14ac:dyDescent="0.3">
      <c r="A89" s="6" t="s">
        <v>133</v>
      </c>
      <c r="B89" s="15" t="s">
        <v>70</v>
      </c>
      <c r="C89" s="15">
        <v>1</v>
      </c>
      <c r="D89" s="15">
        <v>20.52</v>
      </c>
      <c r="E89" s="15">
        <v>554</v>
      </c>
      <c r="F89" s="15">
        <v>554.36</v>
      </c>
      <c r="G89" s="15">
        <f t="shared" si="13"/>
        <v>533.84</v>
      </c>
      <c r="H89" s="31">
        <f t="shared" si="18"/>
        <v>6.4939750342745128E-2</v>
      </c>
      <c r="I89" s="15">
        <v>0.1</v>
      </c>
      <c r="J89" s="15">
        <v>1</v>
      </c>
      <c r="K89" s="15">
        <f t="shared" si="19"/>
        <v>20.52</v>
      </c>
      <c r="L89" s="15">
        <f t="shared" si="20"/>
        <v>554.36</v>
      </c>
      <c r="M89" s="37">
        <f t="shared" si="21"/>
        <v>533.84</v>
      </c>
      <c r="N89" s="15">
        <f>SUM(M85:M89)</f>
        <v>2860.53</v>
      </c>
    </row>
    <row r="90" spans="1:14" x14ac:dyDescent="0.25">
      <c r="A90" s="8" t="s">
        <v>134</v>
      </c>
      <c r="B90" s="9" t="s">
        <v>37</v>
      </c>
      <c r="C90" s="9">
        <v>1</v>
      </c>
      <c r="D90" s="9">
        <v>19.170000000000002</v>
      </c>
      <c r="E90" s="9">
        <v>410.44</v>
      </c>
      <c r="F90" s="9">
        <v>410.35</v>
      </c>
      <c r="G90" s="9">
        <f t="shared" si="13"/>
        <v>391.18</v>
      </c>
      <c r="H90" s="32">
        <f t="shared" si="18"/>
        <v>-2.1932496649185396E-2</v>
      </c>
      <c r="I90" s="9">
        <v>0.1</v>
      </c>
      <c r="J90" s="9">
        <v>1</v>
      </c>
      <c r="K90" s="9">
        <f t="shared" si="19"/>
        <v>19.170000000000002</v>
      </c>
      <c r="L90" s="9">
        <f t="shared" si="20"/>
        <v>410.35</v>
      </c>
      <c r="M90" s="35">
        <f t="shared" si="21"/>
        <v>391.18</v>
      </c>
    </row>
    <row r="91" spans="1:14" x14ac:dyDescent="0.25">
      <c r="A91" s="13" t="s">
        <v>134</v>
      </c>
      <c r="B91" s="6" t="s">
        <v>38</v>
      </c>
      <c r="C91" s="6">
        <v>1</v>
      </c>
      <c r="D91" s="6">
        <v>19.53</v>
      </c>
      <c r="E91" s="6">
        <v>454.53</v>
      </c>
      <c r="F91" s="6">
        <v>454.05</v>
      </c>
      <c r="G91" s="6">
        <f t="shared" si="13"/>
        <v>434.52</v>
      </c>
      <c r="H91" s="34">
        <f t="shared" si="18"/>
        <v>-0.10571522960024993</v>
      </c>
      <c r="I91" s="6">
        <v>0.1</v>
      </c>
      <c r="J91" s="6">
        <v>1</v>
      </c>
      <c r="K91" s="6">
        <f t="shared" si="19"/>
        <v>19.53</v>
      </c>
      <c r="L91" s="6">
        <f t="shared" si="20"/>
        <v>454.05</v>
      </c>
      <c r="M91" s="35">
        <f t="shared" si="21"/>
        <v>434.52</v>
      </c>
    </row>
    <row r="92" spans="1:14" ht="15.75" thickBot="1" x14ac:dyDescent="0.3">
      <c r="A92" s="10" t="s">
        <v>134</v>
      </c>
      <c r="B92" s="11" t="s">
        <v>39</v>
      </c>
      <c r="C92" s="11">
        <v>1</v>
      </c>
      <c r="D92" s="11">
        <v>19.989999999999998</v>
      </c>
      <c r="E92" s="11">
        <v>494.9</v>
      </c>
      <c r="F92" s="11">
        <v>495.53</v>
      </c>
      <c r="G92" s="11">
        <f t="shared" si="13"/>
        <v>475.53999999999996</v>
      </c>
      <c r="H92" s="36">
        <f t="shared" si="18"/>
        <v>0.12713660121485759</v>
      </c>
      <c r="I92" s="11">
        <v>0.1</v>
      </c>
      <c r="J92" s="11">
        <v>1</v>
      </c>
      <c r="K92" s="11">
        <f t="shared" si="19"/>
        <v>19.989999999999998</v>
      </c>
      <c r="L92" s="11">
        <f t="shared" si="20"/>
        <v>495.53</v>
      </c>
      <c r="M92" s="37">
        <f t="shared" si="21"/>
        <v>475.53999999999996</v>
      </c>
      <c r="N92" s="15">
        <f>SUM(M90:M92)</f>
        <v>1301.24</v>
      </c>
    </row>
    <row r="93" spans="1:14" ht="15.75" thickBot="1" x14ac:dyDescent="0.3">
      <c r="A93" s="6" t="s">
        <v>135</v>
      </c>
      <c r="B93" s="15" t="s">
        <v>10</v>
      </c>
      <c r="C93" s="15">
        <v>1</v>
      </c>
      <c r="G93" s="15">
        <f t="shared" si="13"/>
        <v>0</v>
      </c>
      <c r="H93" s="31" t="e">
        <f t="shared" si="18"/>
        <v>#DIV/0!</v>
      </c>
      <c r="I93" s="15">
        <v>0.1</v>
      </c>
      <c r="J93" s="15">
        <v>1</v>
      </c>
      <c r="K93" s="15">
        <f t="shared" si="19"/>
        <v>0</v>
      </c>
      <c r="L93" s="15">
        <f t="shared" si="20"/>
        <v>0</v>
      </c>
      <c r="M93" s="15">
        <f t="shared" si="21"/>
        <v>0</v>
      </c>
    </row>
    <row r="94" spans="1:14" x14ac:dyDescent="0.25">
      <c r="A94" s="8" t="s">
        <v>136</v>
      </c>
      <c r="B94" s="9" t="s">
        <v>40</v>
      </c>
      <c r="C94" s="9">
        <v>1</v>
      </c>
      <c r="D94" s="9">
        <v>21.26</v>
      </c>
      <c r="E94" s="9">
        <v>659.74</v>
      </c>
      <c r="F94" s="9">
        <v>660.13</v>
      </c>
      <c r="G94" s="9">
        <f t="shared" si="13"/>
        <v>638.87</v>
      </c>
      <c r="H94" s="32">
        <f t="shared" si="18"/>
        <v>5.9079272264554561E-2</v>
      </c>
      <c r="I94" s="9">
        <v>0.1</v>
      </c>
      <c r="J94" s="9">
        <v>1</v>
      </c>
      <c r="K94" s="9">
        <f t="shared" si="19"/>
        <v>21.26</v>
      </c>
      <c r="L94" s="9">
        <f t="shared" si="20"/>
        <v>660.13</v>
      </c>
      <c r="M94" s="33">
        <f t="shared" si="21"/>
        <v>638.87</v>
      </c>
    </row>
    <row r="95" spans="1:14" x14ac:dyDescent="0.25">
      <c r="A95" s="13" t="s">
        <v>136</v>
      </c>
      <c r="B95" s="6" t="s">
        <v>41</v>
      </c>
      <c r="C95" s="6">
        <v>1</v>
      </c>
      <c r="D95" s="6">
        <v>21.61</v>
      </c>
      <c r="E95" s="6">
        <v>620.70000000000005</v>
      </c>
      <c r="F95" s="6">
        <v>621.22</v>
      </c>
      <c r="G95" s="6">
        <f t="shared" si="13"/>
        <v>599.61</v>
      </c>
      <c r="H95" s="34">
        <f t="shared" si="18"/>
        <v>8.3706255432858256E-2</v>
      </c>
      <c r="I95" s="6">
        <v>0.1</v>
      </c>
      <c r="J95" s="6">
        <v>1</v>
      </c>
      <c r="K95" s="6">
        <f t="shared" si="19"/>
        <v>21.61</v>
      </c>
      <c r="L95" s="6">
        <f t="shared" si="20"/>
        <v>621.22</v>
      </c>
      <c r="M95" s="35">
        <f t="shared" si="21"/>
        <v>599.61</v>
      </c>
    </row>
    <row r="96" spans="1:14" x14ac:dyDescent="0.25">
      <c r="A96" s="13" t="s">
        <v>136</v>
      </c>
      <c r="B96" s="6" t="s">
        <v>42</v>
      </c>
      <c r="C96" s="6">
        <v>1</v>
      </c>
      <c r="D96" s="6">
        <v>21.6</v>
      </c>
      <c r="E96" s="6">
        <v>650.64</v>
      </c>
      <c r="F96" s="6">
        <v>650.48</v>
      </c>
      <c r="G96" s="6">
        <f t="shared" si="13"/>
        <v>628.88</v>
      </c>
      <c r="H96" s="34">
        <f t="shared" si="18"/>
        <v>-2.459722051406743E-2</v>
      </c>
      <c r="I96" s="6">
        <v>0.1</v>
      </c>
      <c r="J96" s="6">
        <v>1</v>
      </c>
      <c r="K96" s="6">
        <f t="shared" si="19"/>
        <v>21.6</v>
      </c>
      <c r="L96" s="6">
        <f t="shared" si="20"/>
        <v>650.48</v>
      </c>
      <c r="M96" s="35">
        <f t="shared" si="21"/>
        <v>628.88</v>
      </c>
    </row>
    <row r="97" spans="1:14" ht="15.75" thickBot="1" x14ac:dyDescent="0.3">
      <c r="A97" s="10" t="s">
        <v>136</v>
      </c>
      <c r="B97" s="11" t="s">
        <v>43</v>
      </c>
      <c r="C97" s="11">
        <v>1</v>
      </c>
      <c r="D97" s="11">
        <v>21.66</v>
      </c>
      <c r="E97" s="11">
        <v>610.76</v>
      </c>
      <c r="F97" s="11">
        <v>611.36</v>
      </c>
      <c r="G97" s="11">
        <f t="shared" si="13"/>
        <v>589.70000000000005</v>
      </c>
      <c r="H97" s="36">
        <f t="shared" si="18"/>
        <v>9.8141847683848482E-2</v>
      </c>
      <c r="I97" s="11">
        <v>0.1</v>
      </c>
      <c r="J97" s="11">
        <v>1</v>
      </c>
      <c r="K97" s="11">
        <f t="shared" si="19"/>
        <v>21.66</v>
      </c>
      <c r="L97" s="11">
        <f t="shared" si="20"/>
        <v>611.36</v>
      </c>
      <c r="M97" s="37">
        <f t="shared" si="21"/>
        <v>589.70000000000005</v>
      </c>
      <c r="N97" s="15">
        <f>SUM(M94:M97)</f>
        <v>2457.0600000000004</v>
      </c>
    </row>
    <row r="98" spans="1:14" x14ac:dyDescent="0.25">
      <c r="A98" s="8" t="s">
        <v>137</v>
      </c>
      <c r="B98" s="9" t="s">
        <v>13</v>
      </c>
      <c r="C98" s="9">
        <v>1</v>
      </c>
      <c r="D98" s="9">
        <v>22.54</v>
      </c>
      <c r="E98" s="9">
        <v>517.47</v>
      </c>
      <c r="F98" s="9">
        <v>517.96</v>
      </c>
      <c r="G98" s="9">
        <f>F98-D98</f>
        <v>495.42</v>
      </c>
      <c r="H98" s="32">
        <f t="shared" si="18"/>
        <v>9.4601899760604624E-2</v>
      </c>
      <c r="I98" s="9">
        <v>0.1</v>
      </c>
      <c r="J98" s="9">
        <v>1</v>
      </c>
      <c r="K98" s="9">
        <f t="shared" si="19"/>
        <v>22.54</v>
      </c>
      <c r="L98" s="9">
        <f t="shared" si="20"/>
        <v>517.96</v>
      </c>
      <c r="M98" s="33">
        <f t="shared" si="21"/>
        <v>495.42</v>
      </c>
    </row>
    <row r="99" spans="1:14" ht="15.75" thickBot="1" x14ac:dyDescent="0.3">
      <c r="A99" s="10" t="s">
        <v>137</v>
      </c>
      <c r="B99" s="11" t="s">
        <v>14</v>
      </c>
      <c r="C99" s="11">
        <v>1</v>
      </c>
      <c r="D99" s="11">
        <v>22.3</v>
      </c>
      <c r="E99" s="11">
        <v>628.91</v>
      </c>
      <c r="F99" s="11">
        <v>629.38</v>
      </c>
      <c r="G99" s="11">
        <f>F99-D99</f>
        <v>607.08000000000004</v>
      </c>
      <c r="H99" s="36">
        <f t="shared" si="18"/>
        <v>7.4676665925196062E-2</v>
      </c>
      <c r="I99" s="11">
        <v>0.1</v>
      </c>
      <c r="J99" s="11">
        <v>1</v>
      </c>
      <c r="K99" s="11">
        <f t="shared" si="19"/>
        <v>22.3</v>
      </c>
      <c r="L99" s="11">
        <f t="shared" si="20"/>
        <v>629.38</v>
      </c>
      <c r="M99" s="37">
        <f t="shared" si="21"/>
        <v>607.08000000000004</v>
      </c>
      <c r="N99" s="15">
        <f>SUM(M98:M99)</f>
        <v>1102.5</v>
      </c>
    </row>
    <row r="100" spans="1:14" x14ac:dyDescent="0.25">
      <c r="A100" s="8" t="s">
        <v>138</v>
      </c>
      <c r="B100" s="9" t="s">
        <v>37</v>
      </c>
      <c r="C100" s="9">
        <v>1</v>
      </c>
      <c r="D100" s="9">
        <v>22.18</v>
      </c>
      <c r="E100" s="9">
        <v>656.96</v>
      </c>
      <c r="F100" s="9">
        <v>657.31</v>
      </c>
      <c r="G100" s="9">
        <f t="shared" si="13"/>
        <v>635.13</v>
      </c>
      <c r="H100" s="32">
        <f t="shared" si="18"/>
        <v>5.3247326223541336E-2</v>
      </c>
      <c r="I100" s="9">
        <v>0.1</v>
      </c>
      <c r="J100" s="9">
        <v>1</v>
      </c>
      <c r="K100" s="9">
        <f t="shared" si="19"/>
        <v>22.18</v>
      </c>
      <c r="L100" s="9">
        <f t="shared" si="20"/>
        <v>657.31</v>
      </c>
      <c r="M100" s="33">
        <f t="shared" si="21"/>
        <v>635.13</v>
      </c>
    </row>
    <row r="101" spans="1:14" x14ac:dyDescent="0.25">
      <c r="A101" s="13" t="s">
        <v>138</v>
      </c>
      <c r="B101" s="6" t="s">
        <v>38</v>
      </c>
      <c r="C101" s="6">
        <v>1</v>
      </c>
      <c r="D101" s="6">
        <v>22.46</v>
      </c>
      <c r="E101" s="6">
        <v>577.30999999999995</v>
      </c>
      <c r="F101" s="6">
        <v>577.87</v>
      </c>
      <c r="G101" s="6">
        <f t="shared" si="13"/>
        <v>555.41</v>
      </c>
      <c r="H101" s="34">
        <f t="shared" si="18"/>
        <v>9.6907608977801374E-2</v>
      </c>
      <c r="I101" s="6">
        <v>0.1</v>
      </c>
      <c r="J101" s="6">
        <v>1</v>
      </c>
      <c r="K101" s="6">
        <f t="shared" si="19"/>
        <v>22.46</v>
      </c>
      <c r="L101" s="6">
        <f t="shared" si="20"/>
        <v>577.87</v>
      </c>
      <c r="M101" s="35">
        <f t="shared" si="21"/>
        <v>555.41</v>
      </c>
    </row>
    <row r="102" spans="1:14" ht="15.75" thickBot="1" x14ac:dyDescent="0.3">
      <c r="A102" s="10" t="s">
        <v>138</v>
      </c>
      <c r="B102" s="11" t="s">
        <v>39</v>
      </c>
      <c r="C102" s="11">
        <v>1</v>
      </c>
      <c r="D102" s="11">
        <v>22.43</v>
      </c>
      <c r="E102" s="11">
        <v>539.11</v>
      </c>
      <c r="F102" s="11">
        <v>539.55999999999995</v>
      </c>
      <c r="G102" s="11">
        <f t="shared" si="13"/>
        <v>517.13</v>
      </c>
      <c r="H102" s="36">
        <f t="shared" si="18"/>
        <v>8.3401289939942558E-2</v>
      </c>
      <c r="I102" s="11">
        <v>0.1</v>
      </c>
      <c r="J102" s="11">
        <v>1</v>
      </c>
      <c r="K102" s="11">
        <f t="shared" si="19"/>
        <v>22.43</v>
      </c>
      <c r="L102" s="11">
        <f t="shared" si="20"/>
        <v>539.55999999999995</v>
      </c>
      <c r="M102" s="37">
        <f t="shared" si="21"/>
        <v>517.13</v>
      </c>
      <c r="N102" s="15">
        <f>SUM(M100:M102)</f>
        <v>1707.67</v>
      </c>
    </row>
    <row r="103" spans="1:14" x14ac:dyDescent="0.25">
      <c r="A103" s="8" t="s">
        <v>139</v>
      </c>
      <c r="B103" s="9" t="s">
        <v>40</v>
      </c>
      <c r="C103" s="9">
        <v>1</v>
      </c>
      <c r="D103" s="9">
        <v>22.56</v>
      </c>
      <c r="E103" s="9">
        <v>518.45000000000005</v>
      </c>
      <c r="F103" s="9">
        <v>518.97</v>
      </c>
      <c r="G103" s="9">
        <f t="shared" si="13"/>
        <v>496.41</v>
      </c>
      <c r="H103" s="32">
        <f t="shared" si="18"/>
        <v>0.10019847004643623</v>
      </c>
      <c r="I103" s="9">
        <v>0.1</v>
      </c>
      <c r="J103" s="9">
        <v>1</v>
      </c>
      <c r="K103" s="9">
        <f t="shared" si="19"/>
        <v>22.56</v>
      </c>
      <c r="L103" s="9">
        <f t="shared" si="20"/>
        <v>518.97</v>
      </c>
      <c r="M103" s="33">
        <f t="shared" si="21"/>
        <v>496.41</v>
      </c>
    </row>
    <row r="104" spans="1:14" x14ac:dyDescent="0.25">
      <c r="A104" s="13" t="s">
        <v>139</v>
      </c>
      <c r="B104" s="6" t="s">
        <v>41</v>
      </c>
      <c r="C104" s="6">
        <v>1</v>
      </c>
      <c r="D104" s="6">
        <v>22.27</v>
      </c>
      <c r="E104" s="6">
        <v>542.54</v>
      </c>
      <c r="F104" s="6">
        <v>542.80999999999995</v>
      </c>
      <c r="G104" s="6">
        <f t="shared" si="13"/>
        <v>520.54</v>
      </c>
      <c r="H104" s="34">
        <f t="shared" si="18"/>
        <v>4.9741161732470118E-2</v>
      </c>
      <c r="I104" s="6">
        <v>0.1</v>
      </c>
      <c r="J104" s="6">
        <v>1</v>
      </c>
      <c r="K104" s="6">
        <f t="shared" si="19"/>
        <v>22.27</v>
      </c>
      <c r="L104" s="6">
        <f t="shared" si="20"/>
        <v>542.80999999999995</v>
      </c>
      <c r="M104" s="35">
        <f t="shared" si="21"/>
        <v>520.54</v>
      </c>
    </row>
    <row r="105" spans="1:14" x14ac:dyDescent="0.25">
      <c r="A105" s="13" t="s">
        <v>139</v>
      </c>
      <c r="B105" s="6" t="s">
        <v>42</v>
      </c>
      <c r="C105" s="6">
        <v>1</v>
      </c>
      <c r="D105" s="6">
        <v>22.73</v>
      </c>
      <c r="E105" s="6">
        <v>633.57000000000005</v>
      </c>
      <c r="F105" s="6">
        <v>633.79999999999995</v>
      </c>
      <c r="G105" s="6">
        <f t="shared" si="13"/>
        <v>611.06999999999994</v>
      </c>
      <c r="H105" s="34">
        <f t="shared" si="18"/>
        <v>3.6289050173536452E-2</v>
      </c>
      <c r="I105" s="6">
        <v>0.1</v>
      </c>
      <c r="J105" s="6">
        <v>1</v>
      </c>
      <c r="K105" s="6">
        <f t="shared" si="19"/>
        <v>22.73</v>
      </c>
      <c r="L105" s="6">
        <f t="shared" si="20"/>
        <v>633.79999999999995</v>
      </c>
      <c r="M105" s="35">
        <f t="shared" si="21"/>
        <v>611.06999999999994</v>
      </c>
    </row>
    <row r="106" spans="1:14" ht="15.75" thickBot="1" x14ac:dyDescent="0.3">
      <c r="A106" s="10" t="s">
        <v>139</v>
      </c>
      <c r="B106" s="11" t="s">
        <v>43</v>
      </c>
      <c r="C106" s="11">
        <v>1</v>
      </c>
      <c r="D106" s="11">
        <v>22.58</v>
      </c>
      <c r="E106" s="11">
        <v>609.09</v>
      </c>
      <c r="F106" s="11">
        <v>609.61</v>
      </c>
      <c r="G106" s="11">
        <f t="shared" si="13"/>
        <v>587.03</v>
      </c>
      <c r="H106" s="36">
        <f t="shared" si="18"/>
        <v>8.5300437984940913E-2</v>
      </c>
      <c r="I106" s="11">
        <v>0.1</v>
      </c>
      <c r="J106" s="11">
        <v>1</v>
      </c>
      <c r="K106" s="11">
        <f t="shared" si="19"/>
        <v>22.58</v>
      </c>
      <c r="L106" s="11">
        <f t="shared" si="20"/>
        <v>609.61</v>
      </c>
      <c r="M106" s="37">
        <f t="shared" si="21"/>
        <v>587.03</v>
      </c>
      <c r="N106" s="15">
        <f>SUM(M103:M106)</f>
        <v>2215.0500000000002</v>
      </c>
    </row>
    <row r="107" spans="1:14" x14ac:dyDescent="0.25">
      <c r="A107" s="6" t="s">
        <v>140</v>
      </c>
      <c r="B107" s="15" t="s">
        <v>10</v>
      </c>
      <c r="C107" s="15">
        <v>1</v>
      </c>
      <c r="G107" s="15">
        <f t="shared" si="13"/>
        <v>0</v>
      </c>
      <c r="H107" s="31" t="e">
        <f t="shared" si="18"/>
        <v>#DIV/0!</v>
      </c>
      <c r="I107" s="15">
        <v>0.1</v>
      </c>
      <c r="J107" s="15">
        <v>1</v>
      </c>
      <c r="K107" s="15">
        <f t="shared" si="19"/>
        <v>0</v>
      </c>
      <c r="L107" s="15">
        <f t="shared" si="20"/>
        <v>0</v>
      </c>
      <c r="M107" s="15">
        <f t="shared" si="21"/>
        <v>0</v>
      </c>
    </row>
    <row r="108" spans="1:14" ht="15.75" thickBot="1" x14ac:dyDescent="0.3">
      <c r="A108" s="6" t="s">
        <v>141</v>
      </c>
      <c r="B108" s="15" t="s">
        <v>10</v>
      </c>
      <c r="C108" s="15">
        <v>1</v>
      </c>
      <c r="G108" s="15">
        <f t="shared" si="13"/>
        <v>0</v>
      </c>
      <c r="H108" s="31" t="e">
        <f t="shared" si="18"/>
        <v>#DIV/0!</v>
      </c>
      <c r="I108" s="15">
        <v>0.1</v>
      </c>
      <c r="J108" s="15">
        <v>1</v>
      </c>
      <c r="K108" s="15">
        <f t="shared" si="19"/>
        <v>0</v>
      </c>
      <c r="L108" s="15">
        <f t="shared" si="20"/>
        <v>0</v>
      </c>
      <c r="M108" s="15">
        <f t="shared" si="21"/>
        <v>0</v>
      </c>
    </row>
    <row r="109" spans="1:14" x14ac:dyDescent="0.25">
      <c r="A109" s="8" t="s">
        <v>142</v>
      </c>
      <c r="B109" s="9" t="s">
        <v>66</v>
      </c>
      <c r="C109" s="9">
        <v>1</v>
      </c>
      <c r="D109" s="9">
        <v>21.45</v>
      </c>
      <c r="E109" s="9">
        <v>776.52</v>
      </c>
      <c r="F109" s="9">
        <v>776.81</v>
      </c>
      <c r="G109" s="9">
        <f t="shared" si="13"/>
        <v>755.3599999999999</v>
      </c>
      <c r="H109" s="32">
        <f t="shared" si="18"/>
        <v>3.7332166166763159E-2</v>
      </c>
      <c r="I109" s="9">
        <v>0.1</v>
      </c>
      <c r="J109" s="9">
        <v>1</v>
      </c>
      <c r="K109" s="9">
        <f t="shared" si="19"/>
        <v>21.45</v>
      </c>
      <c r="L109" s="9">
        <f t="shared" si="20"/>
        <v>776.81</v>
      </c>
      <c r="M109" s="33">
        <f t="shared" si="21"/>
        <v>755.3599999999999</v>
      </c>
    </row>
    <row r="110" spans="1:14" x14ac:dyDescent="0.25">
      <c r="A110" s="13" t="s">
        <v>142</v>
      </c>
      <c r="B110" s="6" t="s">
        <v>67</v>
      </c>
      <c r="C110" s="6">
        <v>1</v>
      </c>
      <c r="D110" s="6">
        <v>21.45</v>
      </c>
      <c r="E110" s="6">
        <v>565.99</v>
      </c>
      <c r="F110" s="6">
        <v>566.53</v>
      </c>
      <c r="G110" s="6">
        <f t="shared" si="13"/>
        <v>545.07999999999993</v>
      </c>
      <c r="H110" s="34">
        <f t="shared" si="18"/>
        <v>9.5317105890231346E-2</v>
      </c>
      <c r="I110" s="6">
        <v>0.1</v>
      </c>
      <c r="J110" s="6">
        <v>1</v>
      </c>
      <c r="K110" s="6">
        <f t="shared" si="19"/>
        <v>21.45</v>
      </c>
      <c r="L110" s="6">
        <f t="shared" si="20"/>
        <v>566.53</v>
      </c>
      <c r="M110" s="35">
        <f t="shared" si="21"/>
        <v>545.07999999999993</v>
      </c>
    </row>
    <row r="111" spans="1:14" x14ac:dyDescent="0.25">
      <c r="A111" s="13" t="s">
        <v>142</v>
      </c>
      <c r="B111" s="6" t="s">
        <v>68</v>
      </c>
      <c r="C111" s="6">
        <v>1</v>
      </c>
      <c r="D111" s="6">
        <v>21.72</v>
      </c>
      <c r="E111" s="6">
        <v>581.65</v>
      </c>
      <c r="F111" s="6">
        <v>582.16</v>
      </c>
      <c r="G111" s="6">
        <f t="shared" si="13"/>
        <v>560.43999999999994</v>
      </c>
      <c r="H111" s="34">
        <f t="shared" si="18"/>
        <v>8.7604782190467745E-2</v>
      </c>
      <c r="I111" s="6">
        <v>0.1</v>
      </c>
      <c r="J111" s="6">
        <v>1</v>
      </c>
      <c r="K111" s="6">
        <f t="shared" si="19"/>
        <v>21.72</v>
      </c>
      <c r="L111" s="6">
        <f t="shared" si="20"/>
        <v>582.16</v>
      </c>
      <c r="M111" s="35">
        <f t="shared" si="21"/>
        <v>560.43999999999994</v>
      </c>
    </row>
    <row r="112" spans="1:14" x14ac:dyDescent="0.25">
      <c r="A112" s="13" t="s">
        <v>142</v>
      </c>
      <c r="B112" s="6" t="s">
        <v>69</v>
      </c>
      <c r="C112" s="6">
        <v>1</v>
      </c>
      <c r="D112" s="6">
        <v>21.87</v>
      </c>
      <c r="E112" s="6">
        <v>526.87</v>
      </c>
      <c r="F112" s="6">
        <v>526.64</v>
      </c>
      <c r="G112" s="6">
        <f t="shared" si="13"/>
        <v>504.77</v>
      </c>
      <c r="H112" s="34">
        <f t="shared" si="18"/>
        <v>-4.3673097372035841E-2</v>
      </c>
      <c r="I112" s="6">
        <v>0.1</v>
      </c>
      <c r="J112" s="6">
        <v>1</v>
      </c>
      <c r="K112" s="6">
        <f t="shared" si="19"/>
        <v>21.87</v>
      </c>
      <c r="L112" s="6">
        <f t="shared" si="20"/>
        <v>526.64</v>
      </c>
      <c r="M112" s="35">
        <f t="shared" si="21"/>
        <v>504.77</v>
      </c>
    </row>
    <row r="113" spans="1:14" ht="15.75" thickBot="1" x14ac:dyDescent="0.3">
      <c r="A113" s="10" t="s">
        <v>142</v>
      </c>
      <c r="B113" s="11" t="s">
        <v>70</v>
      </c>
      <c r="C113" s="11">
        <v>1</v>
      </c>
      <c r="D113" s="11">
        <v>21.53</v>
      </c>
      <c r="E113" s="11">
        <v>672.2</v>
      </c>
      <c r="F113" s="11">
        <v>672.63</v>
      </c>
      <c r="G113" s="11">
        <f t="shared" si="13"/>
        <v>651.1</v>
      </c>
      <c r="H113" s="36">
        <f t="shared" si="18"/>
        <v>6.3928162585668247E-2</v>
      </c>
      <c r="I113" s="11">
        <v>0.1</v>
      </c>
      <c r="J113" s="11">
        <v>1</v>
      </c>
      <c r="K113" s="11">
        <f t="shared" si="19"/>
        <v>21.53</v>
      </c>
      <c r="L113" s="11">
        <f t="shared" si="20"/>
        <v>672.63</v>
      </c>
      <c r="M113" s="37">
        <f t="shared" si="21"/>
        <v>651.1</v>
      </c>
      <c r="N113" s="15">
        <f>SUM(M109:M113)</f>
        <v>3016.7499999999995</v>
      </c>
    </row>
    <row r="114" spans="1:14" x14ac:dyDescent="0.25">
      <c r="A114" s="8" t="s">
        <v>143</v>
      </c>
      <c r="B114" s="9" t="s">
        <v>40</v>
      </c>
      <c r="C114" s="9">
        <v>1</v>
      </c>
      <c r="D114" s="9">
        <v>19.18</v>
      </c>
      <c r="E114" s="9">
        <v>799.62</v>
      </c>
      <c r="F114" s="9">
        <v>800.07</v>
      </c>
      <c r="G114" s="9">
        <f t="shared" si="13"/>
        <v>780.8900000000001</v>
      </c>
      <c r="H114" s="32">
        <f t="shared" si="18"/>
        <v>5.6245078555633654E-2</v>
      </c>
      <c r="I114" s="9">
        <v>0.1</v>
      </c>
      <c r="J114" s="9">
        <v>1</v>
      </c>
      <c r="K114" s="9">
        <f t="shared" si="19"/>
        <v>19.18</v>
      </c>
      <c r="L114" s="9">
        <f t="shared" si="20"/>
        <v>800.07</v>
      </c>
      <c r="M114" s="33">
        <f t="shared" si="21"/>
        <v>780.8900000000001</v>
      </c>
    </row>
    <row r="115" spans="1:14" x14ac:dyDescent="0.25">
      <c r="A115" s="13" t="s">
        <v>143</v>
      </c>
      <c r="B115" s="6" t="s">
        <v>41</v>
      </c>
      <c r="C115" s="6">
        <v>1</v>
      </c>
      <c r="D115" s="6">
        <v>20.54</v>
      </c>
      <c r="E115" s="6">
        <v>655.34</v>
      </c>
      <c r="F115" s="6">
        <v>655.38</v>
      </c>
      <c r="G115" s="6">
        <f t="shared" si="13"/>
        <v>634.84</v>
      </c>
      <c r="H115" s="34">
        <f t="shared" si="18"/>
        <v>6.1033293661552079E-3</v>
      </c>
      <c r="I115" s="6">
        <v>0.1</v>
      </c>
      <c r="J115" s="6">
        <v>1</v>
      </c>
      <c r="K115" s="6">
        <f t="shared" si="19"/>
        <v>20.54</v>
      </c>
      <c r="L115" s="6">
        <f t="shared" si="20"/>
        <v>655.38</v>
      </c>
      <c r="M115" s="35">
        <f t="shared" si="21"/>
        <v>634.84</v>
      </c>
    </row>
    <row r="116" spans="1:14" x14ac:dyDescent="0.25">
      <c r="A116" s="13" t="s">
        <v>143</v>
      </c>
      <c r="B116" s="6" t="s">
        <v>42</v>
      </c>
      <c r="C116" s="6">
        <v>1</v>
      </c>
      <c r="D116" s="6">
        <v>19.07</v>
      </c>
      <c r="E116" s="6">
        <v>686.01</v>
      </c>
      <c r="F116" s="6">
        <v>685.38</v>
      </c>
      <c r="G116" s="6">
        <f t="shared" si="13"/>
        <v>666.31</v>
      </c>
      <c r="H116" s="34">
        <f t="shared" si="18"/>
        <v>-9.1919810907810984E-2</v>
      </c>
      <c r="I116" s="6">
        <v>0.1</v>
      </c>
      <c r="J116" s="6">
        <v>1</v>
      </c>
      <c r="K116" s="6">
        <f t="shared" si="19"/>
        <v>19.07</v>
      </c>
      <c r="L116" s="6">
        <f t="shared" si="20"/>
        <v>685.38</v>
      </c>
      <c r="M116" s="35">
        <f t="shared" si="21"/>
        <v>666.31</v>
      </c>
    </row>
    <row r="117" spans="1:14" ht="15.75" thickBot="1" x14ac:dyDescent="0.3">
      <c r="A117" s="10" t="s">
        <v>143</v>
      </c>
      <c r="B117" s="11" t="s">
        <v>43</v>
      </c>
      <c r="C117" s="11">
        <v>1</v>
      </c>
      <c r="D117" s="11">
        <v>19.190000000000001</v>
      </c>
      <c r="E117" s="11">
        <v>732.93</v>
      </c>
      <c r="F117" s="11">
        <v>732.05</v>
      </c>
      <c r="G117" s="11">
        <f t="shared" si="13"/>
        <v>712.8599999999999</v>
      </c>
      <c r="H117" s="36">
        <f t="shared" si="18"/>
        <v>-0.12021036814424235</v>
      </c>
      <c r="I117" s="11">
        <v>0.1</v>
      </c>
      <c r="J117" s="11">
        <v>1</v>
      </c>
      <c r="K117" s="11">
        <f t="shared" si="19"/>
        <v>19.190000000000001</v>
      </c>
      <c r="L117" s="11">
        <f t="shared" si="20"/>
        <v>732.05</v>
      </c>
      <c r="M117" s="37">
        <f t="shared" si="21"/>
        <v>712.8599999999999</v>
      </c>
      <c r="N117" s="15">
        <f>SUM(M114:M117)</f>
        <v>2794.8999999999996</v>
      </c>
    </row>
    <row r="118" spans="1:14" ht="15.75" thickBot="1" x14ac:dyDescent="0.3">
      <c r="A118" s="6" t="s">
        <v>144</v>
      </c>
      <c r="B118" s="15" t="s">
        <v>10</v>
      </c>
      <c r="C118" s="15">
        <v>1</v>
      </c>
      <c r="G118" s="15">
        <f t="shared" si="13"/>
        <v>0</v>
      </c>
      <c r="H118" s="31" t="e">
        <f t="shared" si="18"/>
        <v>#DIV/0!</v>
      </c>
      <c r="I118" s="15">
        <v>0.1</v>
      </c>
      <c r="J118" s="15">
        <v>1</v>
      </c>
      <c r="K118" s="15">
        <f t="shared" si="19"/>
        <v>0</v>
      </c>
      <c r="L118" s="15">
        <f t="shared" si="20"/>
        <v>0</v>
      </c>
      <c r="M118" s="15">
        <f t="shared" si="21"/>
        <v>0</v>
      </c>
    </row>
    <row r="119" spans="1:14" x14ac:dyDescent="0.25">
      <c r="A119" s="8" t="s">
        <v>145</v>
      </c>
      <c r="B119" s="9" t="s">
        <v>40</v>
      </c>
      <c r="C119" s="9">
        <v>1</v>
      </c>
      <c r="D119" s="9">
        <v>22.26</v>
      </c>
      <c r="E119" s="9">
        <v>741.23</v>
      </c>
      <c r="F119" s="9">
        <v>741.52</v>
      </c>
      <c r="G119" s="9">
        <f t="shared" ref="G119:G137" si="22">F119-D119</f>
        <v>719.26</v>
      </c>
      <c r="H119" s="32">
        <f t="shared" si="18"/>
        <v>3.9108857481934933E-2</v>
      </c>
      <c r="I119" s="9">
        <v>0.1</v>
      </c>
      <c r="J119" s="9">
        <v>1</v>
      </c>
      <c r="K119" s="9">
        <f t="shared" si="19"/>
        <v>22.26</v>
      </c>
      <c r="L119" s="9">
        <f t="shared" si="20"/>
        <v>741.52</v>
      </c>
      <c r="M119" s="33">
        <f t="shared" si="21"/>
        <v>719.26</v>
      </c>
    </row>
    <row r="120" spans="1:14" x14ac:dyDescent="0.25">
      <c r="A120" s="13" t="s">
        <v>145</v>
      </c>
      <c r="B120" s="6" t="s">
        <v>41</v>
      </c>
      <c r="C120" s="6">
        <v>1</v>
      </c>
      <c r="D120" s="6">
        <v>22.06</v>
      </c>
      <c r="E120" s="6">
        <v>649.16999999999996</v>
      </c>
      <c r="F120" s="6">
        <v>649.85</v>
      </c>
      <c r="G120" s="6">
        <f t="shared" si="22"/>
        <v>627.79000000000008</v>
      </c>
      <c r="H120" s="34">
        <f t="shared" si="18"/>
        <v>0.10463953219974087</v>
      </c>
      <c r="I120" s="6">
        <v>0.1</v>
      </c>
      <c r="J120" s="6">
        <v>1</v>
      </c>
      <c r="K120" s="6">
        <f t="shared" si="19"/>
        <v>22.06</v>
      </c>
      <c r="L120" s="6">
        <f t="shared" si="20"/>
        <v>649.85</v>
      </c>
      <c r="M120" s="35">
        <f t="shared" si="21"/>
        <v>627.79000000000008</v>
      </c>
    </row>
    <row r="121" spans="1:14" x14ac:dyDescent="0.25">
      <c r="A121" s="13" t="s">
        <v>145</v>
      </c>
      <c r="B121" s="6" t="s">
        <v>42</v>
      </c>
      <c r="C121" s="6">
        <v>1</v>
      </c>
      <c r="D121" s="6">
        <v>22.26</v>
      </c>
      <c r="E121" s="6">
        <v>652.66</v>
      </c>
      <c r="F121" s="6">
        <v>653.20000000000005</v>
      </c>
      <c r="G121" s="6">
        <f t="shared" si="22"/>
        <v>630.94000000000005</v>
      </c>
      <c r="H121" s="34">
        <f t="shared" si="18"/>
        <v>8.2669932639319654E-2</v>
      </c>
      <c r="I121" s="6">
        <v>0.1</v>
      </c>
      <c r="J121" s="6">
        <v>1</v>
      </c>
      <c r="K121" s="6">
        <f t="shared" si="19"/>
        <v>22.26</v>
      </c>
      <c r="L121" s="6">
        <f t="shared" si="20"/>
        <v>653.20000000000005</v>
      </c>
      <c r="M121" s="35">
        <f t="shared" si="21"/>
        <v>630.94000000000005</v>
      </c>
    </row>
    <row r="122" spans="1:14" ht="15.75" thickBot="1" x14ac:dyDescent="0.3">
      <c r="A122" s="10" t="s">
        <v>145</v>
      </c>
      <c r="B122" s="6" t="s">
        <v>43</v>
      </c>
      <c r="C122" s="11">
        <v>1</v>
      </c>
      <c r="D122" s="11">
        <v>22.17</v>
      </c>
      <c r="E122" s="11">
        <v>663.72</v>
      </c>
      <c r="F122" s="11">
        <v>664.24</v>
      </c>
      <c r="G122" s="11">
        <f t="shared" si="22"/>
        <v>642.07000000000005</v>
      </c>
      <c r="H122" s="36">
        <f t="shared" si="18"/>
        <v>7.8284957244363795E-2</v>
      </c>
      <c r="I122" s="11">
        <v>0.1</v>
      </c>
      <c r="J122" s="11">
        <v>1</v>
      </c>
      <c r="K122" s="11">
        <f t="shared" si="19"/>
        <v>22.17</v>
      </c>
      <c r="L122" s="11">
        <f t="shared" si="20"/>
        <v>664.24</v>
      </c>
      <c r="M122" s="37">
        <f t="shared" si="21"/>
        <v>642.07000000000005</v>
      </c>
      <c r="N122" s="15">
        <f>SUM(M119:M122)</f>
        <v>2620.0600000000004</v>
      </c>
    </row>
    <row r="123" spans="1:14" x14ac:dyDescent="0.25">
      <c r="A123" s="8" t="s">
        <v>146</v>
      </c>
      <c r="B123" s="9" t="s">
        <v>40</v>
      </c>
      <c r="C123" s="9">
        <v>1</v>
      </c>
      <c r="D123" s="9">
        <v>22.06</v>
      </c>
      <c r="E123" s="9">
        <v>791.25</v>
      </c>
      <c r="F123" s="9">
        <v>791.88</v>
      </c>
      <c r="G123" s="9">
        <f t="shared" si="22"/>
        <v>769.82</v>
      </c>
      <c r="H123" s="32">
        <f t="shared" si="18"/>
        <v>7.9557508713449465E-2</v>
      </c>
      <c r="I123" s="9">
        <v>0.1</v>
      </c>
      <c r="J123" s="9">
        <v>1</v>
      </c>
      <c r="K123" s="9">
        <f t="shared" si="19"/>
        <v>22.06</v>
      </c>
      <c r="L123" s="9">
        <f t="shared" si="20"/>
        <v>791.88</v>
      </c>
      <c r="M123" s="33">
        <f t="shared" si="21"/>
        <v>769.82</v>
      </c>
    </row>
    <row r="124" spans="1:14" x14ac:dyDescent="0.25">
      <c r="A124" s="13" t="s">
        <v>146</v>
      </c>
      <c r="B124" s="6" t="s">
        <v>41</v>
      </c>
      <c r="C124" s="6">
        <v>1</v>
      </c>
      <c r="D124" s="6">
        <v>22.19</v>
      </c>
      <c r="E124" s="6">
        <v>760.83</v>
      </c>
      <c r="F124" s="6">
        <v>761.17</v>
      </c>
      <c r="G124" s="6">
        <f t="shared" si="22"/>
        <v>738.9799999999999</v>
      </c>
      <c r="H124" s="34">
        <f t="shared" si="18"/>
        <v>4.4668076776531507E-2</v>
      </c>
      <c r="I124" s="6">
        <v>0.1</v>
      </c>
      <c r="J124" s="6">
        <v>1</v>
      </c>
      <c r="K124" s="6">
        <f t="shared" si="19"/>
        <v>22.19</v>
      </c>
      <c r="L124" s="6">
        <f t="shared" si="20"/>
        <v>761.17</v>
      </c>
      <c r="M124" s="35">
        <f t="shared" si="21"/>
        <v>738.9799999999999</v>
      </c>
    </row>
    <row r="125" spans="1:14" x14ac:dyDescent="0.25">
      <c r="A125" s="13" t="s">
        <v>146</v>
      </c>
      <c r="B125" s="6" t="s">
        <v>42</v>
      </c>
      <c r="C125" s="6">
        <v>1</v>
      </c>
      <c r="D125" s="6">
        <v>22.28</v>
      </c>
      <c r="E125" s="6">
        <v>686.96</v>
      </c>
      <c r="F125" s="6">
        <v>687.21</v>
      </c>
      <c r="G125" s="6">
        <f t="shared" si="22"/>
        <v>664.93000000000006</v>
      </c>
      <c r="H125" s="34">
        <f t="shared" si="18"/>
        <v>3.6378981679547451E-2</v>
      </c>
      <c r="I125" s="6">
        <v>0.1</v>
      </c>
      <c r="J125" s="6">
        <v>1</v>
      </c>
      <c r="K125" s="6">
        <f t="shared" si="19"/>
        <v>22.28</v>
      </c>
      <c r="L125" s="6">
        <f t="shared" si="20"/>
        <v>687.21</v>
      </c>
      <c r="M125" s="35">
        <f t="shared" si="21"/>
        <v>664.93000000000006</v>
      </c>
    </row>
    <row r="126" spans="1:14" ht="15.75" thickBot="1" x14ac:dyDescent="0.3">
      <c r="A126" s="10" t="s">
        <v>146</v>
      </c>
      <c r="B126" s="6" t="s">
        <v>43</v>
      </c>
      <c r="C126" s="11">
        <v>1</v>
      </c>
      <c r="D126" s="11">
        <v>22.23</v>
      </c>
      <c r="E126" s="11">
        <v>659.28</v>
      </c>
      <c r="F126" s="11">
        <v>659.89</v>
      </c>
      <c r="G126" s="11">
        <f t="shared" si="22"/>
        <v>637.66</v>
      </c>
      <c r="H126" s="36">
        <f t="shared" si="18"/>
        <v>9.2439649032414195E-2</v>
      </c>
      <c r="I126" s="11">
        <v>0.1</v>
      </c>
      <c r="J126" s="11">
        <v>1</v>
      </c>
      <c r="K126" s="11">
        <f t="shared" si="19"/>
        <v>22.23</v>
      </c>
      <c r="L126" s="11">
        <f t="shared" si="20"/>
        <v>659.89</v>
      </c>
      <c r="M126" s="37">
        <f t="shared" si="21"/>
        <v>637.66</v>
      </c>
      <c r="N126" s="15">
        <f>SUM(M123:M126)</f>
        <v>2811.39</v>
      </c>
    </row>
    <row r="127" spans="1:14" x14ac:dyDescent="0.25">
      <c r="A127" s="8" t="s">
        <v>147</v>
      </c>
      <c r="B127" s="9" t="s">
        <v>37</v>
      </c>
      <c r="C127" s="9">
        <v>1</v>
      </c>
      <c r="D127" s="9">
        <v>21.56</v>
      </c>
      <c r="E127" s="9">
        <v>755.25</v>
      </c>
      <c r="F127" s="9">
        <v>755.18</v>
      </c>
      <c r="G127" s="9">
        <f t="shared" si="22"/>
        <v>733.62</v>
      </c>
      <c r="H127" s="32">
        <f t="shared" si="18"/>
        <v>-9.2693132763201902E-3</v>
      </c>
      <c r="I127" s="9">
        <v>0.1</v>
      </c>
      <c r="J127" s="9">
        <v>1</v>
      </c>
      <c r="K127" s="9">
        <f t="shared" si="19"/>
        <v>21.56</v>
      </c>
      <c r="L127" s="9">
        <f>F127</f>
        <v>755.18</v>
      </c>
      <c r="M127" s="33">
        <f t="shared" si="21"/>
        <v>733.62</v>
      </c>
    </row>
    <row r="128" spans="1:14" x14ac:dyDescent="0.25">
      <c r="A128" s="13" t="s">
        <v>147</v>
      </c>
      <c r="B128" s="6" t="s">
        <v>38</v>
      </c>
      <c r="C128" s="6">
        <v>1</v>
      </c>
      <c r="D128" s="6">
        <v>21.47</v>
      </c>
      <c r="E128" s="6">
        <v>794.12</v>
      </c>
      <c r="F128" s="6">
        <v>794.82</v>
      </c>
      <c r="G128" s="6">
        <f t="shared" si="22"/>
        <v>773.35</v>
      </c>
      <c r="H128" s="34">
        <f t="shared" si="18"/>
        <v>8.8070254900486589E-2</v>
      </c>
      <c r="I128" s="6">
        <v>0.1</v>
      </c>
      <c r="J128" s="6">
        <v>1</v>
      </c>
      <c r="K128" s="6">
        <f t="shared" si="19"/>
        <v>21.47</v>
      </c>
      <c r="L128" s="6">
        <f t="shared" ref="L128:L129" si="23">F128</f>
        <v>794.82</v>
      </c>
      <c r="M128" s="35">
        <f t="shared" si="21"/>
        <v>773.35</v>
      </c>
    </row>
    <row r="129" spans="1:14" ht="15.75" thickBot="1" x14ac:dyDescent="0.3">
      <c r="A129" s="10" t="s">
        <v>147</v>
      </c>
      <c r="B129" s="11" t="s">
        <v>39</v>
      </c>
      <c r="C129" s="11">
        <v>1</v>
      </c>
      <c r="D129" s="11">
        <v>21.51</v>
      </c>
      <c r="E129" s="11">
        <v>753.53</v>
      </c>
      <c r="F129" s="11">
        <v>752.96</v>
      </c>
      <c r="G129" s="11">
        <f t="shared" si="22"/>
        <v>731.45</v>
      </c>
      <c r="H129" s="36">
        <f t="shared" si="18"/>
        <v>-7.5701232469185697E-2</v>
      </c>
      <c r="I129" s="11">
        <v>0.1</v>
      </c>
      <c r="J129" s="11">
        <v>1</v>
      </c>
      <c r="K129" s="11">
        <f t="shared" si="19"/>
        <v>21.51</v>
      </c>
      <c r="L129" s="11">
        <f t="shared" si="23"/>
        <v>752.96</v>
      </c>
      <c r="M129" s="37">
        <f t="shared" si="21"/>
        <v>731.45</v>
      </c>
      <c r="N129" s="15">
        <f>SUM(M127:M129)</f>
        <v>2238.42</v>
      </c>
    </row>
    <row r="130" spans="1:14" x14ac:dyDescent="0.25">
      <c r="A130" s="8" t="s">
        <v>148</v>
      </c>
      <c r="B130" s="9" t="s">
        <v>37</v>
      </c>
      <c r="C130" s="9">
        <v>1</v>
      </c>
      <c r="D130" s="9">
        <v>21.51</v>
      </c>
      <c r="E130" s="9">
        <v>629.30999999999995</v>
      </c>
      <c r="F130" s="9">
        <v>629.80999999999995</v>
      </c>
      <c r="G130" s="9">
        <f t="shared" si="22"/>
        <v>608.29999999999995</v>
      </c>
      <c r="H130" s="32">
        <f t="shared" si="18"/>
        <v>7.9389022086033378E-2</v>
      </c>
      <c r="I130" s="9">
        <v>0.1</v>
      </c>
      <c r="J130" s="9">
        <v>1</v>
      </c>
      <c r="K130" s="9">
        <f t="shared" si="19"/>
        <v>21.51</v>
      </c>
      <c r="L130" s="9">
        <f t="shared" si="20"/>
        <v>629.80999999999995</v>
      </c>
      <c r="M130" s="33">
        <f t="shared" si="21"/>
        <v>608.29999999999995</v>
      </c>
    </row>
    <row r="131" spans="1:14" x14ac:dyDescent="0.25">
      <c r="A131" s="13" t="s">
        <v>148</v>
      </c>
      <c r="B131" s="6" t="s">
        <v>38</v>
      </c>
      <c r="C131" s="6">
        <v>1</v>
      </c>
      <c r="D131" s="6">
        <v>21.59</v>
      </c>
      <c r="E131" s="6">
        <v>525.47</v>
      </c>
      <c r="F131" s="6">
        <v>525.84</v>
      </c>
      <c r="G131" s="6">
        <f t="shared" si="22"/>
        <v>504.25000000000006</v>
      </c>
      <c r="H131" s="34">
        <f t="shared" ref="H131:H137" si="24">100- (E131/F131*100)</f>
        <v>7.0363608702280089E-2</v>
      </c>
      <c r="I131" s="6">
        <v>0.1</v>
      </c>
      <c r="J131" s="6">
        <v>1</v>
      </c>
      <c r="K131" s="6">
        <f t="shared" si="19"/>
        <v>21.59</v>
      </c>
      <c r="L131" s="6">
        <f t="shared" si="20"/>
        <v>525.84</v>
      </c>
      <c r="M131" s="35">
        <f t="shared" si="21"/>
        <v>504.25000000000006</v>
      </c>
    </row>
    <row r="132" spans="1:14" ht="15.75" thickBot="1" x14ac:dyDescent="0.3">
      <c r="A132" s="10" t="s">
        <v>148</v>
      </c>
      <c r="B132" s="11" t="s">
        <v>39</v>
      </c>
      <c r="C132" s="11">
        <v>1</v>
      </c>
      <c r="D132" s="11">
        <v>21.53</v>
      </c>
      <c r="E132" s="11">
        <v>458.98</v>
      </c>
      <c r="F132" s="11">
        <v>459.11</v>
      </c>
      <c r="G132" s="11">
        <f t="shared" si="22"/>
        <v>437.58000000000004</v>
      </c>
      <c r="H132" s="36">
        <f t="shared" si="24"/>
        <v>2.8315654200511631E-2</v>
      </c>
      <c r="I132" s="11">
        <v>0.1</v>
      </c>
      <c r="J132" s="11">
        <v>1</v>
      </c>
      <c r="K132" s="11">
        <f t="shared" si="19"/>
        <v>21.53</v>
      </c>
      <c r="L132" s="11">
        <f t="shared" si="20"/>
        <v>459.11</v>
      </c>
      <c r="M132" s="37">
        <f t="shared" si="21"/>
        <v>437.58000000000004</v>
      </c>
      <c r="N132" s="15">
        <f>SUM(M130:M132)</f>
        <v>1550.13</v>
      </c>
    </row>
    <row r="133" spans="1:14" ht="15.75" thickBot="1" x14ac:dyDescent="0.3">
      <c r="A133" s="6" t="s">
        <v>149</v>
      </c>
      <c r="B133" s="15" t="s">
        <v>10</v>
      </c>
      <c r="C133" s="15">
        <v>1</v>
      </c>
      <c r="G133" s="15">
        <f t="shared" si="22"/>
        <v>0</v>
      </c>
      <c r="H133" s="31" t="e">
        <f t="shared" si="24"/>
        <v>#DIV/0!</v>
      </c>
      <c r="I133" s="15">
        <v>0.1</v>
      </c>
      <c r="J133" s="15">
        <v>1</v>
      </c>
      <c r="K133" s="15">
        <f t="shared" si="19"/>
        <v>0</v>
      </c>
      <c r="L133" s="15">
        <f t="shared" si="20"/>
        <v>0</v>
      </c>
      <c r="M133" s="15">
        <f t="shared" si="21"/>
        <v>0</v>
      </c>
    </row>
    <row r="134" spans="1:14" x14ac:dyDescent="0.25">
      <c r="A134" s="8" t="s">
        <v>150</v>
      </c>
      <c r="B134" s="9" t="s">
        <v>40</v>
      </c>
      <c r="C134" s="9">
        <v>1</v>
      </c>
      <c r="D134" s="9">
        <v>19.34</v>
      </c>
      <c r="E134" s="9">
        <v>615.9</v>
      </c>
      <c r="F134" s="9">
        <v>615.66</v>
      </c>
      <c r="G134" s="9">
        <f t="shared" si="22"/>
        <v>596.31999999999994</v>
      </c>
      <c r="H134" s="32">
        <f t="shared" si="24"/>
        <v>-3.8982555306503741E-2</v>
      </c>
      <c r="I134" s="9">
        <v>0.1</v>
      </c>
      <c r="J134" s="9">
        <v>1</v>
      </c>
      <c r="K134" s="9">
        <f t="shared" si="19"/>
        <v>19.34</v>
      </c>
      <c r="L134" s="9">
        <f t="shared" si="20"/>
        <v>615.66</v>
      </c>
      <c r="M134" s="33">
        <f t="shared" si="21"/>
        <v>596.31999999999994</v>
      </c>
    </row>
    <row r="135" spans="1:14" x14ac:dyDescent="0.25">
      <c r="A135" s="13" t="s">
        <v>150</v>
      </c>
      <c r="B135" s="6" t="s">
        <v>41</v>
      </c>
      <c r="C135" s="6">
        <v>1</v>
      </c>
      <c r="D135" s="6">
        <v>19.13</v>
      </c>
      <c r="E135" s="6">
        <v>604.16999999999996</v>
      </c>
      <c r="F135" s="6">
        <v>603.67999999999995</v>
      </c>
      <c r="G135" s="6">
        <f t="shared" si="22"/>
        <v>584.54999999999995</v>
      </c>
      <c r="H135" s="34">
        <f t="shared" si="24"/>
        <v>-8.1168831168838551E-2</v>
      </c>
      <c r="I135" s="6">
        <v>0.1</v>
      </c>
      <c r="J135" s="6">
        <v>1</v>
      </c>
      <c r="K135" s="6">
        <f t="shared" si="19"/>
        <v>19.13</v>
      </c>
      <c r="L135" s="6">
        <f t="shared" si="20"/>
        <v>603.67999999999995</v>
      </c>
      <c r="M135" s="35">
        <f t="shared" si="21"/>
        <v>584.54999999999995</v>
      </c>
    </row>
    <row r="136" spans="1:14" x14ac:dyDescent="0.25">
      <c r="A136" s="13" t="s">
        <v>150</v>
      </c>
      <c r="B136" s="6" t="s">
        <v>42</v>
      </c>
      <c r="C136" s="6">
        <v>1</v>
      </c>
      <c r="D136" s="6">
        <v>19.13</v>
      </c>
      <c r="E136" s="6">
        <v>547.48</v>
      </c>
      <c r="F136" s="6">
        <v>547.86</v>
      </c>
      <c r="G136" s="6">
        <f t="shared" si="22"/>
        <v>528.73</v>
      </c>
      <c r="H136" s="34">
        <f t="shared" si="24"/>
        <v>6.9360785602157193E-2</v>
      </c>
      <c r="I136" s="6">
        <v>0.1</v>
      </c>
      <c r="J136" s="6">
        <v>1</v>
      </c>
      <c r="K136" s="6">
        <f t="shared" si="19"/>
        <v>19.13</v>
      </c>
      <c r="L136" s="6">
        <f t="shared" si="20"/>
        <v>547.86</v>
      </c>
      <c r="M136" s="35">
        <f t="shared" si="21"/>
        <v>528.73</v>
      </c>
    </row>
    <row r="137" spans="1:14" ht="15.75" thickBot="1" x14ac:dyDescent="0.3">
      <c r="A137" s="10" t="s">
        <v>150</v>
      </c>
      <c r="B137" s="11" t="s">
        <v>43</v>
      </c>
      <c r="C137" s="11">
        <v>1</v>
      </c>
      <c r="D137" s="11">
        <v>19.329999999999998</v>
      </c>
      <c r="E137" s="11">
        <v>622</v>
      </c>
      <c r="F137" s="11">
        <v>622.59</v>
      </c>
      <c r="G137" s="11">
        <f t="shared" si="22"/>
        <v>603.26</v>
      </c>
      <c r="H137" s="36">
        <f t="shared" si="24"/>
        <v>9.4765415441941059E-2</v>
      </c>
      <c r="I137" s="11">
        <v>0.1</v>
      </c>
      <c r="J137" s="11">
        <v>1</v>
      </c>
      <c r="K137" s="11">
        <f t="shared" si="19"/>
        <v>19.329999999999998</v>
      </c>
      <c r="L137" s="11">
        <f t="shared" si="20"/>
        <v>622.59</v>
      </c>
      <c r="M137" s="37">
        <f t="shared" si="21"/>
        <v>603.26</v>
      </c>
      <c r="N137" s="15">
        <f>SUM(M134:M137)</f>
        <v>2312.8599999999997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zoomScale="130" zoomScaleNormal="130" workbookViewId="0">
      <pane ySplit="1" topLeftCell="A17" activePane="bottomLeft" state="frozen"/>
      <selection pane="bottomLeft" activeCell="A25" sqref="A25"/>
    </sheetView>
  </sheetViews>
  <sheetFormatPr defaultColWidth="11.42578125" defaultRowHeight="15" x14ac:dyDescent="0.25"/>
  <sheetData>
    <row r="1" spans="1:4" ht="76.5" thickTop="1" thickBot="1" x14ac:dyDescent="0.3">
      <c r="A1" s="3" t="s">
        <v>0</v>
      </c>
      <c r="B1" s="20" t="s">
        <v>163</v>
      </c>
      <c r="C1" s="19" t="s">
        <v>35</v>
      </c>
      <c r="D1" s="18" t="s">
        <v>162</v>
      </c>
    </row>
    <row r="2" spans="1:4" ht="15.75" thickTop="1" x14ac:dyDescent="0.25">
      <c r="A2" s="1" t="s">
        <v>8</v>
      </c>
      <c r="B2">
        <f>'Wet litter '!J3</f>
        <v>337.61</v>
      </c>
      <c r="C2">
        <f>'Dry litter'!N3</f>
        <v>325.99</v>
      </c>
      <c r="D2" s="21">
        <f>(B2-C2)/B2</f>
        <v>3.4418411776902358E-2</v>
      </c>
    </row>
    <row r="3" spans="1:4" x14ac:dyDescent="0.25">
      <c r="A3" s="1" t="s">
        <v>11</v>
      </c>
      <c r="B3">
        <f>'Wet litter '!J4</f>
        <v>108.32999999999998</v>
      </c>
      <c r="C3">
        <f>'Dry litter'!N4</f>
        <v>106.82</v>
      </c>
      <c r="D3" s="21">
        <f t="shared" ref="D3:D66" si="0">(B3-C3)/B3</f>
        <v>1.3938890427397684E-2</v>
      </c>
    </row>
    <row r="4" spans="1:4" x14ac:dyDescent="0.25">
      <c r="A4" s="6" t="s">
        <v>12</v>
      </c>
      <c r="B4">
        <f>'Wet litter '!J5</f>
        <v>1304.58</v>
      </c>
      <c r="C4">
        <f>'Dry litter'!N7</f>
        <v>1256.6199999999999</v>
      </c>
      <c r="D4" s="21">
        <f t="shared" si="0"/>
        <v>3.6762789556792255E-2</v>
      </c>
    </row>
    <row r="5" spans="1:4" x14ac:dyDescent="0.25">
      <c r="A5" s="6" t="s">
        <v>15</v>
      </c>
      <c r="B5">
        <f>'Wet litter '!J6</f>
        <v>114.03000000000003</v>
      </c>
      <c r="C5">
        <f>'Dry litter'!N8</f>
        <v>113.66000000000001</v>
      </c>
      <c r="D5" s="21">
        <f t="shared" si="0"/>
        <v>3.2447601508376624E-3</v>
      </c>
    </row>
    <row r="6" spans="1:4" x14ac:dyDescent="0.25">
      <c r="A6" s="6" t="s">
        <v>16</v>
      </c>
      <c r="B6">
        <f>'Wet litter '!J7</f>
        <v>344.59000000000003</v>
      </c>
      <c r="C6">
        <f>'Dry litter'!N9</f>
        <v>332.25</v>
      </c>
      <c r="D6" s="21">
        <f t="shared" si="0"/>
        <v>3.5810673554078847E-2</v>
      </c>
    </row>
    <row r="7" spans="1:4" x14ac:dyDescent="0.25">
      <c r="A7" s="6" t="s">
        <v>17</v>
      </c>
      <c r="B7">
        <f>'Wet litter '!J8</f>
        <v>182.02000000000004</v>
      </c>
      <c r="C7">
        <f>'Dry litter'!N10</f>
        <v>178.94</v>
      </c>
      <c r="D7" s="21">
        <f t="shared" si="0"/>
        <v>1.6921217448632241E-2</v>
      </c>
    </row>
    <row r="8" spans="1:4" x14ac:dyDescent="0.25">
      <c r="A8" s="6" t="s">
        <v>18</v>
      </c>
      <c r="B8">
        <f>'Wet litter '!J9</f>
        <v>733.20999999999992</v>
      </c>
      <c r="C8">
        <f>'Dry litter'!N11</f>
        <v>652.69000000000005</v>
      </c>
      <c r="D8" s="21">
        <f t="shared" si="0"/>
        <v>0.10981846946986522</v>
      </c>
    </row>
    <row r="9" spans="1:4" x14ac:dyDescent="0.25">
      <c r="A9" s="6" t="s">
        <v>19</v>
      </c>
      <c r="B9">
        <f>'Wet litter '!J10</f>
        <v>211.70000000000005</v>
      </c>
      <c r="C9">
        <f>'Dry litter'!N12</f>
        <v>202.42</v>
      </c>
      <c r="D9" s="21">
        <f t="shared" si="0"/>
        <v>4.3835616438356428E-2</v>
      </c>
    </row>
    <row r="10" spans="1:4" x14ac:dyDescent="0.25">
      <c r="A10" s="6" t="s">
        <v>20</v>
      </c>
      <c r="B10">
        <f>'Wet litter '!J11</f>
        <v>302.72000000000003</v>
      </c>
      <c r="C10">
        <f>'Dry litter'!N13</f>
        <v>299.43</v>
      </c>
      <c r="D10" s="21">
        <f t="shared" si="0"/>
        <v>1.0868128964059262E-2</v>
      </c>
    </row>
    <row r="11" spans="1:4" x14ac:dyDescent="0.25">
      <c r="A11" s="6" t="s">
        <v>21</v>
      </c>
      <c r="B11">
        <f>'Wet litter '!J12</f>
        <v>963.80000000000007</v>
      </c>
      <c r="C11">
        <f>'Dry litter'!N15</f>
        <v>942.41000000000008</v>
      </c>
      <c r="D11" s="21">
        <f t="shared" si="0"/>
        <v>2.2193401120564418E-2</v>
      </c>
    </row>
    <row r="12" spans="1:4" x14ac:dyDescent="0.25">
      <c r="A12" s="6" t="s">
        <v>22</v>
      </c>
      <c r="B12">
        <f>'Wet litter '!J13</f>
        <v>160.49</v>
      </c>
      <c r="C12">
        <f>'Dry litter'!N16</f>
        <v>156.94</v>
      </c>
      <c r="D12" s="21">
        <f t="shared" si="0"/>
        <v>2.2119758240388879E-2</v>
      </c>
    </row>
    <row r="13" spans="1:4" x14ac:dyDescent="0.25">
      <c r="A13" s="6" t="s">
        <v>23</v>
      </c>
      <c r="B13">
        <f>'Wet litter '!J14</f>
        <v>162.73000000000002</v>
      </c>
      <c r="C13">
        <f>'Dry litter'!N17</f>
        <v>160.53</v>
      </c>
      <c r="D13" s="21">
        <f t="shared" si="0"/>
        <v>1.3519326491734878E-2</v>
      </c>
    </row>
    <row r="14" spans="1:4" x14ac:dyDescent="0.25">
      <c r="A14" s="6" t="s">
        <v>24</v>
      </c>
      <c r="B14">
        <f>'Wet litter '!J15</f>
        <v>2921.43</v>
      </c>
      <c r="C14">
        <f>'Dry litter'!N21</f>
        <v>2794.9700000000003</v>
      </c>
      <c r="D14" s="21">
        <f t="shared" si="0"/>
        <v>4.3287020397544895E-2</v>
      </c>
    </row>
    <row r="15" spans="1:4" x14ac:dyDescent="0.25">
      <c r="A15" s="7"/>
      <c r="B15">
        <f>'Wet litter '!J16</f>
        <v>0</v>
      </c>
      <c r="D15" s="21"/>
    </row>
    <row r="16" spans="1:4" x14ac:dyDescent="0.25">
      <c r="A16" s="1" t="s">
        <v>164</v>
      </c>
      <c r="B16">
        <f>'Wet litter '!J17</f>
        <v>1105.52</v>
      </c>
      <c r="C16">
        <f>'Dry litter'!N23</f>
        <v>983.6099999999999</v>
      </c>
      <c r="D16" s="21">
        <f t="shared" si="0"/>
        <v>0.11027389825602439</v>
      </c>
    </row>
    <row r="17" spans="1:4" x14ac:dyDescent="0.25">
      <c r="A17" s="1" t="s">
        <v>165</v>
      </c>
      <c r="B17">
        <f>'Wet litter '!J18</f>
        <v>2189.12</v>
      </c>
      <c r="C17">
        <f>'Dry litter'!N28</f>
        <v>1990.9199999999998</v>
      </c>
      <c r="D17" s="21">
        <f t="shared" si="0"/>
        <v>9.0538663938020777E-2</v>
      </c>
    </row>
    <row r="18" spans="1:4" x14ac:dyDescent="0.25">
      <c r="A18" s="1" t="s">
        <v>166</v>
      </c>
      <c r="B18">
        <f>'Wet litter '!J19</f>
        <v>0</v>
      </c>
      <c r="D18" s="21"/>
    </row>
    <row r="19" spans="1:4" x14ac:dyDescent="0.25">
      <c r="A19" s="1" t="s">
        <v>167</v>
      </c>
      <c r="B19">
        <f>'Wet litter '!J20</f>
        <v>1572.45</v>
      </c>
      <c r="C19">
        <f>'Dry litter'!N32</f>
        <v>1443.0300000000002</v>
      </c>
      <c r="D19" s="21">
        <f t="shared" si="0"/>
        <v>8.2304683773728793E-2</v>
      </c>
    </row>
    <row r="20" spans="1:4" x14ac:dyDescent="0.25">
      <c r="A20" s="1" t="s">
        <v>168</v>
      </c>
      <c r="B20">
        <f>'Wet litter '!J21</f>
        <v>0</v>
      </c>
      <c r="D20" s="21"/>
    </row>
    <row r="21" spans="1:4" x14ac:dyDescent="0.25">
      <c r="A21" s="1" t="s">
        <v>169</v>
      </c>
      <c r="B21">
        <f>'Wet litter '!J22</f>
        <v>181.37</v>
      </c>
      <c r="C21">
        <f>'Dry litter'!N34</f>
        <v>169.63</v>
      </c>
      <c r="D21" s="21">
        <f t="shared" si="0"/>
        <v>6.4729558361360809E-2</v>
      </c>
    </row>
    <row r="22" spans="1:4" x14ac:dyDescent="0.25">
      <c r="A22" s="1" t="s">
        <v>170</v>
      </c>
      <c r="B22">
        <f>'Wet litter '!J23</f>
        <v>0</v>
      </c>
      <c r="D22" s="21"/>
    </row>
    <row r="23" spans="1:4" x14ac:dyDescent="0.25">
      <c r="A23" s="1" t="s">
        <v>171</v>
      </c>
      <c r="B23">
        <f>'Wet litter '!J24</f>
        <v>981.8900000000001</v>
      </c>
      <c r="C23">
        <f>'Dry litter'!N37</f>
        <v>955.19</v>
      </c>
      <c r="D23" s="21">
        <f t="shared" si="0"/>
        <v>2.7192455366690814E-2</v>
      </c>
    </row>
    <row r="24" spans="1:4" x14ac:dyDescent="0.25">
      <c r="A24" s="1" t="s">
        <v>172</v>
      </c>
      <c r="B24">
        <f>'Wet litter '!J25</f>
        <v>287.0100000000001</v>
      </c>
      <c r="C24">
        <f>'Dry litter'!N38</f>
        <v>261.39</v>
      </c>
      <c r="D24" s="21">
        <f t="shared" si="0"/>
        <v>8.9265182397826243E-2</v>
      </c>
    </row>
    <row r="25" spans="1:4" x14ac:dyDescent="0.25">
      <c r="A25" s="1" t="s">
        <v>53</v>
      </c>
      <c r="B25">
        <f>'Wet litter '!J26</f>
        <v>0</v>
      </c>
      <c r="D25" s="21"/>
    </row>
    <row r="26" spans="1:4" x14ac:dyDescent="0.25">
      <c r="A26" s="1" t="s">
        <v>54</v>
      </c>
      <c r="B26">
        <f>'Wet litter '!J27</f>
        <v>755.81999999999994</v>
      </c>
      <c r="C26">
        <f>'Dry litter'!N41</f>
        <v>713.02</v>
      </c>
      <c r="D26" s="21">
        <f t="shared" si="0"/>
        <v>5.6627239289777934E-2</v>
      </c>
    </row>
    <row r="27" spans="1:4" x14ac:dyDescent="0.25">
      <c r="A27" s="1" t="s">
        <v>55</v>
      </c>
      <c r="B27">
        <f>'Wet litter '!J28</f>
        <v>56.5</v>
      </c>
      <c r="C27">
        <f>'Dry litter'!N42</f>
        <v>49.269999999999996</v>
      </c>
      <c r="D27" s="21">
        <f t="shared" si="0"/>
        <v>0.12796460176991156</v>
      </c>
    </row>
    <row r="28" spans="1:4" x14ac:dyDescent="0.25">
      <c r="A28" s="1" t="s">
        <v>56</v>
      </c>
      <c r="B28">
        <f>'Wet litter '!J29</f>
        <v>576.97</v>
      </c>
      <c r="C28">
        <f>'Dry litter'!N43</f>
        <v>533.86</v>
      </c>
      <c r="D28" s="21">
        <f t="shared" si="0"/>
        <v>7.4717922942267381E-2</v>
      </c>
    </row>
    <row r="29" spans="1:4" x14ac:dyDescent="0.25">
      <c r="A29" s="1" t="s">
        <v>57</v>
      </c>
      <c r="B29">
        <f>'Wet litter '!J30</f>
        <v>373.08000000000004</v>
      </c>
      <c r="C29">
        <f>'Dry litter'!N44</f>
        <v>331.25</v>
      </c>
      <c r="D29" s="21">
        <f t="shared" si="0"/>
        <v>0.1121207247775277</v>
      </c>
    </row>
    <row r="30" spans="1:4" x14ac:dyDescent="0.25">
      <c r="A30" s="1" t="s">
        <v>58</v>
      </c>
      <c r="B30">
        <f>'Wet litter '!J31</f>
        <v>0</v>
      </c>
      <c r="D30" s="21"/>
    </row>
    <row r="31" spans="1:4" x14ac:dyDescent="0.25">
      <c r="A31" s="1" t="s">
        <v>59</v>
      </c>
      <c r="B31">
        <f>'Wet litter '!J32</f>
        <v>0</v>
      </c>
      <c r="D31" s="21"/>
    </row>
    <row r="32" spans="1:4" x14ac:dyDescent="0.25">
      <c r="A32" s="1" t="s">
        <v>60</v>
      </c>
      <c r="B32">
        <f>'Wet litter '!J33</f>
        <v>811.14999999999986</v>
      </c>
      <c r="C32">
        <f>'Dry litter'!N48</f>
        <v>764.06999999999994</v>
      </c>
      <c r="D32" s="21">
        <f t="shared" si="0"/>
        <v>5.8041052826234278E-2</v>
      </c>
    </row>
    <row r="33" spans="1:4" x14ac:dyDescent="0.25">
      <c r="A33" s="1" t="s">
        <v>61</v>
      </c>
      <c r="B33">
        <f>'Wet litter '!J34</f>
        <v>0</v>
      </c>
      <c r="D33" s="21"/>
    </row>
    <row r="34" spans="1:4" x14ac:dyDescent="0.25">
      <c r="A34" s="1" t="s">
        <v>62</v>
      </c>
      <c r="B34">
        <f>'Wet litter '!J35</f>
        <v>0</v>
      </c>
      <c r="D34" s="21"/>
    </row>
    <row r="35" spans="1:4" x14ac:dyDescent="0.25">
      <c r="A35" s="1" t="s">
        <v>63</v>
      </c>
      <c r="B35">
        <f>'Wet litter '!J36</f>
        <v>613.94000000000005</v>
      </c>
      <c r="C35">
        <f>'Dry litter'!N51</f>
        <v>563.94000000000005</v>
      </c>
      <c r="D35" s="21">
        <f t="shared" si="0"/>
        <v>8.1441183177509202E-2</v>
      </c>
    </row>
    <row r="36" spans="1:4" x14ac:dyDescent="0.25">
      <c r="A36" s="7"/>
      <c r="B36">
        <f>'Wet litter '!J37</f>
        <v>0</v>
      </c>
      <c r="D36" s="21"/>
    </row>
    <row r="37" spans="1:4" x14ac:dyDescent="0.25">
      <c r="A37" s="1" t="s">
        <v>91</v>
      </c>
      <c r="B37">
        <f>'Wet litter '!J38</f>
        <v>0</v>
      </c>
      <c r="D37" s="21"/>
    </row>
    <row r="38" spans="1:4" x14ac:dyDescent="0.25">
      <c r="A38" s="1" t="s">
        <v>92</v>
      </c>
      <c r="B38">
        <f>'Wet litter '!J39</f>
        <v>236</v>
      </c>
      <c r="C38">
        <f>'Dry litter'!N55</f>
        <v>223.44</v>
      </c>
      <c r="D38" s="21">
        <f t="shared" si="0"/>
        <v>5.3220338983050855E-2</v>
      </c>
    </row>
    <row r="39" spans="1:4" x14ac:dyDescent="0.25">
      <c r="A39" s="1" t="s">
        <v>93</v>
      </c>
      <c r="B39">
        <f>'Wet litter '!J40</f>
        <v>134.01999999999998</v>
      </c>
      <c r="C39">
        <f>'Dry litter'!N56</f>
        <v>127.82000000000001</v>
      </c>
      <c r="D39" s="21">
        <f t="shared" si="0"/>
        <v>4.6261751977316634E-2</v>
      </c>
    </row>
    <row r="40" spans="1:4" x14ac:dyDescent="0.25">
      <c r="A40" s="1" t="s">
        <v>94</v>
      </c>
      <c r="B40">
        <f>'Wet litter '!J41</f>
        <v>990.31</v>
      </c>
      <c r="C40">
        <f>'Dry litter'!N58</f>
        <v>875.74</v>
      </c>
      <c r="D40" s="21">
        <f t="shared" si="0"/>
        <v>0.11569104623804662</v>
      </c>
    </row>
    <row r="41" spans="1:4" x14ac:dyDescent="0.25">
      <c r="A41" s="1" t="s">
        <v>95</v>
      </c>
      <c r="B41">
        <f>'Wet litter '!J42</f>
        <v>0</v>
      </c>
      <c r="D41" s="21"/>
    </row>
    <row r="42" spans="1:4" x14ac:dyDescent="0.25">
      <c r="A42" s="1" t="s">
        <v>96</v>
      </c>
      <c r="B42">
        <f>'Wet litter '!J43</f>
        <v>0</v>
      </c>
      <c r="D42" s="21"/>
    </row>
    <row r="43" spans="1:4" x14ac:dyDescent="0.25">
      <c r="A43" s="1" t="s">
        <v>97</v>
      </c>
      <c r="B43">
        <f>'Wet litter '!J44</f>
        <v>421.27</v>
      </c>
      <c r="C43">
        <f>'Dry litter'!N61</f>
        <v>401.92</v>
      </c>
      <c r="D43" s="21">
        <f t="shared" si="0"/>
        <v>4.5932537327604543E-2</v>
      </c>
    </row>
    <row r="44" spans="1:4" x14ac:dyDescent="0.25">
      <c r="A44" s="1" t="s">
        <v>98</v>
      </c>
      <c r="B44">
        <f>'Wet litter '!J45</f>
        <v>167.72000000000003</v>
      </c>
      <c r="C44">
        <f>'Dry litter'!N62</f>
        <v>158.26</v>
      </c>
      <c r="D44" s="21">
        <f t="shared" si="0"/>
        <v>5.6403529692344592E-2</v>
      </c>
    </row>
    <row r="45" spans="1:4" x14ac:dyDescent="0.25">
      <c r="A45" s="1" t="s">
        <v>99</v>
      </c>
      <c r="B45">
        <f>'Wet litter '!J46</f>
        <v>136.19999999999993</v>
      </c>
      <c r="C45">
        <f>'Dry litter'!N63</f>
        <v>129.05000000000001</v>
      </c>
      <c r="D45" s="21">
        <f t="shared" si="0"/>
        <v>5.2496328928046433E-2</v>
      </c>
    </row>
    <row r="46" spans="1:4" x14ac:dyDescent="0.25">
      <c r="A46" s="1" t="s">
        <v>100</v>
      </c>
      <c r="B46">
        <f>'Wet litter '!J47</f>
        <v>199.98000000000002</v>
      </c>
      <c r="C46">
        <f>'Dry litter'!N64</f>
        <v>188.81</v>
      </c>
      <c r="D46" s="21">
        <f t="shared" si="0"/>
        <v>5.585558555855593E-2</v>
      </c>
    </row>
    <row r="47" spans="1:4" x14ac:dyDescent="0.25">
      <c r="A47" s="1" t="s">
        <v>101</v>
      </c>
      <c r="B47">
        <f>'Wet litter '!J48</f>
        <v>262.40000000000009</v>
      </c>
      <c r="C47">
        <f>'Dry litter'!N65</f>
        <v>254.32</v>
      </c>
      <c r="D47" s="21">
        <f t="shared" si="0"/>
        <v>3.0792682926829629E-2</v>
      </c>
    </row>
    <row r="48" spans="1:4" x14ac:dyDescent="0.25">
      <c r="A48" s="1" t="s">
        <v>102</v>
      </c>
      <c r="B48">
        <f>'Wet litter '!J49</f>
        <v>47.200000000000045</v>
      </c>
      <c r="C48">
        <f>'Dry litter'!N66</f>
        <v>45.3</v>
      </c>
      <c r="D48" s="21">
        <f t="shared" si="0"/>
        <v>4.0254237288136575E-2</v>
      </c>
    </row>
    <row r="49" spans="1:4" x14ac:dyDescent="0.25">
      <c r="A49" s="1" t="s">
        <v>103</v>
      </c>
      <c r="B49">
        <f>'Wet litter '!J50</f>
        <v>140.33000000000004</v>
      </c>
      <c r="C49">
        <f>'Dry litter'!N67</f>
        <v>131.04000000000002</v>
      </c>
      <c r="D49" s="21">
        <f t="shared" si="0"/>
        <v>6.6201097413240345E-2</v>
      </c>
    </row>
    <row r="50" spans="1:4" x14ac:dyDescent="0.25">
      <c r="A50" s="1" t="s">
        <v>104</v>
      </c>
      <c r="B50">
        <f>'Wet litter '!J51</f>
        <v>122.61000000000001</v>
      </c>
      <c r="C50">
        <f>'Dry litter'!N68</f>
        <v>118.19000000000001</v>
      </c>
      <c r="D50" s="21">
        <f t="shared" si="0"/>
        <v>3.6049261887284897E-2</v>
      </c>
    </row>
    <row r="51" spans="1:4" x14ac:dyDescent="0.25">
      <c r="A51" s="1" t="s">
        <v>105</v>
      </c>
      <c r="B51">
        <f>'Wet litter '!J52</f>
        <v>1191.8800000000001</v>
      </c>
      <c r="C51">
        <f>'Dry litter'!N70</f>
        <v>1128.9299999999998</v>
      </c>
      <c r="D51" s="21">
        <f t="shared" si="0"/>
        <v>5.2815719703326061E-2</v>
      </c>
    </row>
    <row r="52" spans="1:4" x14ac:dyDescent="0.25">
      <c r="A52" s="1" t="s">
        <v>106</v>
      </c>
      <c r="B52">
        <f>'Wet litter '!J53</f>
        <v>100.73000000000002</v>
      </c>
      <c r="C52">
        <f>'Dry litter'!N71</f>
        <v>94.32</v>
      </c>
      <c r="D52" s="21">
        <f t="shared" si="0"/>
        <v>6.363546113372405E-2</v>
      </c>
    </row>
    <row r="53" spans="1:4" x14ac:dyDescent="0.25">
      <c r="A53" s="1" t="s">
        <v>107</v>
      </c>
      <c r="B53">
        <f>'Wet litter '!J54</f>
        <v>74.290000000000077</v>
      </c>
      <c r="C53">
        <f>'Dry litter'!N72</f>
        <v>71.38</v>
      </c>
      <c r="D53" s="21">
        <f t="shared" si="0"/>
        <v>3.9170817068247127E-2</v>
      </c>
    </row>
    <row r="54" spans="1:4" x14ac:dyDescent="0.25">
      <c r="A54" s="1" t="s">
        <v>108</v>
      </c>
      <c r="B54">
        <f>'Wet litter '!J55</f>
        <v>165.93999999999994</v>
      </c>
      <c r="C54">
        <f>'Dry litter'!N73</f>
        <v>160.97</v>
      </c>
      <c r="D54" s="21">
        <f t="shared" si="0"/>
        <v>2.9950584548631698E-2</v>
      </c>
    </row>
    <row r="55" spans="1:4" x14ac:dyDescent="0.25">
      <c r="A55" s="1" t="s">
        <v>109</v>
      </c>
      <c r="B55">
        <f>'Wet litter '!J56</f>
        <v>0</v>
      </c>
      <c r="D55" s="21"/>
    </row>
    <row r="56" spans="1:4" x14ac:dyDescent="0.25">
      <c r="A56" s="1" t="s">
        <v>110</v>
      </c>
      <c r="B56">
        <f>'Wet litter '!J57</f>
        <v>687.92</v>
      </c>
      <c r="C56">
        <f>'Dry litter'!N75</f>
        <v>632.65</v>
      </c>
      <c r="D56" s="21">
        <f t="shared" si="0"/>
        <v>8.0343644609838338E-2</v>
      </c>
    </row>
    <row r="57" spans="1:4" x14ac:dyDescent="0.25">
      <c r="A57" s="14"/>
      <c r="B57">
        <f>'Wet litter '!J58</f>
        <v>0</v>
      </c>
      <c r="D57" s="21"/>
    </row>
    <row r="58" spans="1:4" x14ac:dyDescent="0.25">
      <c r="A58" s="1" t="s">
        <v>151</v>
      </c>
      <c r="B58">
        <f>'Wet litter '!J59</f>
        <v>3190.61</v>
      </c>
      <c r="C58">
        <f>'Dry litter'!N80</f>
        <v>2740.66</v>
      </c>
      <c r="D58" s="21">
        <f t="shared" si="0"/>
        <v>0.14102318992293017</v>
      </c>
    </row>
    <row r="59" spans="1:4" x14ac:dyDescent="0.25">
      <c r="A59" s="1" t="s">
        <v>152</v>
      </c>
      <c r="B59">
        <f>'Wet litter '!J60</f>
        <v>2807.88</v>
      </c>
      <c r="C59">
        <f>'Dry litter'!N84</f>
        <v>2577.9399999999996</v>
      </c>
      <c r="D59" s="21">
        <f t="shared" si="0"/>
        <v>8.1890964001310781E-2</v>
      </c>
    </row>
    <row r="60" spans="1:4" x14ac:dyDescent="0.25">
      <c r="A60" s="1" t="s">
        <v>153</v>
      </c>
      <c r="B60">
        <f>'Wet litter '!J61</f>
        <v>3076.12</v>
      </c>
      <c r="C60">
        <f>'Dry litter'!N89</f>
        <v>2860.53</v>
      </c>
      <c r="D60" s="21">
        <f t="shared" si="0"/>
        <v>7.0085042196013067E-2</v>
      </c>
    </row>
    <row r="61" spans="1:4" x14ac:dyDescent="0.25">
      <c r="A61" s="1" t="s">
        <v>154</v>
      </c>
      <c r="B61">
        <f>'Wet litter '!J62</f>
        <v>1374.25</v>
      </c>
      <c r="C61">
        <f>'Dry litter'!N92</f>
        <v>1301.24</v>
      </c>
      <c r="D61" s="21">
        <f t="shared" si="0"/>
        <v>5.3127160269237757E-2</v>
      </c>
    </row>
    <row r="62" spans="1:4" x14ac:dyDescent="0.25">
      <c r="A62" s="1" t="s">
        <v>155</v>
      </c>
      <c r="B62">
        <f>'Wet litter '!J63</f>
        <v>0</v>
      </c>
      <c r="D62" s="21"/>
    </row>
    <row r="63" spans="1:4" x14ac:dyDescent="0.25">
      <c r="A63" s="1" t="s">
        <v>156</v>
      </c>
      <c r="B63">
        <f>'Wet litter '!J64</f>
        <v>2610.61</v>
      </c>
      <c r="C63">
        <f>'Dry litter'!N97</f>
        <v>2457.0600000000004</v>
      </c>
      <c r="D63" s="21">
        <f t="shared" si="0"/>
        <v>5.8817670965789499E-2</v>
      </c>
    </row>
    <row r="64" spans="1:4" x14ac:dyDescent="0.25">
      <c r="A64" s="1" t="s">
        <v>157</v>
      </c>
      <c r="B64">
        <f>'Wet litter '!J65</f>
        <v>1173.72</v>
      </c>
      <c r="C64">
        <f>'Dry litter'!N99</f>
        <v>1102.5</v>
      </c>
      <c r="D64" s="21">
        <f t="shared" si="0"/>
        <v>6.0678867191493735E-2</v>
      </c>
    </row>
    <row r="65" spans="1:4" x14ac:dyDescent="0.25">
      <c r="A65" s="1" t="s">
        <v>158</v>
      </c>
      <c r="B65">
        <f>'Wet litter '!J66</f>
        <v>1848.45</v>
      </c>
      <c r="C65">
        <f>'Dry litter'!N102</f>
        <v>1707.67</v>
      </c>
      <c r="D65" s="21">
        <f t="shared" si="0"/>
        <v>7.6161107955313889E-2</v>
      </c>
    </row>
    <row r="66" spans="1:4" x14ac:dyDescent="0.25">
      <c r="A66" s="1" t="s">
        <v>159</v>
      </c>
      <c r="B66">
        <f>'Wet litter '!J67</f>
        <v>2354.9499999999998</v>
      </c>
      <c r="C66">
        <f>'Dry litter'!N106</f>
        <v>2215.0500000000002</v>
      </c>
      <c r="D66" s="21">
        <f t="shared" si="0"/>
        <v>5.9406781460328094E-2</v>
      </c>
    </row>
    <row r="67" spans="1:4" x14ac:dyDescent="0.25">
      <c r="A67" s="1" t="s">
        <v>140</v>
      </c>
      <c r="B67">
        <f>'Wet litter '!J68</f>
        <v>0</v>
      </c>
      <c r="D67" s="21"/>
    </row>
    <row r="68" spans="1:4" x14ac:dyDescent="0.25">
      <c r="A68" s="1" t="s">
        <v>141</v>
      </c>
      <c r="B68">
        <f>'Wet litter '!J69</f>
        <v>0</v>
      </c>
      <c r="D68" s="21"/>
    </row>
    <row r="69" spans="1:4" x14ac:dyDescent="0.25">
      <c r="A69" s="1" t="s">
        <v>142</v>
      </c>
      <c r="B69">
        <f>'Wet litter '!J70</f>
        <v>3361.92</v>
      </c>
      <c r="C69">
        <f>'Dry litter'!N113</f>
        <v>3016.7499999999995</v>
      </c>
      <c r="D69" s="21">
        <f t="shared" ref="D69:D77" si="1">(B69-C69)/B69</f>
        <v>0.10267049781077495</v>
      </c>
    </row>
    <row r="70" spans="1:4" x14ac:dyDescent="0.25">
      <c r="A70" s="1" t="s">
        <v>143</v>
      </c>
      <c r="B70">
        <f>'Wet litter '!J71</f>
        <v>3032.43</v>
      </c>
      <c r="C70">
        <f>'Dry litter'!N117</f>
        <v>2794.8999999999996</v>
      </c>
      <c r="D70" s="21">
        <f t="shared" si="1"/>
        <v>7.8329920228991337E-2</v>
      </c>
    </row>
    <row r="71" spans="1:4" x14ac:dyDescent="0.25">
      <c r="A71" s="6" t="s">
        <v>144</v>
      </c>
      <c r="D71" s="21"/>
    </row>
    <row r="72" spans="1:4" x14ac:dyDescent="0.25">
      <c r="A72" s="1" t="s">
        <v>145</v>
      </c>
      <c r="B72">
        <f>'Wet litter '!J73</f>
        <v>2860.69</v>
      </c>
      <c r="C72">
        <f>'Dry litter'!N122</f>
        <v>2620.0600000000004</v>
      </c>
      <c r="D72" s="21">
        <f t="shared" si="1"/>
        <v>8.4116069899219992E-2</v>
      </c>
    </row>
    <row r="73" spans="1:4" x14ac:dyDescent="0.25">
      <c r="A73" s="1" t="s">
        <v>146</v>
      </c>
      <c r="B73">
        <f>'Wet litter '!J74</f>
        <v>3079.9700000000003</v>
      </c>
      <c r="C73">
        <f>'Dry litter'!N126</f>
        <v>2811.39</v>
      </c>
      <c r="D73" s="21">
        <f t="shared" si="1"/>
        <v>8.7202148072870952E-2</v>
      </c>
    </row>
    <row r="74" spans="1:4" x14ac:dyDescent="0.25">
      <c r="A74" s="1" t="s">
        <v>147</v>
      </c>
      <c r="B74">
        <f>'Wet litter '!J75</f>
        <v>2334.16</v>
      </c>
      <c r="C74">
        <f>'Dry litter'!N129</f>
        <v>2238.42</v>
      </c>
      <c r="D74" s="21">
        <f t="shared" si="1"/>
        <v>4.1016896870822821E-2</v>
      </c>
    </row>
    <row r="75" spans="1:4" x14ac:dyDescent="0.25">
      <c r="A75" s="1" t="s">
        <v>148</v>
      </c>
      <c r="B75">
        <f>'Wet litter '!J76</f>
        <v>1755.1099999999997</v>
      </c>
      <c r="C75">
        <f>'Dry litter'!N132</f>
        <v>1550.13</v>
      </c>
      <c r="D75" s="21">
        <f t="shared" si="1"/>
        <v>0.11679040060167147</v>
      </c>
    </row>
    <row r="76" spans="1:4" x14ac:dyDescent="0.25">
      <c r="A76" s="1" t="s">
        <v>149</v>
      </c>
      <c r="B76">
        <f>'Wet litter '!J77</f>
        <v>0</v>
      </c>
      <c r="D76" s="21"/>
    </row>
    <row r="77" spans="1:4" x14ac:dyDescent="0.25">
      <c r="A77" s="1" t="s">
        <v>150</v>
      </c>
      <c r="B77">
        <f>'Wet litter '!J78</f>
        <v>2540.6899999999996</v>
      </c>
      <c r="C77">
        <f>'Dry litter'!N137</f>
        <v>2312.8599999999997</v>
      </c>
      <c r="D77" s="21">
        <f t="shared" si="1"/>
        <v>8.9672490543907343E-2</v>
      </c>
    </row>
    <row r="78" spans="1:4" x14ac:dyDescent="0.25">
      <c r="A78" s="14"/>
      <c r="B78">
        <f>'Wet litter '!J79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 litter </vt:lpstr>
      <vt:lpstr>Dry litter</vt:lpstr>
      <vt:lpstr>Litter summary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dugalh</cp:lastModifiedBy>
  <dcterms:created xsi:type="dcterms:W3CDTF">2018-07-23T09:35:03Z</dcterms:created>
  <dcterms:modified xsi:type="dcterms:W3CDTF">2018-08-06T15:24:38Z</dcterms:modified>
  <cp:category/>
</cp:coreProperties>
</file>