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ata\Development\Projects\MSc GeoInformatics\Docs\My Docs\WWF\"/>
    </mc:Choice>
  </mc:AlternateContent>
  <bookViews>
    <workbookView xWindow="0" yWindow="0" windowWidth="28800" windowHeight="14235" activeTab="1"/>
  </bookViews>
  <sheets>
    <sheet name="Satellite" sheetId="1" r:id="rId1"/>
    <sheet name="Sheet1" sheetId="7" r:id="rId2"/>
    <sheet name="UAV+Satellite" sheetId="4" r:id="rId3"/>
    <sheet name="UAV Only" sheetId="6" state="hidden" r:id="rId4"/>
    <sheet name="Notes" sheetId="5" r:id="rId5"/>
  </sheets>
  <calcPr calcId="152511"/>
</workbook>
</file>

<file path=xl/calcChain.xml><?xml version="1.0" encoding="utf-8"?>
<calcChain xmlns="http://schemas.openxmlformats.org/spreadsheetml/2006/main">
  <c r="D25" i="7" l="1"/>
  <c r="E25" i="7" s="1"/>
  <c r="C25" i="7"/>
  <c r="D24" i="7"/>
  <c r="E24" i="7" s="1"/>
  <c r="E23" i="7"/>
  <c r="E22" i="7"/>
  <c r="E21" i="7"/>
  <c r="E33" i="7" l="1"/>
  <c r="E35" i="7" s="1"/>
  <c r="E37" i="7" s="1"/>
  <c r="D25" i="4"/>
  <c r="E25" i="4" s="1"/>
  <c r="D24" i="4"/>
  <c r="E24" i="4" s="1"/>
  <c r="E25" i="1"/>
  <c r="D25" i="1"/>
  <c r="E26" i="6"/>
  <c r="D26" i="6"/>
  <c r="D27" i="6"/>
  <c r="E27" i="6" s="1"/>
  <c r="E25" i="6"/>
  <c r="E23" i="6"/>
  <c r="E22" i="6"/>
  <c r="E21" i="6"/>
  <c r="D24" i="1"/>
  <c r="E33" i="6" l="1"/>
  <c r="D28" i="4"/>
  <c r="E28" i="4" s="1"/>
  <c r="E27" i="4"/>
  <c r="E23" i="4"/>
  <c r="E22" i="4"/>
  <c r="E21" i="4"/>
  <c r="E24" i="1"/>
  <c r="E23" i="1"/>
  <c r="E22" i="1"/>
  <c r="E21" i="1"/>
  <c r="E35" i="6" l="1"/>
  <c r="E37" i="6" s="1"/>
  <c r="E33" i="4"/>
  <c r="E35" i="4" s="1"/>
  <c r="E37" i="4" s="1"/>
  <c r="E33" i="1"/>
  <c r="E35" i="1" s="1"/>
  <c r="E37" i="1" s="1"/>
</calcChain>
</file>

<file path=xl/sharedStrings.xml><?xml version="1.0" encoding="utf-8"?>
<sst xmlns="http://schemas.openxmlformats.org/spreadsheetml/2006/main" count="108" uniqueCount="38">
  <si>
    <t>DATE:</t>
  </si>
  <si>
    <t>For:</t>
  </si>
  <si>
    <t>SUBTOTAL</t>
  </si>
  <si>
    <t>TAX RATE</t>
  </si>
  <si>
    <t>OTHER</t>
  </si>
  <si>
    <t>TOTAL</t>
  </si>
  <si>
    <t>Dugal Jeremy Harris</t>
  </si>
  <si>
    <t>PO Box 180</t>
  </si>
  <si>
    <t>VAT</t>
  </si>
  <si>
    <t>Newlands, Cape Town 7725</t>
  </si>
  <si>
    <t>Phone: 082 843 9679   Email: dugalh@gmail.com</t>
  </si>
  <si>
    <t>To:</t>
  </si>
  <si>
    <t>PhD: Very high resolution remote sensing of carbon stocks</t>
  </si>
  <si>
    <t>Data storage (2 x 2TB external hard drives)</t>
  </si>
  <si>
    <t>Research Budget</t>
  </si>
  <si>
    <t>Field trip</t>
  </si>
  <si>
    <t>Qty</t>
  </si>
  <si>
    <t>Description</t>
  </si>
  <si>
    <t>Unit Cost</t>
  </si>
  <si>
    <t>Amount</t>
  </si>
  <si>
    <t>Food &amp; accommodation (14 nights)</t>
  </si>
  <si>
    <t>27/9/2015</t>
  </si>
  <si>
    <t>Car rate/km from http://www.sars.gov.za/Tax-Rates/Employers/Pages/Rates-per-kilometer.aspx</t>
  </si>
  <si>
    <t>Hard drive from http://www.takealot.com/wd-my-passport-ultra-2tb-white/PLID38528564</t>
  </si>
  <si>
    <t>Worldview imagery quote from http://www.geodatadesign.co.za/</t>
  </si>
  <si>
    <t>UAV from http://droneworld.co.za/product/phantom-3-advanced-combo-pack-1/</t>
  </si>
  <si>
    <t>Pix4D 1 month license (UAV orthorectification software)</t>
  </si>
  <si>
    <t>Pix4d pricing at https://pix4d.com/buy_rent/</t>
  </si>
  <si>
    <t>DJI Phantom 3 Pro quadcopter with extra barrery and car charger (UAV)</t>
  </si>
  <si>
    <t>Travel costs (1500km @ R1.25/km)</t>
  </si>
  <si>
    <t>Food &amp; accommodation (21 nights)</t>
  </si>
  <si>
    <t>MicaSense RedEdge multi-spectral camera</t>
  </si>
  <si>
    <t>Data storage (1 x 2TB external hard drives)</t>
  </si>
  <si>
    <t>WorldView-2 8 band 0.4m ortho ready imagery (136km² @ R258.78/km² )</t>
  </si>
  <si>
    <t>Geo Data Design surcharge (for supplying the above imagery)</t>
  </si>
  <si>
    <t>DJI Phantom 3 Pro quadcopter with extra battery and car charger (UAV)</t>
  </si>
  <si>
    <t>WorldView-2 8 band 0.4m ortho ready imagery (136km² @ R196/km² )</t>
  </si>
  <si>
    <t>Imagery 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</si>
</sst>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@\ \ "/>
    <numFmt numFmtId="166" formatCode="_ [$R-1C09]\ * #,##0.00_ ;_ [$R-1C09]\ * \-#,##0.00_ ;_ [$R-1C09]\ * &quot;-&quot;??_ ;_ @_ "/>
  </numFmts>
  <fonts count="6" x14ac:knownFonts="1">
    <font>
      <sz val="10"/>
      <name val="Arial"/>
    </font>
    <font>
      <b/>
      <sz val="10"/>
      <name val="Arial"/>
      <family val="2"/>
    </font>
    <font>
      <sz val="28"/>
      <color indexed="23"/>
      <name val="Arial Black"/>
      <family val="2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0" xfId="0" applyNumberFormat="1" applyBorder="1" applyAlignment="1">
      <alignment horizontal="right" vertical="center"/>
    </xf>
    <xf numFmtId="10" fontId="0" fillId="0" borderId="6" xfId="0" applyNumberFormat="1" applyBorder="1" applyAlignment="1">
      <alignment horizontal="right" vertical="center"/>
    </xf>
    <xf numFmtId="164" fontId="0" fillId="0" borderId="6" xfId="0" applyNumberFormat="1" applyBorder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165" fontId="3" fillId="0" borderId="0" xfId="0" applyNumberFormat="1" applyFont="1" applyBorder="1" applyAlignment="1">
      <alignment horizontal="right" vertical="center"/>
    </xf>
    <xf numFmtId="166" fontId="0" fillId="0" borderId="5" xfId="0" applyNumberFormat="1" applyBorder="1" applyAlignment="1">
      <alignment horizontal="right" vertical="center"/>
    </xf>
    <xf numFmtId="0" fontId="3" fillId="0" borderId="0" xfId="0" applyFont="1"/>
    <xf numFmtId="0" fontId="3" fillId="0" borderId="2" xfId="0" applyFont="1" applyBorder="1" applyAlignment="1">
      <alignment horizontal="left" vertical="center"/>
    </xf>
    <xf numFmtId="166" fontId="0" fillId="0" borderId="0" xfId="0" applyNumberFormat="1"/>
    <xf numFmtId="0" fontId="3" fillId="0" borderId="2" xfId="0" applyFont="1" applyBorder="1" applyAlignment="1">
      <alignment horizontal="left" vertical="center" indent="2"/>
    </xf>
    <xf numFmtId="0" fontId="4" fillId="0" borderId="0" xfId="0" applyFont="1"/>
    <xf numFmtId="0" fontId="5" fillId="0" borderId="0" xfId="0" applyFont="1" applyAlignment="1"/>
    <xf numFmtId="14" fontId="3" fillId="0" borderId="0" xfId="0" applyNumberFormat="1" applyFont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1" fillId="0" borderId="6" xfId="0" applyFont="1" applyBorder="1" applyAlignment="1">
      <alignment vertical="center"/>
    </xf>
    <xf numFmtId="1" fontId="0" fillId="0" borderId="1" xfId="0" applyNumberFormat="1" applyBorder="1" applyAlignment="1">
      <alignment horizontal="right" vertical="center"/>
    </xf>
    <xf numFmtId="1" fontId="0" fillId="0" borderId="4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49" fontId="3" fillId="0" borderId="0" xfId="0" applyNumberFormat="1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showGridLines="0" workbookViewId="0">
      <selection activeCell="A26" sqref="A26"/>
    </sheetView>
  </sheetViews>
  <sheetFormatPr defaultRowHeight="12.75" x14ac:dyDescent="0.2"/>
  <cols>
    <col min="1" max="1" width="48.5703125" customWidth="1"/>
    <col min="2" max="2" width="26.85546875" customWidth="1"/>
    <col min="3" max="3" width="9.140625" customWidth="1"/>
    <col min="4" max="4" width="12.7109375" customWidth="1"/>
    <col min="5" max="5" width="13.5703125" customWidth="1"/>
    <col min="6" max="6" width="11.140625" bestFit="1" customWidth="1"/>
  </cols>
  <sheetData>
    <row r="2" spans="1:6" s="22" customFormat="1" ht="18" x14ac:dyDescent="0.25">
      <c r="A2" s="22" t="s">
        <v>14</v>
      </c>
    </row>
    <row r="3" spans="1:6" ht="42.75" x14ac:dyDescent="0.8">
      <c r="A3" s="23" t="s">
        <v>6</v>
      </c>
      <c r="E3" s="1"/>
    </row>
    <row r="4" spans="1:6" x14ac:dyDescent="0.2">
      <c r="A4" t="s">
        <v>7</v>
      </c>
    </row>
    <row r="5" spans="1:6" x14ac:dyDescent="0.2">
      <c r="A5" s="18" t="s">
        <v>9</v>
      </c>
      <c r="E5" s="2" t="s">
        <v>0</v>
      </c>
    </row>
    <row r="6" spans="1:6" x14ac:dyDescent="0.2">
      <c r="A6" s="18" t="s">
        <v>10</v>
      </c>
      <c r="E6" s="24" t="s">
        <v>21</v>
      </c>
    </row>
    <row r="7" spans="1:6" x14ac:dyDescent="0.2">
      <c r="A7" s="18"/>
    </row>
    <row r="8" spans="1:6" x14ac:dyDescent="0.2">
      <c r="E8" s="2"/>
    </row>
    <row r="9" spans="1:6" x14ac:dyDescent="0.2">
      <c r="E9" s="3"/>
    </row>
    <row r="11" spans="1:6" x14ac:dyDescent="0.2">
      <c r="A11" s="2" t="s">
        <v>11</v>
      </c>
      <c r="B11" s="2" t="s">
        <v>1</v>
      </c>
      <c r="C11" s="2"/>
      <c r="D11" s="2"/>
    </row>
    <row r="12" spans="1:6" x14ac:dyDescent="0.2">
      <c r="A12" s="18"/>
      <c r="B12" s="39" t="s">
        <v>12</v>
      </c>
      <c r="C12" s="39"/>
      <c r="D12" s="39"/>
      <c r="E12" s="40"/>
    </row>
    <row r="13" spans="1:6" x14ac:dyDescent="0.2">
      <c r="A13" s="18"/>
      <c r="B13" s="40"/>
      <c r="C13" s="40"/>
      <c r="D13" s="40"/>
      <c r="E13" s="40"/>
    </row>
    <row r="14" spans="1:6" x14ac:dyDescent="0.2">
      <c r="A14" s="18"/>
    </row>
    <row r="15" spans="1:6" x14ac:dyDescent="0.2">
      <c r="A15" s="18"/>
      <c r="F15" s="20"/>
    </row>
    <row r="18" spans="1:5" ht="13.5" thickBot="1" x14ac:dyDescent="0.25">
      <c r="A18" s="26"/>
      <c r="B18" s="26"/>
      <c r="C18" s="26"/>
      <c r="D18" s="26"/>
      <c r="E18" s="26"/>
    </row>
    <row r="19" spans="1:5" s="4" customFormat="1" ht="20.100000000000001" customHeight="1" x14ac:dyDescent="0.2">
      <c r="A19" s="37" t="s">
        <v>17</v>
      </c>
      <c r="B19" s="38"/>
      <c r="C19" s="27" t="s">
        <v>16</v>
      </c>
      <c r="D19" s="27" t="s">
        <v>18</v>
      </c>
      <c r="E19" s="25" t="s">
        <v>19</v>
      </c>
    </row>
    <row r="20" spans="1:5" s="4" customFormat="1" ht="20.100000000000001" customHeight="1" x14ac:dyDescent="0.2">
      <c r="A20" s="19" t="s">
        <v>15</v>
      </c>
      <c r="B20" s="6"/>
      <c r="C20" s="28"/>
      <c r="D20" s="30"/>
      <c r="E20" s="30"/>
    </row>
    <row r="21" spans="1:5" s="4" customFormat="1" ht="20.100000000000001" customHeight="1" x14ac:dyDescent="0.2">
      <c r="A21" s="21" t="s">
        <v>29</v>
      </c>
      <c r="B21" s="6"/>
      <c r="C21" s="28">
        <v>1500</v>
      </c>
      <c r="D21" s="30">
        <v>1.246</v>
      </c>
      <c r="E21" s="30">
        <f>C21*D21</f>
        <v>1869</v>
      </c>
    </row>
    <row r="22" spans="1:5" s="4" customFormat="1" ht="20.100000000000001" customHeight="1" x14ac:dyDescent="0.2">
      <c r="A22" s="21" t="s">
        <v>20</v>
      </c>
      <c r="B22" s="6"/>
      <c r="C22" s="28">
        <v>14</v>
      </c>
      <c r="D22" s="30">
        <v>300</v>
      </c>
      <c r="E22" s="30">
        <f>C22*D22</f>
        <v>4200</v>
      </c>
    </row>
    <row r="23" spans="1:5" s="4" customFormat="1" ht="20.100000000000001" customHeight="1" x14ac:dyDescent="0.2">
      <c r="A23" s="19" t="s">
        <v>32</v>
      </c>
      <c r="B23" s="6"/>
      <c r="C23" s="28">
        <v>1</v>
      </c>
      <c r="D23" s="30">
        <v>1600</v>
      </c>
      <c r="E23" s="30">
        <f>C23*D23</f>
        <v>1600</v>
      </c>
    </row>
    <row r="24" spans="1:5" s="4" customFormat="1" ht="20.100000000000001" customHeight="1" x14ac:dyDescent="0.2">
      <c r="A24" s="19" t="s">
        <v>33</v>
      </c>
      <c r="B24" s="6"/>
      <c r="C24" s="28">
        <v>136</v>
      </c>
      <c r="D24" s="30">
        <f>324.28*0.7*1.14</f>
        <v>258.77543999999995</v>
      </c>
      <c r="E24" s="30">
        <f>C24*D24</f>
        <v>35193.459839999996</v>
      </c>
    </row>
    <row r="25" spans="1:5" s="4" customFormat="1" ht="20.100000000000001" customHeight="1" x14ac:dyDescent="0.2">
      <c r="A25" s="19" t="s">
        <v>34</v>
      </c>
      <c r="B25" s="6"/>
      <c r="C25" s="28">
        <v>1</v>
      </c>
      <c r="D25" s="30">
        <f>4080+2037</f>
        <v>6117</v>
      </c>
      <c r="E25" s="30">
        <f>C25*D25</f>
        <v>6117</v>
      </c>
    </row>
    <row r="26" spans="1:5" s="4" customFormat="1" ht="20.100000000000001" customHeight="1" x14ac:dyDescent="0.2">
      <c r="A26" s="5"/>
      <c r="B26" s="6"/>
      <c r="C26" s="28"/>
      <c r="D26" s="30"/>
      <c r="E26" s="30"/>
    </row>
    <row r="27" spans="1:5" s="4" customFormat="1" ht="20.100000000000001" customHeight="1" x14ac:dyDescent="0.2">
      <c r="A27" s="5"/>
      <c r="B27" s="6"/>
      <c r="C27" s="28"/>
      <c r="D27" s="30"/>
      <c r="E27" s="30"/>
    </row>
    <row r="28" spans="1:5" s="4" customFormat="1" ht="20.100000000000001" customHeight="1" x14ac:dyDescent="0.2">
      <c r="A28" s="5"/>
      <c r="B28" s="6"/>
      <c r="C28" s="28"/>
      <c r="D28" s="30"/>
      <c r="E28" s="30"/>
    </row>
    <row r="29" spans="1:5" s="4" customFormat="1" ht="20.100000000000001" customHeight="1" x14ac:dyDescent="0.2">
      <c r="A29" s="5"/>
      <c r="B29" s="6"/>
      <c r="C29" s="28"/>
      <c r="D29" s="30"/>
      <c r="E29" s="30"/>
    </row>
    <row r="30" spans="1:5" s="4" customFormat="1" ht="20.100000000000001" customHeight="1" x14ac:dyDescent="0.2">
      <c r="A30" s="5"/>
      <c r="B30" s="6"/>
      <c r="C30" s="28"/>
      <c r="D30" s="30"/>
      <c r="E30" s="30"/>
    </row>
    <row r="31" spans="1:5" s="4" customFormat="1" ht="20.100000000000001" customHeight="1" x14ac:dyDescent="0.2">
      <c r="A31" s="5"/>
      <c r="B31" s="6"/>
      <c r="C31" s="28"/>
      <c r="D31" s="30"/>
      <c r="E31" s="30"/>
    </row>
    <row r="32" spans="1:5" s="4" customFormat="1" ht="20.100000000000001" customHeight="1" x14ac:dyDescent="0.2">
      <c r="A32" s="7"/>
      <c r="B32" s="8"/>
      <c r="C32" s="29"/>
      <c r="D32" s="32"/>
      <c r="E32" s="32"/>
    </row>
    <row r="33" spans="1:5" s="4" customFormat="1" ht="20.100000000000001" customHeight="1" x14ac:dyDescent="0.2">
      <c r="A33" s="9"/>
      <c r="D33" s="10" t="s">
        <v>2</v>
      </c>
      <c r="E33" s="17">
        <f>SUM(E20:E32)</f>
        <v>48979.459839999996</v>
      </c>
    </row>
    <row r="34" spans="1:5" s="4" customFormat="1" ht="20.100000000000001" customHeight="1" x14ac:dyDescent="0.2">
      <c r="A34" s="9"/>
      <c r="D34" s="16" t="s">
        <v>3</v>
      </c>
      <c r="E34" s="11">
        <v>0</v>
      </c>
    </row>
    <row r="35" spans="1:5" s="4" customFormat="1" ht="20.100000000000001" customHeight="1" x14ac:dyDescent="0.2">
      <c r="A35" s="9"/>
      <c r="D35" s="16" t="s">
        <v>8</v>
      </c>
      <c r="E35" s="12">
        <f>E33*E34</f>
        <v>0</v>
      </c>
    </row>
    <row r="36" spans="1:5" s="4" customFormat="1" ht="20.100000000000001" customHeight="1" x14ac:dyDescent="0.2">
      <c r="A36" s="9"/>
      <c r="D36" s="10" t="s">
        <v>4</v>
      </c>
      <c r="E36" s="12">
        <v>0</v>
      </c>
    </row>
    <row r="37" spans="1:5" s="4" customFormat="1" ht="20.100000000000001" customHeight="1" x14ac:dyDescent="0.2">
      <c r="D37" s="13" t="s">
        <v>5</v>
      </c>
      <c r="E37" s="17">
        <f>E33+E35+E36</f>
        <v>48979.459839999996</v>
      </c>
    </row>
    <row r="40" spans="1:5" x14ac:dyDescent="0.2">
      <c r="A40" s="2"/>
    </row>
    <row r="41" spans="1:5" x14ac:dyDescent="0.2">
      <c r="A41" s="18"/>
    </row>
    <row r="42" spans="1:5" x14ac:dyDescent="0.2">
      <c r="A42" s="18"/>
    </row>
    <row r="43" spans="1:5" x14ac:dyDescent="0.2">
      <c r="A43" s="18"/>
    </row>
    <row r="44" spans="1:5" x14ac:dyDescent="0.2">
      <c r="A44" s="18"/>
    </row>
    <row r="45" spans="1:5" s="15" customFormat="1" x14ac:dyDescent="0.2">
      <c r="A45" s="14"/>
      <c r="B45" s="14"/>
      <c r="C45" s="14"/>
      <c r="D45" s="14"/>
      <c r="E45" s="14"/>
    </row>
  </sheetData>
  <mergeCells count="2">
    <mergeCell ref="A19:B19"/>
    <mergeCell ref="B12:E13"/>
  </mergeCells>
  <phoneticPr fontId="1" type="noConversion"/>
  <pageMargins left="0.5" right="0.5" top="0.5" bottom="0.5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tabSelected="1" workbookViewId="0">
      <selection activeCell="A26" sqref="A26"/>
    </sheetView>
  </sheetViews>
  <sheetFormatPr defaultRowHeight="12.75" x14ac:dyDescent="0.2"/>
  <cols>
    <col min="1" max="1" width="48.5703125" customWidth="1"/>
    <col min="2" max="2" width="11.28515625" customWidth="1"/>
    <col min="3" max="3" width="12.5703125" customWidth="1"/>
    <col min="4" max="4" width="12.7109375" customWidth="1"/>
    <col min="5" max="5" width="13.5703125" customWidth="1"/>
    <col min="6" max="6" width="11.140625" bestFit="1" customWidth="1"/>
  </cols>
  <sheetData>
    <row r="2" spans="1:6" s="22" customFormat="1" ht="18" x14ac:dyDescent="0.25">
      <c r="A2" s="22" t="s">
        <v>14</v>
      </c>
    </row>
    <row r="3" spans="1:6" ht="42.75" x14ac:dyDescent="0.8">
      <c r="A3" s="23" t="s">
        <v>6</v>
      </c>
      <c r="E3" s="1"/>
    </row>
    <row r="4" spans="1:6" x14ac:dyDescent="0.2">
      <c r="A4" t="s">
        <v>7</v>
      </c>
    </row>
    <row r="5" spans="1:6" x14ac:dyDescent="0.2">
      <c r="A5" s="18" t="s">
        <v>9</v>
      </c>
      <c r="E5" s="2" t="s">
        <v>0</v>
      </c>
    </row>
    <row r="6" spans="1:6" x14ac:dyDescent="0.2">
      <c r="A6" s="18" t="s">
        <v>10</v>
      </c>
      <c r="E6" s="24" t="s">
        <v>21</v>
      </c>
    </row>
    <row r="7" spans="1:6" x14ac:dyDescent="0.2">
      <c r="A7" s="18"/>
    </row>
    <row r="8" spans="1:6" x14ac:dyDescent="0.2">
      <c r="E8" s="2"/>
    </row>
    <row r="9" spans="1:6" x14ac:dyDescent="0.2">
      <c r="E9" s="3"/>
    </row>
    <row r="11" spans="1:6" x14ac:dyDescent="0.2">
      <c r="A11" s="2" t="s">
        <v>11</v>
      </c>
      <c r="B11" s="2" t="s">
        <v>1</v>
      </c>
      <c r="C11" s="2"/>
      <c r="D11" s="2"/>
    </row>
    <row r="12" spans="1:6" x14ac:dyDescent="0.2">
      <c r="A12" s="18"/>
      <c r="B12" s="39" t="s">
        <v>12</v>
      </c>
      <c r="C12" s="39"/>
      <c r="D12" s="39"/>
      <c r="E12" s="40"/>
    </row>
    <row r="13" spans="1:6" x14ac:dyDescent="0.2">
      <c r="A13" s="18"/>
      <c r="B13" s="40"/>
      <c r="C13" s="40"/>
      <c r="D13" s="40"/>
      <c r="E13" s="40"/>
    </row>
    <row r="14" spans="1:6" x14ac:dyDescent="0.2">
      <c r="A14" s="18"/>
    </row>
    <row r="15" spans="1:6" x14ac:dyDescent="0.2">
      <c r="A15" s="18"/>
      <c r="F15" s="20"/>
    </row>
    <row r="18" spans="1:5" ht="13.5" thickBot="1" x14ac:dyDescent="0.25">
      <c r="A18" s="26"/>
      <c r="B18" s="26"/>
      <c r="C18" s="26"/>
      <c r="D18" s="26"/>
      <c r="E18" s="26"/>
    </row>
    <row r="19" spans="1:5" s="4" customFormat="1" ht="20.100000000000001" customHeight="1" x14ac:dyDescent="0.2">
      <c r="A19" s="37" t="s">
        <v>17</v>
      </c>
      <c r="B19" s="38"/>
      <c r="C19" s="36" t="s">
        <v>16</v>
      </c>
      <c r="D19" s="36" t="s">
        <v>18</v>
      </c>
      <c r="E19" s="35" t="s">
        <v>19</v>
      </c>
    </row>
    <row r="20" spans="1:5" s="4" customFormat="1" ht="20.100000000000001" customHeight="1" x14ac:dyDescent="0.2">
      <c r="A20" s="19" t="s">
        <v>15</v>
      </c>
      <c r="B20" s="6"/>
      <c r="C20" s="28"/>
      <c r="D20" s="30"/>
      <c r="E20" s="30"/>
    </row>
    <row r="21" spans="1:5" s="4" customFormat="1" ht="20.100000000000001" customHeight="1" x14ac:dyDescent="0.2">
      <c r="A21" s="21" t="s">
        <v>29</v>
      </c>
      <c r="B21" s="6"/>
      <c r="C21" s="28">
        <v>1500</v>
      </c>
      <c r="D21" s="30">
        <v>1.246</v>
      </c>
      <c r="E21" s="30">
        <f>C21*D21</f>
        <v>1869</v>
      </c>
    </row>
    <row r="22" spans="1:5" s="4" customFormat="1" ht="20.100000000000001" customHeight="1" x14ac:dyDescent="0.2">
      <c r="A22" s="21" t="s">
        <v>20</v>
      </c>
      <c r="B22" s="6"/>
      <c r="C22" s="28">
        <v>14</v>
      </c>
      <c r="D22" s="30">
        <v>300</v>
      </c>
      <c r="E22" s="30">
        <f>C22*D22</f>
        <v>4200</v>
      </c>
    </row>
    <row r="23" spans="1:5" s="4" customFormat="1" ht="20.100000000000001" customHeight="1" x14ac:dyDescent="0.2">
      <c r="A23" s="19" t="s">
        <v>32</v>
      </c>
      <c r="B23" s="6"/>
      <c r="C23" s="28">
        <v>1</v>
      </c>
      <c r="D23" s="30">
        <v>1600</v>
      </c>
      <c r="E23" s="30">
        <f>C23*D23</f>
        <v>1600</v>
      </c>
    </row>
    <row r="24" spans="1:5" s="4" customFormat="1" ht="20.100000000000001" customHeight="1" x14ac:dyDescent="0.2">
      <c r="A24" s="19" t="s">
        <v>36</v>
      </c>
      <c r="B24" s="6"/>
      <c r="C24" s="28">
        <v>136</v>
      </c>
      <c r="D24" s="30">
        <f>20*14*0.7</f>
        <v>196</v>
      </c>
      <c r="E24" s="30">
        <f>C24*D24</f>
        <v>26656</v>
      </c>
    </row>
    <row r="25" spans="1:5" s="4" customFormat="1" ht="20.100000000000001" customHeight="1" x14ac:dyDescent="0.2">
      <c r="A25" s="19" t="s">
        <v>37</v>
      </c>
      <c r="B25" s="6"/>
      <c r="C25" s="28">
        <f>(136*(1000/0.4)^2*(16*2))/(1024^3)</f>
        <v>25.331974029541016</v>
      </c>
      <c r="D25" s="30">
        <f>1799/50</f>
        <v>35.979999999999997</v>
      </c>
      <c r="E25" s="30">
        <f>C25*D25</f>
        <v>911.44442558288563</v>
      </c>
    </row>
    <row r="26" spans="1:5" s="4" customFormat="1" ht="20.100000000000001" customHeight="1" x14ac:dyDescent="0.2">
      <c r="A26" s="5"/>
      <c r="B26" s="6"/>
      <c r="C26" s="28"/>
      <c r="D26" s="30"/>
      <c r="E26" s="30"/>
    </row>
    <row r="27" spans="1:5" s="4" customFormat="1" ht="20.100000000000001" customHeight="1" x14ac:dyDescent="0.2">
      <c r="A27" s="5"/>
      <c r="B27" s="6"/>
      <c r="C27" s="28"/>
      <c r="D27" s="30"/>
      <c r="E27" s="30"/>
    </row>
    <row r="28" spans="1:5" s="4" customFormat="1" ht="20.100000000000001" customHeight="1" x14ac:dyDescent="0.2">
      <c r="A28" s="5"/>
      <c r="B28" s="6"/>
      <c r="C28" s="28"/>
      <c r="D28" s="30"/>
      <c r="E28" s="30"/>
    </row>
    <row r="29" spans="1:5" s="4" customFormat="1" ht="20.100000000000001" customHeight="1" x14ac:dyDescent="0.2">
      <c r="A29" s="5"/>
      <c r="B29" s="6"/>
      <c r="C29" s="28"/>
      <c r="D29" s="30"/>
      <c r="E29" s="30"/>
    </row>
    <row r="30" spans="1:5" s="4" customFormat="1" ht="20.100000000000001" customHeight="1" x14ac:dyDescent="0.2">
      <c r="A30" s="5"/>
      <c r="B30" s="6"/>
      <c r="C30" s="28"/>
      <c r="D30" s="30"/>
      <c r="E30" s="30"/>
    </row>
    <row r="31" spans="1:5" s="4" customFormat="1" ht="20.100000000000001" customHeight="1" x14ac:dyDescent="0.2">
      <c r="A31" s="5"/>
      <c r="B31" s="6"/>
      <c r="C31" s="28"/>
      <c r="D31" s="30"/>
      <c r="E31" s="30"/>
    </row>
    <row r="32" spans="1:5" s="4" customFormat="1" ht="20.100000000000001" customHeight="1" x14ac:dyDescent="0.2">
      <c r="A32" s="7"/>
      <c r="B32" s="8"/>
      <c r="C32" s="29"/>
      <c r="D32" s="32"/>
      <c r="E32" s="32"/>
    </row>
    <row r="33" spans="1:5" s="4" customFormat="1" ht="20.100000000000001" customHeight="1" x14ac:dyDescent="0.2">
      <c r="A33" s="9"/>
      <c r="D33" s="10" t="s">
        <v>2</v>
      </c>
      <c r="E33" s="17">
        <f>SUM(E20:E32)</f>
        <v>35236.444425582886</v>
      </c>
    </row>
    <row r="34" spans="1:5" s="4" customFormat="1" ht="20.100000000000001" customHeight="1" x14ac:dyDescent="0.2">
      <c r="A34" s="9"/>
      <c r="D34" s="16" t="s">
        <v>3</v>
      </c>
      <c r="E34" s="11">
        <v>0</v>
      </c>
    </row>
    <row r="35" spans="1:5" s="4" customFormat="1" ht="20.100000000000001" customHeight="1" x14ac:dyDescent="0.2">
      <c r="A35" s="9"/>
      <c r="D35" s="16" t="s">
        <v>8</v>
      </c>
      <c r="E35" s="12">
        <f>E33*E34</f>
        <v>0</v>
      </c>
    </row>
    <row r="36" spans="1:5" s="4" customFormat="1" ht="20.100000000000001" customHeight="1" x14ac:dyDescent="0.2">
      <c r="A36" s="9"/>
      <c r="D36" s="10" t="s">
        <v>4</v>
      </c>
      <c r="E36" s="12">
        <v>0</v>
      </c>
    </row>
    <row r="37" spans="1:5" s="4" customFormat="1" ht="20.100000000000001" customHeight="1" x14ac:dyDescent="0.2">
      <c r="D37" s="13" t="s">
        <v>5</v>
      </c>
      <c r="E37" s="17">
        <f>E33+E35+E36</f>
        <v>35236.444425582886</v>
      </c>
    </row>
    <row r="40" spans="1:5" x14ac:dyDescent="0.2">
      <c r="A40" s="2"/>
    </row>
    <row r="41" spans="1:5" x14ac:dyDescent="0.2">
      <c r="A41" s="18"/>
    </row>
    <row r="42" spans="1:5" x14ac:dyDescent="0.2">
      <c r="A42" s="18"/>
    </row>
    <row r="43" spans="1:5" x14ac:dyDescent="0.2">
      <c r="A43" s="18"/>
    </row>
    <row r="44" spans="1:5" x14ac:dyDescent="0.2">
      <c r="A44" s="18"/>
    </row>
    <row r="45" spans="1:5" s="15" customFormat="1" x14ac:dyDescent="0.2">
      <c r="A45" s="14"/>
      <c r="B45" s="14"/>
      <c r="C45" s="14"/>
      <c r="D45" s="14"/>
      <c r="E45" s="14"/>
    </row>
  </sheetData>
  <mergeCells count="2">
    <mergeCell ref="B12:E13"/>
    <mergeCell ref="A19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showGridLines="0" workbookViewId="0">
      <selection activeCell="A28" sqref="A28"/>
    </sheetView>
  </sheetViews>
  <sheetFormatPr defaultRowHeight="12.75" x14ac:dyDescent="0.2"/>
  <cols>
    <col min="1" max="1" width="48.5703125" customWidth="1"/>
    <col min="2" max="2" width="26.85546875" customWidth="1"/>
    <col min="3" max="3" width="9.140625" customWidth="1"/>
    <col min="4" max="4" width="12.7109375" customWidth="1"/>
    <col min="5" max="5" width="13.5703125" customWidth="1"/>
    <col min="6" max="6" width="11.140625" bestFit="1" customWidth="1"/>
  </cols>
  <sheetData>
    <row r="2" spans="1:6" s="22" customFormat="1" ht="18" x14ac:dyDescent="0.25">
      <c r="A2" s="22" t="s">
        <v>14</v>
      </c>
    </row>
    <row r="3" spans="1:6" ht="42.75" x14ac:dyDescent="0.8">
      <c r="A3" s="23" t="s">
        <v>6</v>
      </c>
      <c r="E3" s="1"/>
    </row>
    <row r="4" spans="1:6" x14ac:dyDescent="0.2">
      <c r="A4" t="s">
        <v>7</v>
      </c>
    </row>
    <row r="5" spans="1:6" x14ac:dyDescent="0.2">
      <c r="A5" s="18" t="s">
        <v>9</v>
      </c>
      <c r="E5" s="2" t="s">
        <v>0</v>
      </c>
    </row>
    <row r="6" spans="1:6" x14ac:dyDescent="0.2">
      <c r="A6" s="18" t="s">
        <v>10</v>
      </c>
      <c r="E6" s="24" t="s">
        <v>21</v>
      </c>
    </row>
    <row r="7" spans="1:6" x14ac:dyDescent="0.2">
      <c r="A7" s="18"/>
    </row>
    <row r="8" spans="1:6" x14ac:dyDescent="0.2">
      <c r="E8" s="2"/>
    </row>
    <row r="9" spans="1:6" x14ac:dyDescent="0.2">
      <c r="E9" s="3"/>
    </row>
    <row r="11" spans="1:6" x14ac:dyDescent="0.2">
      <c r="A11" s="2" t="s">
        <v>11</v>
      </c>
      <c r="B11" s="2" t="s">
        <v>1</v>
      </c>
      <c r="C11" s="2"/>
      <c r="D11" s="2"/>
    </row>
    <row r="12" spans="1:6" x14ac:dyDescent="0.2">
      <c r="A12" s="18"/>
      <c r="B12" s="39" t="s">
        <v>12</v>
      </c>
      <c r="C12" s="39"/>
      <c r="D12" s="39"/>
      <c r="E12" s="40"/>
    </row>
    <row r="13" spans="1:6" x14ac:dyDescent="0.2">
      <c r="A13" s="18"/>
      <c r="B13" s="40"/>
      <c r="C13" s="40"/>
      <c r="D13" s="40"/>
      <c r="E13" s="40"/>
    </row>
    <row r="14" spans="1:6" x14ac:dyDescent="0.2">
      <c r="A14" s="18"/>
    </row>
    <row r="15" spans="1:6" x14ac:dyDescent="0.2">
      <c r="A15" s="18"/>
      <c r="F15" s="20"/>
    </row>
    <row r="18" spans="1:5" ht="13.5" thickBot="1" x14ac:dyDescent="0.25">
      <c r="A18" s="26"/>
      <c r="B18" s="26"/>
      <c r="C18" s="26"/>
      <c r="D18" s="26"/>
      <c r="E18" s="26"/>
    </row>
    <row r="19" spans="1:5" s="4" customFormat="1" ht="20.100000000000001" customHeight="1" x14ac:dyDescent="0.2">
      <c r="A19" s="37" t="s">
        <v>17</v>
      </c>
      <c r="B19" s="38"/>
      <c r="C19" s="27" t="s">
        <v>16</v>
      </c>
      <c r="D19" s="27" t="s">
        <v>18</v>
      </c>
      <c r="E19" s="25" t="s">
        <v>19</v>
      </c>
    </row>
    <row r="20" spans="1:5" s="4" customFormat="1" ht="20.100000000000001" customHeight="1" x14ac:dyDescent="0.2">
      <c r="A20" s="19" t="s">
        <v>15</v>
      </c>
      <c r="B20" s="6"/>
      <c r="C20" s="28"/>
      <c r="D20" s="30"/>
      <c r="E20" s="30"/>
    </row>
    <row r="21" spans="1:5" s="4" customFormat="1" ht="20.100000000000001" customHeight="1" x14ac:dyDescent="0.2">
      <c r="A21" s="21" t="s">
        <v>29</v>
      </c>
      <c r="B21" s="6"/>
      <c r="C21" s="28">
        <v>1500</v>
      </c>
      <c r="D21" s="30">
        <v>1.246</v>
      </c>
      <c r="E21" s="30">
        <f>C21*D21</f>
        <v>1869</v>
      </c>
    </row>
    <row r="22" spans="1:5" s="4" customFormat="1" ht="20.100000000000001" customHeight="1" x14ac:dyDescent="0.2">
      <c r="A22" s="21" t="s">
        <v>30</v>
      </c>
      <c r="B22" s="6"/>
      <c r="C22" s="28">
        <v>21</v>
      </c>
      <c r="D22" s="30">
        <v>300</v>
      </c>
      <c r="E22" s="30">
        <f>C22*D22</f>
        <v>6300</v>
      </c>
    </row>
    <row r="23" spans="1:5" s="4" customFormat="1" ht="20.100000000000001" customHeight="1" x14ac:dyDescent="0.2">
      <c r="A23" s="19" t="s">
        <v>32</v>
      </c>
      <c r="B23" s="6"/>
      <c r="C23" s="28">
        <v>1</v>
      </c>
      <c r="D23" s="30">
        <v>1600</v>
      </c>
      <c r="E23" s="30">
        <f>C23*D23</f>
        <v>1600</v>
      </c>
    </row>
    <row r="24" spans="1:5" s="4" customFormat="1" ht="20.100000000000001" customHeight="1" x14ac:dyDescent="0.2">
      <c r="A24" s="19" t="s">
        <v>33</v>
      </c>
      <c r="B24" s="6"/>
      <c r="C24" s="28">
        <v>136</v>
      </c>
      <c r="D24" s="30">
        <f>324.28*0.7*1.14</f>
        <v>258.77543999999995</v>
      </c>
      <c r="E24" s="30">
        <f>C24*D24</f>
        <v>35193.459839999996</v>
      </c>
    </row>
    <row r="25" spans="1:5" s="4" customFormat="1" ht="20.100000000000001" customHeight="1" x14ac:dyDescent="0.2">
      <c r="A25" s="19" t="s">
        <v>34</v>
      </c>
      <c r="B25" s="6"/>
      <c r="C25" s="28">
        <v>1</v>
      </c>
      <c r="D25" s="30">
        <f>4080+2037</f>
        <v>6117</v>
      </c>
      <c r="E25" s="30">
        <f>C25*D25</f>
        <v>6117</v>
      </c>
    </row>
    <row r="26" spans="1:5" s="4" customFormat="1" ht="20.100000000000001" customHeight="1" x14ac:dyDescent="0.2">
      <c r="A26" s="19"/>
      <c r="B26" s="6"/>
      <c r="C26" s="28"/>
      <c r="D26" s="30"/>
      <c r="E26" s="30"/>
    </row>
    <row r="27" spans="1:5" s="4" customFormat="1" ht="20.100000000000001" customHeight="1" x14ac:dyDescent="0.2">
      <c r="A27" s="19" t="s">
        <v>35</v>
      </c>
      <c r="B27" s="6"/>
      <c r="C27" s="28">
        <v>1</v>
      </c>
      <c r="D27" s="30">
        <v>21590</v>
      </c>
      <c r="E27" s="30">
        <f>C27*D27</f>
        <v>21590</v>
      </c>
    </row>
    <row r="28" spans="1:5" s="4" customFormat="1" ht="20.100000000000001" customHeight="1" x14ac:dyDescent="0.2">
      <c r="A28" s="19" t="s">
        <v>26</v>
      </c>
      <c r="B28" s="6"/>
      <c r="C28" s="28">
        <v>2</v>
      </c>
      <c r="D28" s="31">
        <f>350*14</f>
        <v>4900</v>
      </c>
      <c r="E28" s="30">
        <f>C28*D28</f>
        <v>9800</v>
      </c>
    </row>
    <row r="29" spans="1:5" s="4" customFormat="1" ht="20.100000000000001" customHeight="1" x14ac:dyDescent="0.2">
      <c r="A29" s="5"/>
      <c r="B29" s="6"/>
      <c r="C29" s="28"/>
      <c r="D29" s="30"/>
      <c r="E29" s="30"/>
    </row>
    <row r="30" spans="1:5" s="4" customFormat="1" ht="20.100000000000001" customHeight="1" x14ac:dyDescent="0.2">
      <c r="A30" s="5"/>
      <c r="B30" s="6"/>
      <c r="C30" s="28"/>
      <c r="D30" s="30"/>
      <c r="E30" s="30"/>
    </row>
    <row r="31" spans="1:5" s="4" customFormat="1" ht="20.100000000000001" customHeight="1" x14ac:dyDescent="0.2">
      <c r="A31" s="5"/>
      <c r="B31" s="6"/>
      <c r="C31" s="28"/>
      <c r="D31" s="30"/>
      <c r="E31" s="30"/>
    </row>
    <row r="32" spans="1:5" s="4" customFormat="1" ht="20.100000000000001" customHeight="1" x14ac:dyDescent="0.2">
      <c r="A32" s="7"/>
      <c r="B32" s="8"/>
      <c r="C32" s="29"/>
      <c r="D32" s="32"/>
      <c r="E32" s="32"/>
    </row>
    <row r="33" spans="1:5" s="4" customFormat="1" ht="20.100000000000001" customHeight="1" x14ac:dyDescent="0.2">
      <c r="A33" s="9"/>
      <c r="D33" s="10" t="s">
        <v>2</v>
      </c>
      <c r="E33" s="17">
        <f>SUM(E20:E32)</f>
        <v>82469.459839999996</v>
      </c>
    </row>
    <row r="34" spans="1:5" s="4" customFormat="1" ht="20.100000000000001" customHeight="1" x14ac:dyDescent="0.2">
      <c r="A34" s="9"/>
      <c r="D34" s="16" t="s">
        <v>3</v>
      </c>
      <c r="E34" s="11">
        <v>0</v>
      </c>
    </row>
    <row r="35" spans="1:5" s="4" customFormat="1" ht="20.100000000000001" customHeight="1" x14ac:dyDescent="0.2">
      <c r="A35" s="9"/>
      <c r="D35" s="16" t="s">
        <v>8</v>
      </c>
      <c r="E35" s="12">
        <f>E33*E34</f>
        <v>0</v>
      </c>
    </row>
    <row r="36" spans="1:5" s="4" customFormat="1" ht="20.100000000000001" customHeight="1" x14ac:dyDescent="0.2">
      <c r="A36" s="9"/>
      <c r="D36" s="10" t="s">
        <v>4</v>
      </c>
      <c r="E36" s="12">
        <v>0</v>
      </c>
    </row>
    <row r="37" spans="1:5" s="4" customFormat="1" ht="20.100000000000001" customHeight="1" x14ac:dyDescent="0.2">
      <c r="D37" s="13" t="s">
        <v>5</v>
      </c>
      <c r="E37" s="17">
        <f>E33+E35+E36</f>
        <v>82469.459839999996</v>
      </c>
    </row>
    <row r="40" spans="1:5" x14ac:dyDescent="0.2">
      <c r="A40" s="2"/>
    </row>
    <row r="41" spans="1:5" x14ac:dyDescent="0.2">
      <c r="A41" s="18"/>
    </row>
    <row r="42" spans="1:5" x14ac:dyDescent="0.2">
      <c r="A42" s="18"/>
    </row>
    <row r="43" spans="1:5" x14ac:dyDescent="0.2">
      <c r="A43" s="18"/>
    </row>
    <row r="44" spans="1:5" x14ac:dyDescent="0.2">
      <c r="A44" s="18"/>
    </row>
    <row r="45" spans="1:5" s="15" customFormat="1" x14ac:dyDescent="0.2">
      <c r="A45" s="14"/>
      <c r="B45" s="14"/>
      <c r="C45" s="14"/>
      <c r="D45" s="14"/>
      <c r="E45" s="14"/>
    </row>
  </sheetData>
  <mergeCells count="2">
    <mergeCell ref="B12:E13"/>
    <mergeCell ref="A19:B19"/>
  </mergeCells>
  <pageMargins left="0.5" right="0.5" top="0.5" bottom="0.5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showGridLines="0" workbookViewId="0">
      <selection activeCell="A29" sqref="A29"/>
    </sheetView>
  </sheetViews>
  <sheetFormatPr defaultRowHeight="12.75" x14ac:dyDescent="0.2"/>
  <cols>
    <col min="1" max="1" width="48.5703125" customWidth="1"/>
    <col min="2" max="2" width="26.85546875" customWidth="1"/>
    <col min="3" max="3" width="9.140625" customWidth="1"/>
    <col min="4" max="4" width="12.7109375" customWidth="1"/>
    <col min="5" max="5" width="13.5703125" customWidth="1"/>
    <col min="6" max="6" width="11.140625" bestFit="1" customWidth="1"/>
  </cols>
  <sheetData>
    <row r="2" spans="1:6" s="22" customFormat="1" ht="18" x14ac:dyDescent="0.25">
      <c r="A2" s="22" t="s">
        <v>14</v>
      </c>
    </row>
    <row r="3" spans="1:6" ht="42.75" x14ac:dyDescent="0.8">
      <c r="A3" s="23" t="s">
        <v>6</v>
      </c>
      <c r="E3" s="1"/>
    </row>
    <row r="4" spans="1:6" x14ac:dyDescent="0.2">
      <c r="A4" t="s">
        <v>7</v>
      </c>
    </row>
    <row r="5" spans="1:6" x14ac:dyDescent="0.2">
      <c r="A5" s="18" t="s">
        <v>9</v>
      </c>
      <c r="E5" s="2" t="s">
        <v>0</v>
      </c>
    </row>
    <row r="6" spans="1:6" x14ac:dyDescent="0.2">
      <c r="A6" s="18" t="s">
        <v>10</v>
      </c>
      <c r="E6" s="24" t="s">
        <v>21</v>
      </c>
    </row>
    <row r="7" spans="1:6" x14ac:dyDescent="0.2">
      <c r="A7" s="18"/>
    </row>
    <row r="8" spans="1:6" x14ac:dyDescent="0.2">
      <c r="E8" s="2"/>
    </row>
    <row r="9" spans="1:6" x14ac:dyDescent="0.2">
      <c r="E9" s="3"/>
    </row>
    <row r="11" spans="1:6" x14ac:dyDescent="0.2">
      <c r="A11" s="2" t="s">
        <v>11</v>
      </c>
      <c r="B11" s="2" t="s">
        <v>1</v>
      </c>
      <c r="C11" s="2"/>
      <c r="D11" s="2"/>
    </row>
    <row r="12" spans="1:6" x14ac:dyDescent="0.2">
      <c r="A12" s="18"/>
      <c r="B12" s="39" t="s">
        <v>12</v>
      </c>
      <c r="C12" s="39"/>
      <c r="D12" s="39"/>
      <c r="E12" s="40"/>
    </row>
    <row r="13" spans="1:6" x14ac:dyDescent="0.2">
      <c r="A13" s="18"/>
      <c r="B13" s="40"/>
      <c r="C13" s="40"/>
      <c r="D13" s="40"/>
      <c r="E13" s="40"/>
    </row>
    <row r="14" spans="1:6" x14ac:dyDescent="0.2">
      <c r="A14" s="18"/>
    </row>
    <row r="15" spans="1:6" x14ac:dyDescent="0.2">
      <c r="A15" s="18"/>
      <c r="F15" s="20"/>
    </row>
    <row r="18" spans="1:5" ht="13.5" thickBot="1" x14ac:dyDescent="0.25">
      <c r="A18" s="26"/>
      <c r="B18" s="26"/>
      <c r="C18" s="26"/>
      <c r="D18" s="26"/>
      <c r="E18" s="26"/>
    </row>
    <row r="19" spans="1:5" s="4" customFormat="1" ht="20.100000000000001" customHeight="1" x14ac:dyDescent="0.2">
      <c r="A19" s="37" t="s">
        <v>17</v>
      </c>
      <c r="B19" s="38"/>
      <c r="C19" s="34" t="s">
        <v>16</v>
      </c>
      <c r="D19" s="34" t="s">
        <v>18</v>
      </c>
      <c r="E19" s="33" t="s">
        <v>19</v>
      </c>
    </row>
    <row r="20" spans="1:5" s="4" customFormat="1" ht="20.100000000000001" customHeight="1" x14ac:dyDescent="0.2">
      <c r="A20" s="19" t="s">
        <v>15</v>
      </c>
      <c r="B20" s="6"/>
      <c r="C20" s="28"/>
      <c r="D20" s="30"/>
      <c r="E20" s="30"/>
    </row>
    <row r="21" spans="1:5" s="4" customFormat="1" ht="20.100000000000001" customHeight="1" x14ac:dyDescent="0.2">
      <c r="A21" s="21" t="s">
        <v>29</v>
      </c>
      <c r="B21" s="6"/>
      <c r="C21" s="28">
        <v>1500</v>
      </c>
      <c r="D21" s="30">
        <v>1.246</v>
      </c>
      <c r="E21" s="30">
        <f>C21*D21</f>
        <v>1869</v>
      </c>
    </row>
    <row r="22" spans="1:5" s="4" customFormat="1" ht="20.100000000000001" customHeight="1" x14ac:dyDescent="0.2">
      <c r="A22" s="21" t="s">
        <v>30</v>
      </c>
      <c r="B22" s="6"/>
      <c r="C22" s="28">
        <v>30</v>
      </c>
      <c r="D22" s="30">
        <v>300</v>
      </c>
      <c r="E22" s="30">
        <f>C22*D22</f>
        <v>9000</v>
      </c>
    </row>
    <row r="23" spans="1:5" s="4" customFormat="1" ht="20.100000000000001" customHeight="1" x14ac:dyDescent="0.2">
      <c r="A23" s="19" t="s">
        <v>13</v>
      </c>
      <c r="B23" s="6"/>
      <c r="C23" s="28">
        <v>2</v>
      </c>
      <c r="D23" s="30">
        <v>1600</v>
      </c>
      <c r="E23" s="30">
        <f>C23*D23</f>
        <v>3200</v>
      </c>
    </row>
    <row r="24" spans="1:5" s="4" customFormat="1" ht="20.100000000000001" customHeight="1" x14ac:dyDescent="0.2">
      <c r="A24" s="19"/>
      <c r="B24" s="6"/>
      <c r="C24" s="28"/>
      <c r="D24" s="30"/>
      <c r="E24" s="30"/>
    </row>
    <row r="25" spans="1:5" s="4" customFormat="1" ht="20.100000000000001" customHeight="1" x14ac:dyDescent="0.2">
      <c r="A25" s="19" t="s">
        <v>28</v>
      </c>
      <c r="B25" s="6"/>
      <c r="C25" s="28">
        <v>1</v>
      </c>
      <c r="D25" s="30">
        <v>21590</v>
      </c>
      <c r="E25" s="30">
        <f>C25*D25</f>
        <v>21590</v>
      </c>
    </row>
    <row r="26" spans="1:5" s="4" customFormat="1" ht="20.100000000000001" customHeight="1" x14ac:dyDescent="0.2">
      <c r="A26" s="19" t="s">
        <v>31</v>
      </c>
      <c r="B26" s="6"/>
      <c r="C26" s="28">
        <v>1</v>
      </c>
      <c r="D26" s="30">
        <f>6450*14</f>
        <v>90300</v>
      </c>
      <c r="E26" s="30">
        <f>C26*D26</f>
        <v>90300</v>
      </c>
    </row>
    <row r="27" spans="1:5" s="4" customFormat="1" ht="20.100000000000001" customHeight="1" x14ac:dyDescent="0.2">
      <c r="A27" s="19" t="s">
        <v>26</v>
      </c>
      <c r="B27" s="6"/>
      <c r="C27" s="28">
        <v>4</v>
      </c>
      <c r="D27" s="31">
        <f>350*14</f>
        <v>4900</v>
      </c>
      <c r="E27" s="30">
        <f>C27*D27</f>
        <v>19600</v>
      </c>
    </row>
    <row r="28" spans="1:5" s="4" customFormat="1" ht="20.100000000000001" customHeight="1" x14ac:dyDescent="0.2">
      <c r="A28" s="5"/>
      <c r="B28" s="6"/>
      <c r="C28" s="28"/>
      <c r="D28" s="30"/>
      <c r="E28" s="30"/>
    </row>
    <row r="29" spans="1:5" s="4" customFormat="1" ht="20.100000000000001" customHeight="1" x14ac:dyDescent="0.2">
      <c r="A29" s="5"/>
      <c r="B29" s="6"/>
      <c r="C29" s="28"/>
      <c r="D29" s="30"/>
      <c r="E29" s="30"/>
    </row>
    <row r="30" spans="1:5" s="4" customFormat="1" ht="20.100000000000001" customHeight="1" x14ac:dyDescent="0.2">
      <c r="A30" s="5"/>
      <c r="B30" s="6"/>
      <c r="C30" s="28"/>
      <c r="D30" s="30"/>
      <c r="E30" s="30"/>
    </row>
    <row r="31" spans="1:5" s="4" customFormat="1" ht="20.100000000000001" customHeight="1" x14ac:dyDescent="0.2">
      <c r="A31" s="5"/>
      <c r="B31" s="6"/>
      <c r="C31" s="28"/>
      <c r="D31" s="30"/>
      <c r="E31" s="30"/>
    </row>
    <row r="32" spans="1:5" s="4" customFormat="1" ht="20.100000000000001" customHeight="1" x14ac:dyDescent="0.2">
      <c r="A32" s="7"/>
      <c r="B32" s="8"/>
      <c r="C32" s="29"/>
      <c r="D32" s="32"/>
      <c r="E32" s="32"/>
    </row>
    <row r="33" spans="1:5" s="4" customFormat="1" ht="20.100000000000001" customHeight="1" x14ac:dyDescent="0.2">
      <c r="A33" s="9"/>
      <c r="D33" s="10" t="s">
        <v>2</v>
      </c>
      <c r="E33" s="17">
        <f>SUM(E20:E32)</f>
        <v>145559</v>
      </c>
    </row>
    <row r="34" spans="1:5" s="4" customFormat="1" ht="20.100000000000001" customHeight="1" x14ac:dyDescent="0.2">
      <c r="A34" s="9"/>
      <c r="D34" s="16" t="s">
        <v>3</v>
      </c>
      <c r="E34" s="11">
        <v>0</v>
      </c>
    </row>
    <row r="35" spans="1:5" s="4" customFormat="1" ht="20.100000000000001" customHeight="1" x14ac:dyDescent="0.2">
      <c r="A35" s="9"/>
      <c r="D35" s="16" t="s">
        <v>8</v>
      </c>
      <c r="E35" s="12">
        <f>E33*E34</f>
        <v>0</v>
      </c>
    </row>
    <row r="36" spans="1:5" s="4" customFormat="1" ht="20.100000000000001" customHeight="1" x14ac:dyDescent="0.2">
      <c r="A36" s="9"/>
      <c r="D36" s="10" t="s">
        <v>4</v>
      </c>
      <c r="E36" s="12">
        <v>0</v>
      </c>
    </row>
    <row r="37" spans="1:5" s="4" customFormat="1" ht="20.100000000000001" customHeight="1" x14ac:dyDescent="0.2">
      <c r="D37" s="13" t="s">
        <v>5</v>
      </c>
      <c r="E37" s="17">
        <f>E33+E35+E36</f>
        <v>145559</v>
      </c>
    </row>
    <row r="40" spans="1:5" x14ac:dyDescent="0.2">
      <c r="A40" s="2"/>
    </row>
    <row r="41" spans="1:5" x14ac:dyDescent="0.2">
      <c r="A41" s="18"/>
    </row>
    <row r="42" spans="1:5" x14ac:dyDescent="0.2">
      <c r="A42" s="18"/>
    </row>
    <row r="43" spans="1:5" x14ac:dyDescent="0.2">
      <c r="A43" s="18"/>
    </row>
    <row r="44" spans="1:5" x14ac:dyDescent="0.2">
      <c r="A44" s="18"/>
    </row>
    <row r="45" spans="1:5" s="15" customFormat="1" x14ac:dyDescent="0.2">
      <c r="A45" s="14"/>
      <c r="B45" s="14"/>
      <c r="C45" s="14"/>
      <c r="D45" s="14"/>
      <c r="E45" s="14"/>
    </row>
  </sheetData>
  <mergeCells count="2">
    <mergeCell ref="B12:E13"/>
    <mergeCell ref="A19:B19"/>
  </mergeCells>
  <pageMargins left="0.5" right="0.5" top="0.5" bottom="0.5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9" sqref="B9"/>
    </sheetView>
  </sheetViews>
  <sheetFormatPr defaultRowHeight="12.75" x14ac:dyDescent="0.2"/>
  <cols>
    <col min="2" max="2" width="94.5703125" customWidth="1"/>
  </cols>
  <sheetData>
    <row r="2" spans="2:2" x14ac:dyDescent="0.2">
      <c r="B2" s="18" t="s">
        <v>22</v>
      </c>
    </row>
    <row r="3" spans="2:2" x14ac:dyDescent="0.2">
      <c r="B3" s="18" t="s">
        <v>23</v>
      </c>
    </row>
    <row r="4" spans="2:2" x14ac:dyDescent="0.2">
      <c r="B4" s="18"/>
    </row>
    <row r="5" spans="2:2" x14ac:dyDescent="0.2">
      <c r="B5" s="18" t="s">
        <v>24</v>
      </c>
    </row>
    <row r="6" spans="2:2" x14ac:dyDescent="0.2">
      <c r="B6" s="18" t="s">
        <v>25</v>
      </c>
    </row>
    <row r="7" spans="2:2" x14ac:dyDescent="0.2">
      <c r="B7" s="18" t="s">
        <v>27</v>
      </c>
    </row>
    <row r="8" spans="2:2" x14ac:dyDescent="0.2">
      <c r="B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Satellite</vt:lpstr>
      <vt:lpstr>Sheet1</vt:lpstr>
      <vt:lpstr>UAV+Satellite</vt:lpstr>
      <vt:lpstr>UAV Only</vt:lpstr>
      <vt:lpstr>Notes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Harris, Dugal</dc:creator>
  <cp:lastModifiedBy>d j h</cp:lastModifiedBy>
  <cp:lastPrinted>2012-06-14T14:05:37Z</cp:lastPrinted>
  <dcterms:created xsi:type="dcterms:W3CDTF">2000-07-27T22:18:40Z</dcterms:created>
  <dcterms:modified xsi:type="dcterms:W3CDTF">2015-10-16T12:08:06Z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TC010477781033</vt:lpwstr>
  </property>
</Properties>
</file>