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36" windowHeight="578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B27" i="1"/>
  <c r="A35" i="1"/>
  <c r="A28" i="1"/>
  <c r="A29" i="1"/>
  <c r="A30" i="1"/>
  <c r="A31" i="1"/>
  <c r="A32" i="1"/>
  <c r="A33" i="1"/>
  <c r="A34" i="1"/>
  <c r="A27" i="1"/>
  <c r="P3" i="1"/>
  <c r="P4" i="1"/>
  <c r="P5" i="1"/>
  <c r="P6" i="1"/>
  <c r="P7" i="1"/>
  <c r="P8" i="1"/>
  <c r="P2" i="1"/>
  <c r="Q3" i="1" l="1"/>
  <c r="Q4" i="1"/>
  <c r="Q5" i="1"/>
  <c r="Q6" i="1"/>
  <c r="Q7" i="1"/>
  <c r="Q8" i="1"/>
  <c r="Q2" i="1"/>
  <c r="G21" i="1" l="1"/>
  <c r="G20" i="1"/>
  <c r="G19" i="1"/>
  <c r="G18" i="1"/>
  <c r="G17" i="1"/>
  <c r="G16" i="1"/>
  <c r="D20" i="1"/>
  <c r="D21" i="1" s="1"/>
  <c r="D22" i="1" s="1"/>
  <c r="D23" i="1" s="1"/>
  <c r="D24" i="1" s="1"/>
  <c r="D19" i="1"/>
  <c r="C22" i="1"/>
  <c r="C23" i="1"/>
  <c r="C24" i="1"/>
  <c r="C21" i="1"/>
  <c r="C20" i="1"/>
  <c r="C19" i="1"/>
  <c r="B19" i="1"/>
  <c r="B21" i="1"/>
  <c r="B20" i="1"/>
  <c r="H3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3" i="1"/>
  <c r="E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C12" i="1"/>
  <c r="C16" i="1"/>
  <c r="A16" i="1"/>
  <c r="A15" i="1"/>
  <c r="C15" i="1" s="1"/>
  <c r="A14" i="1"/>
  <c r="C14" i="1" s="1"/>
  <c r="A13" i="1"/>
  <c r="C13" i="1" s="1"/>
  <c r="A12" i="1"/>
  <c r="A11" i="1"/>
  <c r="C11" i="1" s="1"/>
  <c r="A10" i="1"/>
  <c r="C10" i="1" s="1"/>
  <c r="A9" i="1"/>
  <c r="C9" i="1" s="1"/>
  <c r="A8" i="1"/>
  <c r="C8" i="1" s="1"/>
  <c r="B16" i="1"/>
  <c r="B15" i="1"/>
  <c r="B14" i="1"/>
  <c r="B13" i="1"/>
  <c r="B12" i="1"/>
  <c r="B11" i="1"/>
  <c r="B10" i="1"/>
  <c r="B9" i="1"/>
  <c r="B8" i="1"/>
  <c r="D5" i="1"/>
  <c r="D4" i="1"/>
  <c r="D3" i="1"/>
  <c r="D2" i="1"/>
  <c r="B5" i="1"/>
  <c r="B4" i="1"/>
  <c r="B3" i="1"/>
  <c r="B2" i="1"/>
</calcChain>
</file>

<file path=xl/sharedStrings.xml><?xml version="1.0" encoding="utf-8"?>
<sst xmlns="http://schemas.openxmlformats.org/spreadsheetml/2006/main" count="41" uniqueCount="34">
  <si>
    <t>omegaT, КГц, 100 мкс</t>
  </si>
  <si>
    <t>omegaT, КГц, 200 мкс</t>
  </si>
  <si>
    <t>omegaTau, КГц, 100 мкс</t>
  </si>
  <si>
    <t>omegaTau, КГц, 200 мкс</t>
  </si>
  <si>
    <t>Пункт 7а(неизменная fповт = 1 КГц)</t>
  </si>
  <si>
    <t>Пункт 7б(неизменная Tau = 100 мкс)</t>
  </si>
  <si>
    <t>omegaT, КГц, 1 КГц</t>
  </si>
  <si>
    <t>omegaT, КГц, 2 КГц</t>
  </si>
  <si>
    <t>omegaTau, КГц, 1 КГц</t>
  </si>
  <si>
    <t>omegaTau, КГц, 2 КГц</t>
  </si>
  <si>
    <t>меняется вдвое Tau</t>
  </si>
  <si>
    <t>меняется вдвое fповт</t>
  </si>
  <si>
    <t>ширина спектра, КГц</t>
  </si>
  <si>
    <t>Tau, мкс</t>
  </si>
  <si>
    <t>Tau^-1, мкс</t>
  </si>
  <si>
    <t>ширина спектра, Гц</t>
  </si>
  <si>
    <t>Номер гармоники</t>
  </si>
  <si>
    <t>Усиление, Дб</t>
  </si>
  <si>
    <t>fповт = 1 КГц, Tau = 50 мкс</t>
  </si>
  <si>
    <t>fповт = 1 КГц, Tau = 100 мкс</t>
  </si>
  <si>
    <t>fповт = 2 КГц, Tau = 100 мкс</t>
  </si>
  <si>
    <t>fповт = 1 КГц, Tau = 100 мкс, Цуги</t>
  </si>
  <si>
    <t>Tau = 100 мкс, Цуги</t>
  </si>
  <si>
    <t>omegaTau, КГц</t>
  </si>
  <si>
    <t>fповт, КГц</t>
  </si>
  <si>
    <t>Номер</t>
  </si>
  <si>
    <t>Частота, КГц</t>
  </si>
  <si>
    <t>Амплитуда В</t>
  </si>
  <si>
    <t>А максъ</t>
  </si>
  <si>
    <t>А мин</t>
  </si>
  <si>
    <t>А осн</t>
  </si>
  <si>
    <t>А бок</t>
  </si>
  <si>
    <t>m</t>
  </si>
  <si>
    <t>Aбок/Аосн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</si>
</sst>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Лист1!$P$2:$P$8</c:f>
              <c:numCache>
                <c:formatCode>General</c:formatCode>
                <c:ptCount val="7"/>
                <c:pt idx="0">
                  <c:v>0.10000000000000003</c:v>
                </c:pt>
                <c:pt idx="1">
                  <c:v>0.25252525252525254</c:v>
                </c:pt>
                <c:pt idx="2">
                  <c:v>0.39999999999999997</c:v>
                </c:pt>
                <c:pt idx="3">
                  <c:v>0.53535353535353536</c:v>
                </c:pt>
                <c:pt idx="4">
                  <c:v>0.691542288557214</c:v>
                </c:pt>
                <c:pt idx="5">
                  <c:v>0.84738955823293183</c:v>
                </c:pt>
                <c:pt idx="6">
                  <c:v>0.85185185185185186</c:v>
                </c:pt>
              </c:numCache>
            </c:numRef>
          </c:xVal>
          <c:yVal>
            <c:numRef>
              <c:f>Лист1!$Q$2:$Q$8</c:f>
              <c:numCache>
                <c:formatCode>General</c:formatCode>
                <c:ptCount val="7"/>
                <c:pt idx="0">
                  <c:v>4.1666666666666664E-2</c:v>
                </c:pt>
                <c:pt idx="1">
                  <c:v>0.13125000000000001</c:v>
                </c:pt>
                <c:pt idx="2">
                  <c:v>0.19076923076923077</c:v>
                </c:pt>
                <c:pt idx="3">
                  <c:v>0.27812499999999996</c:v>
                </c:pt>
                <c:pt idx="4">
                  <c:v>0.36249999999999999</c:v>
                </c:pt>
                <c:pt idx="5">
                  <c:v>0.44615384615384612</c:v>
                </c:pt>
                <c:pt idx="6">
                  <c:v>0.46875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9-470C-B697-04A05CA39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699080"/>
        <c:axId val="493706624"/>
      </c:scatterChart>
      <c:valAx>
        <c:axId val="49369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706624"/>
        <c:crosses val="autoZero"/>
        <c:crossBetween val="midCat"/>
      </c:valAx>
      <c:valAx>
        <c:axId val="4937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69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14</xdr:row>
      <xdr:rowOff>49530</xdr:rowOff>
    </xdr:from>
    <xdr:to>
      <xdr:col>22</xdr:col>
      <xdr:colOff>129540</xdr:colOff>
      <xdr:row>29</xdr:row>
      <xdr:rowOff>49530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H1" zoomScaleNormal="100" workbookViewId="0">
      <selection activeCell="K1" sqref="K1:Q8"/>
    </sheetView>
  </sheetViews>
  <sheetFormatPr defaultRowHeight="14.4" x14ac:dyDescent="0.3"/>
  <cols>
    <col min="1" max="1" width="22" customWidth="1"/>
    <col min="3" max="3" width="23.5546875" customWidth="1"/>
    <col min="4" max="4" width="10.109375" customWidth="1"/>
    <col min="5" max="5" width="19.44140625" customWidth="1"/>
    <col min="6" max="6" width="12.5546875" customWidth="1"/>
    <col min="7" max="7" width="17.21875" customWidth="1"/>
    <col min="8" max="8" width="12.109375" customWidth="1"/>
    <col min="11" max="11" width="12.88671875" customWidth="1"/>
    <col min="17" max="17" width="11.44140625" customWidth="1"/>
  </cols>
  <sheetData>
    <row r="1" spans="1:17" x14ac:dyDescent="0.3">
      <c r="A1" s="3" t="s">
        <v>4</v>
      </c>
      <c r="B1" s="3"/>
      <c r="C1" s="3" t="s">
        <v>5</v>
      </c>
      <c r="D1" s="3"/>
      <c r="E1" s="3" t="s">
        <v>18</v>
      </c>
      <c r="F1" s="3"/>
      <c r="G1" s="3" t="s">
        <v>19</v>
      </c>
      <c r="H1" s="3"/>
      <c r="K1" t="s">
        <v>27</v>
      </c>
      <c r="L1" t="s">
        <v>29</v>
      </c>
      <c r="M1" t="s">
        <v>28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3">
      <c r="A2" t="s">
        <v>0</v>
      </c>
      <c r="B2">
        <f>1</f>
        <v>1</v>
      </c>
      <c r="C2" t="s">
        <v>6</v>
      </c>
      <c r="D2">
        <f>1</f>
        <v>1</v>
      </c>
      <c r="E2" t="s">
        <v>16</v>
      </c>
      <c r="F2" t="s">
        <v>17</v>
      </c>
      <c r="G2" t="s">
        <v>16</v>
      </c>
      <c r="H2" t="s">
        <v>17</v>
      </c>
      <c r="K2">
        <v>0.2</v>
      </c>
      <c r="L2">
        <v>0.45</v>
      </c>
      <c r="M2">
        <v>0.55000000000000004</v>
      </c>
      <c r="N2">
        <v>0.36</v>
      </c>
      <c r="O2">
        <v>1.4999999999999999E-2</v>
      </c>
      <c r="P2">
        <f>(M2-L2)/(M2+L2)</f>
        <v>0.10000000000000003</v>
      </c>
      <c r="Q2">
        <f>O2/N2</f>
        <v>4.1666666666666664E-2</v>
      </c>
    </row>
    <row r="3" spans="1:17" x14ac:dyDescent="0.3">
      <c r="A3" t="s">
        <v>1</v>
      </c>
      <c r="B3">
        <f>1</f>
        <v>1</v>
      </c>
      <c r="C3" t="s">
        <v>7</v>
      </c>
      <c r="D3">
        <f>2</f>
        <v>2</v>
      </c>
      <c r="E3">
        <f>0</f>
        <v>0</v>
      </c>
      <c r="F3" s="1">
        <v>-14</v>
      </c>
      <c r="G3">
        <f>0</f>
        <v>0</v>
      </c>
      <c r="H3" s="1">
        <f>-9.9</f>
        <v>-9.9</v>
      </c>
      <c r="K3">
        <v>0.5</v>
      </c>
      <c r="L3">
        <v>0.37</v>
      </c>
      <c r="M3">
        <v>0.62</v>
      </c>
      <c r="N3">
        <v>0.32</v>
      </c>
      <c r="O3">
        <v>4.2000000000000003E-2</v>
      </c>
      <c r="P3">
        <f t="shared" ref="P3:P8" si="0">(M3-L3)/(M3+L3)</f>
        <v>0.25252525252525254</v>
      </c>
      <c r="Q3">
        <f t="shared" ref="Q3:Q8" si="1">O3/N3</f>
        <v>0.13125000000000001</v>
      </c>
    </row>
    <row r="4" spans="1:17" x14ac:dyDescent="0.3">
      <c r="A4" t="s">
        <v>2</v>
      </c>
      <c r="B4">
        <f>20</f>
        <v>20</v>
      </c>
      <c r="C4" t="s">
        <v>8</v>
      </c>
      <c r="D4">
        <f>20</f>
        <v>20</v>
      </c>
      <c r="E4">
        <f>1</f>
        <v>1</v>
      </c>
      <c r="F4" s="1">
        <v>-21</v>
      </c>
      <c r="G4">
        <f>1</f>
        <v>1</v>
      </c>
      <c r="H4" s="1">
        <v>-15</v>
      </c>
      <c r="K4">
        <v>0.8</v>
      </c>
      <c r="L4">
        <v>0.3</v>
      </c>
      <c r="M4">
        <v>0.7</v>
      </c>
      <c r="N4">
        <v>0.32500000000000001</v>
      </c>
      <c r="O4">
        <v>6.2E-2</v>
      </c>
      <c r="P4">
        <f t="shared" si="0"/>
        <v>0.39999999999999997</v>
      </c>
      <c r="Q4">
        <f t="shared" si="1"/>
        <v>0.19076923076923077</v>
      </c>
    </row>
    <row r="5" spans="1:17" x14ac:dyDescent="0.3">
      <c r="A5" t="s">
        <v>3</v>
      </c>
      <c r="B5">
        <f>10</f>
        <v>10</v>
      </c>
      <c r="C5" t="s">
        <v>9</v>
      </c>
      <c r="D5">
        <f>20</f>
        <v>20</v>
      </c>
      <c r="E5">
        <f>E4+1</f>
        <v>2</v>
      </c>
      <c r="F5" s="1">
        <v>-21.1</v>
      </c>
      <c r="G5">
        <f>G4+1</f>
        <v>2</v>
      </c>
      <c r="H5" s="1">
        <v>-15.5</v>
      </c>
      <c r="K5">
        <v>1.1000000000000001</v>
      </c>
      <c r="L5">
        <v>0.23</v>
      </c>
      <c r="M5">
        <v>0.76</v>
      </c>
      <c r="N5">
        <v>0.32</v>
      </c>
      <c r="O5">
        <v>8.8999999999999996E-2</v>
      </c>
      <c r="P5">
        <f t="shared" si="0"/>
        <v>0.53535353535353536</v>
      </c>
      <c r="Q5">
        <f t="shared" si="1"/>
        <v>0.27812499999999996</v>
      </c>
    </row>
    <row r="6" spans="1:17" x14ac:dyDescent="0.3">
      <c r="A6" s="3" t="s">
        <v>10</v>
      </c>
      <c r="B6" s="3"/>
      <c r="C6" s="3" t="s">
        <v>11</v>
      </c>
      <c r="D6" s="3"/>
      <c r="E6">
        <f t="shared" ref="E6:E11" si="2">E5+1</f>
        <v>3</v>
      </c>
      <c r="F6" s="1">
        <v>-21.3</v>
      </c>
      <c r="G6">
        <f t="shared" ref="G6:G11" si="3">G5+1</f>
        <v>3</v>
      </c>
      <c r="H6" s="1">
        <v>-16.3</v>
      </c>
      <c r="K6">
        <v>1.4</v>
      </c>
      <c r="L6">
        <v>0.155</v>
      </c>
      <c r="M6">
        <v>0.85</v>
      </c>
      <c r="N6">
        <v>0.32</v>
      </c>
      <c r="O6">
        <v>0.11600000000000001</v>
      </c>
      <c r="P6">
        <f t="shared" si="0"/>
        <v>0.691542288557214</v>
      </c>
      <c r="Q6">
        <f t="shared" si="1"/>
        <v>0.36249999999999999</v>
      </c>
    </row>
    <row r="7" spans="1:17" x14ac:dyDescent="0.3">
      <c r="A7" t="s">
        <v>12</v>
      </c>
      <c r="B7" t="s">
        <v>13</v>
      </c>
      <c r="C7" t="s">
        <v>15</v>
      </c>
      <c r="D7" t="s">
        <v>14</v>
      </c>
      <c r="E7">
        <f t="shared" si="2"/>
        <v>4</v>
      </c>
      <c r="F7" s="1">
        <v>-21.8</v>
      </c>
      <c r="G7">
        <f t="shared" si="3"/>
        <v>4</v>
      </c>
      <c r="H7" s="1">
        <v>-17.600000000000001</v>
      </c>
      <c r="K7">
        <v>1.7</v>
      </c>
      <c r="L7">
        <v>7.5999999999999998E-2</v>
      </c>
      <c r="M7">
        <v>0.92</v>
      </c>
      <c r="N7">
        <v>0.32500000000000001</v>
      </c>
      <c r="O7">
        <v>0.14499999999999999</v>
      </c>
      <c r="P7">
        <f t="shared" si="0"/>
        <v>0.84738955823293183</v>
      </c>
      <c r="Q7">
        <f t="shared" si="1"/>
        <v>0.44615384615384612</v>
      </c>
    </row>
    <row r="8" spans="1:17" x14ac:dyDescent="0.3">
      <c r="A8" s="2">
        <f>50</f>
        <v>50</v>
      </c>
      <c r="B8">
        <f>40</f>
        <v>40</v>
      </c>
      <c r="C8" s="1">
        <f>A8*1000</f>
        <v>50000</v>
      </c>
      <c r="D8">
        <v>25000</v>
      </c>
      <c r="E8">
        <f t="shared" si="2"/>
        <v>5</v>
      </c>
      <c r="F8" s="1">
        <v>-22</v>
      </c>
      <c r="G8">
        <f t="shared" si="3"/>
        <v>5</v>
      </c>
      <c r="H8" s="1">
        <v>-19.100000000000001</v>
      </c>
      <c r="K8">
        <v>2</v>
      </c>
      <c r="L8">
        <v>0.08</v>
      </c>
      <c r="M8">
        <v>1</v>
      </c>
      <c r="N8">
        <v>0.32</v>
      </c>
      <c r="O8">
        <v>0.15</v>
      </c>
      <c r="P8">
        <f t="shared" si="0"/>
        <v>0.85185185185185186</v>
      </c>
      <c r="Q8">
        <f t="shared" si="1"/>
        <v>0.46875</v>
      </c>
    </row>
    <row r="9" spans="1:17" x14ac:dyDescent="0.3">
      <c r="A9" s="2">
        <f>34</f>
        <v>34</v>
      </c>
      <c r="B9">
        <f>60</f>
        <v>60</v>
      </c>
      <c r="C9" s="1">
        <f t="shared" ref="C9:C16" si="4">A9*1000</f>
        <v>34000</v>
      </c>
      <c r="D9">
        <v>16666.666666666668</v>
      </c>
      <c r="E9">
        <f t="shared" si="2"/>
        <v>6</v>
      </c>
      <c r="F9" s="1">
        <v>-22.75</v>
      </c>
      <c r="G9">
        <f t="shared" si="3"/>
        <v>6</v>
      </c>
      <c r="H9" s="1">
        <v>-21.3</v>
      </c>
    </row>
    <row r="10" spans="1:17" x14ac:dyDescent="0.3">
      <c r="A10" s="2">
        <f>24</f>
        <v>24</v>
      </c>
      <c r="B10">
        <f>80</f>
        <v>80</v>
      </c>
      <c r="C10" s="1">
        <f t="shared" si="4"/>
        <v>24000</v>
      </c>
      <c r="D10">
        <v>12500.000000000002</v>
      </c>
      <c r="E10">
        <f t="shared" si="2"/>
        <v>7</v>
      </c>
      <c r="F10" s="1">
        <v>-23.6</v>
      </c>
      <c r="G10">
        <f t="shared" si="3"/>
        <v>7</v>
      </c>
      <c r="H10" s="1">
        <v>-24.4</v>
      </c>
    </row>
    <row r="11" spans="1:17" x14ac:dyDescent="0.3">
      <c r="A11" s="2">
        <f>20</f>
        <v>20</v>
      </c>
      <c r="B11">
        <f>100</f>
        <v>100</v>
      </c>
      <c r="C11" s="1">
        <f t="shared" si="4"/>
        <v>20000</v>
      </c>
      <c r="D11">
        <v>10000</v>
      </c>
      <c r="E11">
        <f t="shared" si="2"/>
        <v>8</v>
      </c>
      <c r="F11" s="1">
        <v>-24.25</v>
      </c>
      <c r="G11">
        <f t="shared" si="3"/>
        <v>8</v>
      </c>
      <c r="H11" s="1">
        <v>-28.3</v>
      </c>
    </row>
    <row r="12" spans="1:17" x14ac:dyDescent="0.3">
      <c r="A12" s="2">
        <f>16</f>
        <v>16</v>
      </c>
      <c r="B12">
        <f>120</f>
        <v>120</v>
      </c>
      <c r="C12" s="1">
        <f t="shared" si="4"/>
        <v>16000</v>
      </c>
      <c r="D12">
        <v>8333.3333333333339</v>
      </c>
      <c r="E12">
        <f t="shared" ref="E12:E21" si="5">E11+1</f>
        <v>9</v>
      </c>
      <c r="F12" s="1">
        <v>-25.2</v>
      </c>
      <c r="G12">
        <f>G11+1</f>
        <v>9</v>
      </c>
      <c r="H12" s="1">
        <v>-34.799999999999997</v>
      </c>
    </row>
    <row r="13" spans="1:17" x14ac:dyDescent="0.3">
      <c r="A13" s="2">
        <f>14</f>
        <v>14</v>
      </c>
      <c r="B13">
        <f>140</f>
        <v>140</v>
      </c>
      <c r="C13" s="1">
        <f t="shared" si="4"/>
        <v>14000</v>
      </c>
      <c r="D13">
        <v>7142.8571428571431</v>
      </c>
      <c r="E13">
        <f t="shared" si="5"/>
        <v>10</v>
      </c>
      <c r="F13" s="1">
        <v>-26</v>
      </c>
      <c r="G13">
        <f>G12+1</f>
        <v>10</v>
      </c>
      <c r="H13" s="1">
        <v>-56</v>
      </c>
    </row>
    <row r="14" spans="1:17" x14ac:dyDescent="0.3">
      <c r="A14" s="2">
        <f>12</f>
        <v>12</v>
      </c>
      <c r="B14">
        <f>160</f>
        <v>160</v>
      </c>
      <c r="C14" s="1">
        <f t="shared" si="4"/>
        <v>12000</v>
      </c>
      <c r="D14">
        <v>6250.0000000000009</v>
      </c>
      <c r="E14">
        <f t="shared" si="5"/>
        <v>11</v>
      </c>
      <c r="F14" s="1">
        <v>-26.7</v>
      </c>
      <c r="G14" s="4" t="s">
        <v>20</v>
      </c>
      <c r="H14" s="4"/>
      <c r="I14" s="4"/>
    </row>
    <row r="15" spans="1:17" x14ac:dyDescent="0.3">
      <c r="A15" s="2">
        <f>12</f>
        <v>12</v>
      </c>
      <c r="B15">
        <f>180</f>
        <v>180</v>
      </c>
      <c r="C15" s="1">
        <f t="shared" si="4"/>
        <v>12000</v>
      </c>
      <c r="D15">
        <v>5555.5555555555557</v>
      </c>
      <c r="E15">
        <f t="shared" si="5"/>
        <v>12</v>
      </c>
      <c r="F15" s="1">
        <v>-27.5</v>
      </c>
      <c r="G15" s="1" t="s">
        <v>26</v>
      </c>
      <c r="H15" t="s">
        <v>17</v>
      </c>
      <c r="I15" t="s">
        <v>25</v>
      </c>
    </row>
    <row r="16" spans="1:17" x14ac:dyDescent="0.3">
      <c r="A16" s="2">
        <f>10</f>
        <v>10</v>
      </c>
      <c r="B16">
        <f>200</f>
        <v>200</v>
      </c>
      <c r="C16" s="1">
        <f t="shared" si="4"/>
        <v>10000</v>
      </c>
      <c r="D16">
        <v>5000</v>
      </c>
      <c r="E16">
        <f t="shared" si="5"/>
        <v>13</v>
      </c>
      <c r="F16" s="1">
        <v>-29</v>
      </c>
      <c r="G16" s="1">
        <f>30</f>
        <v>30</v>
      </c>
      <c r="H16" s="1">
        <v>-15.6</v>
      </c>
      <c r="I16">
        <v>0</v>
      </c>
    </row>
    <row r="17" spans="1:9" x14ac:dyDescent="0.3">
      <c r="A17" s="3" t="s">
        <v>21</v>
      </c>
      <c r="B17" s="3"/>
      <c r="C17" s="3" t="s">
        <v>22</v>
      </c>
      <c r="D17" s="3"/>
      <c r="E17">
        <f t="shared" si="5"/>
        <v>14</v>
      </c>
      <c r="F17" s="1">
        <v>-30.3</v>
      </c>
      <c r="G17">
        <f>32</f>
        <v>32</v>
      </c>
      <c r="H17" s="1">
        <v>-17.5</v>
      </c>
      <c r="I17">
        <v>1</v>
      </c>
    </row>
    <row r="18" spans="1:9" x14ac:dyDescent="0.3">
      <c r="A18" t="s">
        <v>0</v>
      </c>
      <c r="B18">
        <v>1</v>
      </c>
      <c r="C18" t="s">
        <v>23</v>
      </c>
      <c r="D18" t="s">
        <v>24</v>
      </c>
      <c r="E18">
        <f t="shared" si="5"/>
        <v>15</v>
      </c>
      <c r="F18" s="1">
        <v>-31.7</v>
      </c>
      <c r="G18">
        <f>34</f>
        <v>34</v>
      </c>
      <c r="H18" s="1">
        <v>-19.100000000000001</v>
      </c>
      <c r="I18">
        <v>2</v>
      </c>
    </row>
    <row r="19" spans="1:9" x14ac:dyDescent="0.3">
      <c r="A19" t="s">
        <v>1</v>
      </c>
      <c r="B19">
        <f>1</f>
        <v>1</v>
      </c>
      <c r="C19">
        <f>0.5</f>
        <v>0.5</v>
      </c>
      <c r="D19">
        <f>0.5</f>
        <v>0.5</v>
      </c>
      <c r="E19">
        <f t="shared" si="5"/>
        <v>16</v>
      </c>
      <c r="F19" s="1">
        <v>-33.700000000000003</v>
      </c>
      <c r="G19">
        <f>36</f>
        <v>36</v>
      </c>
      <c r="H19" s="1">
        <v>-23</v>
      </c>
      <c r="I19">
        <v>3</v>
      </c>
    </row>
    <row r="20" spans="1:9" x14ac:dyDescent="0.3">
      <c r="A20" t="s">
        <v>2</v>
      </c>
      <c r="B20">
        <f>20</f>
        <v>20</v>
      </c>
      <c r="C20">
        <f>C19*2</f>
        <v>1</v>
      </c>
      <c r="D20">
        <f>D19*2</f>
        <v>1</v>
      </c>
      <c r="E20">
        <f t="shared" si="5"/>
        <v>17</v>
      </c>
      <c r="F20" s="1">
        <v>-36.299999999999997</v>
      </c>
      <c r="G20">
        <f>38</f>
        <v>38</v>
      </c>
      <c r="H20" s="1">
        <v>-30</v>
      </c>
      <c r="I20">
        <v>4</v>
      </c>
    </row>
    <row r="21" spans="1:9" x14ac:dyDescent="0.3">
      <c r="A21" t="s">
        <v>3</v>
      </c>
      <c r="B21">
        <f>10</f>
        <v>10</v>
      </c>
      <c r="C21">
        <f>C20+1</f>
        <v>2</v>
      </c>
      <c r="D21">
        <f>D20+1</f>
        <v>2</v>
      </c>
      <c r="E21">
        <f t="shared" si="5"/>
        <v>18</v>
      </c>
      <c r="F21" s="1">
        <v>-39.5</v>
      </c>
      <c r="G21">
        <f>39.65</f>
        <v>39.65</v>
      </c>
      <c r="H21" s="1">
        <v>-43.3</v>
      </c>
      <c r="I21">
        <v>5</v>
      </c>
    </row>
    <row r="22" spans="1:9" x14ac:dyDescent="0.3">
      <c r="C22">
        <f t="shared" ref="C22:D24" si="6">C21+1</f>
        <v>3</v>
      </c>
      <c r="D22">
        <f t="shared" si="6"/>
        <v>3</v>
      </c>
      <c r="E22">
        <f t="shared" ref="E22:E23" si="7">E21+1</f>
        <v>19</v>
      </c>
      <c r="F22" s="1">
        <v>-46.3</v>
      </c>
    </row>
    <row r="23" spans="1:9" x14ac:dyDescent="0.3">
      <c r="C23">
        <f t="shared" si="6"/>
        <v>4</v>
      </c>
      <c r="D23">
        <f t="shared" si="6"/>
        <v>4</v>
      </c>
      <c r="E23">
        <f t="shared" si="7"/>
        <v>20</v>
      </c>
      <c r="F23" s="1">
        <v>-53.2</v>
      </c>
    </row>
    <row r="24" spans="1:9" x14ac:dyDescent="0.3">
      <c r="C24">
        <f t="shared" si="6"/>
        <v>5</v>
      </c>
      <c r="D24">
        <f t="shared" si="6"/>
        <v>5</v>
      </c>
    </row>
    <row r="27" spans="1:9" x14ac:dyDescent="0.3">
      <c r="A27">
        <f>1/B8</f>
        <v>2.5000000000000001E-2</v>
      </c>
      <c r="B27">
        <f>A8/2</f>
        <v>25</v>
      </c>
    </row>
    <row r="28" spans="1:9" x14ac:dyDescent="0.3">
      <c r="A28">
        <f t="shared" ref="A28:A35" si="8">1/B9</f>
        <v>1.6666666666666666E-2</v>
      </c>
      <c r="B28">
        <f t="shared" ref="B28:B35" si="9">A9/2</f>
        <v>17</v>
      </c>
    </row>
    <row r="29" spans="1:9" x14ac:dyDescent="0.3">
      <c r="A29">
        <f t="shared" si="8"/>
        <v>1.2500000000000001E-2</v>
      </c>
      <c r="B29">
        <f t="shared" si="9"/>
        <v>12</v>
      </c>
    </row>
    <row r="30" spans="1:9" x14ac:dyDescent="0.3">
      <c r="A30">
        <f t="shared" si="8"/>
        <v>0.01</v>
      </c>
      <c r="B30">
        <f t="shared" si="9"/>
        <v>10</v>
      </c>
    </row>
    <row r="31" spans="1:9" x14ac:dyDescent="0.3">
      <c r="A31">
        <f t="shared" si="8"/>
        <v>8.3333333333333332E-3</v>
      </c>
      <c r="B31">
        <f t="shared" si="9"/>
        <v>8</v>
      </c>
    </row>
    <row r="32" spans="1:9" x14ac:dyDescent="0.3">
      <c r="A32">
        <f t="shared" si="8"/>
        <v>7.1428571428571426E-3</v>
      </c>
      <c r="B32">
        <f t="shared" si="9"/>
        <v>7</v>
      </c>
    </row>
    <row r="33" spans="1:2" x14ac:dyDescent="0.3">
      <c r="A33">
        <f t="shared" si="8"/>
        <v>6.2500000000000003E-3</v>
      </c>
      <c r="B33">
        <f t="shared" si="9"/>
        <v>6</v>
      </c>
    </row>
    <row r="34" spans="1:2" x14ac:dyDescent="0.3">
      <c r="A34">
        <f t="shared" si="8"/>
        <v>5.5555555555555558E-3</v>
      </c>
      <c r="B34">
        <f t="shared" si="9"/>
        <v>6</v>
      </c>
    </row>
    <row r="35" spans="1:2" x14ac:dyDescent="0.3">
      <c r="A35">
        <f>1/B16</f>
        <v>5.0000000000000001E-3</v>
      </c>
      <c r="B35">
        <f t="shared" si="9"/>
        <v>5</v>
      </c>
    </row>
  </sheetData>
  <mergeCells count="9">
    <mergeCell ref="G1:H1"/>
    <mergeCell ref="A17:B17"/>
    <mergeCell ref="C17:D17"/>
    <mergeCell ref="G14:I14"/>
    <mergeCell ref="A1:B1"/>
    <mergeCell ref="C1:D1"/>
    <mergeCell ref="A6:B6"/>
    <mergeCell ref="C6:D6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2020-10-31T05:33:12Z</dcterms:modified>
</cp:coreProperties>
</file>