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!!!учёба!!!\4 курс\1 семестр\Проектирование информационных систем\Курсачик\"/>
    </mc:Choice>
  </mc:AlternateContent>
  <bookViews>
    <workbookView xWindow="0" yWindow="0" windowWidth="23040" windowHeight="9384" activeTab="1"/>
  </bookViews>
  <sheets>
    <sheet name="Процессы" sheetId="1" r:id="rId1"/>
    <sheet name="Трудозатраты" sheetId="2" r:id="rId2"/>
  </sheets>
  <calcPr calcId="152511"/>
</workbook>
</file>

<file path=xl/calcChain.xml><?xml version="1.0" encoding="utf-8"?>
<calcChain xmlns="http://schemas.openxmlformats.org/spreadsheetml/2006/main">
  <c r="C41" i="2" l="1"/>
  <c r="C31" i="2"/>
  <c r="C32" i="2" s="1"/>
  <c r="C17" i="2"/>
  <c r="C18" i="2" s="1"/>
  <c r="E6" i="1"/>
  <c r="E5" i="1"/>
  <c r="E4" i="1"/>
  <c r="E3" i="1"/>
  <c r="E7" i="1" l="1"/>
  <c r="C19" i="2" s="1"/>
  <c r="C20" i="2" s="1"/>
  <c r="C21" i="2" s="1"/>
  <c r="C22" i="2" s="1"/>
  <c r="C42" i="2" s="1"/>
  <c r="C43" i="2" s="1"/>
</calcChain>
</file>

<file path=xl/sharedStrings.xml><?xml version="1.0" encoding="utf-8"?>
<sst xmlns="http://schemas.openxmlformats.org/spreadsheetml/2006/main" count="84" uniqueCount="71">
  <si>
    <t>FPA IFPUG</t>
  </si>
  <si>
    <t>Номер</t>
  </si>
  <si>
    <t>Наименование</t>
  </si>
  <si>
    <t>Форм</t>
  </si>
  <si>
    <t>Данных</t>
  </si>
  <si>
    <t>UFP</t>
  </si>
  <si>
    <t>A0</t>
  </si>
  <si>
    <t>Электронно-библиотечная система (ЭБС)</t>
  </si>
  <si>
    <t xml:space="preserve">  A1</t>
  </si>
  <si>
    <t>Управлять ЭБС</t>
  </si>
  <si>
    <t>Характеристики</t>
  </si>
  <si>
    <t>Обмен данными</t>
  </si>
  <si>
    <t>0-5</t>
  </si>
  <si>
    <t xml:space="preserve">  A2</t>
  </si>
  <si>
    <t>Управлять пользователями</t>
  </si>
  <si>
    <t>Распределенная обработка</t>
  </si>
  <si>
    <t>Производительность (время отклика)</t>
  </si>
  <si>
    <t>Ограничения аппаратные</t>
  </si>
  <si>
    <t>Транзакционная нагрузка</t>
  </si>
  <si>
    <t>Взаимодействие с пользователем</t>
  </si>
  <si>
    <t>Эргономика</t>
  </si>
  <si>
    <t>Интенсивность изменения данных</t>
  </si>
  <si>
    <t>Сложность обработки</t>
  </si>
  <si>
    <t>Повторное использование</t>
  </si>
  <si>
    <t>Удобство инсталляции</t>
  </si>
  <si>
    <t>Удобство администрирования</t>
  </si>
  <si>
    <t xml:space="preserve">  A3</t>
  </si>
  <si>
    <t xml:space="preserve">Портируемость </t>
  </si>
  <si>
    <t>Формировать фонды</t>
  </si>
  <si>
    <t>Гибкость</t>
  </si>
  <si>
    <t xml:space="preserve">  A4</t>
  </si>
  <si>
    <t>Обеспечивать доступ</t>
  </si>
  <si>
    <t>VAF:</t>
  </si>
  <si>
    <t>UFP:</t>
  </si>
  <si>
    <t>DFP:</t>
  </si>
  <si>
    <t>SLOC:</t>
  </si>
  <si>
    <t>KLOC:</t>
  </si>
  <si>
    <t>COCOMO II</t>
  </si>
  <si>
    <t>Масштаб</t>
  </si>
  <si>
    <t xml:space="preserve">опыт аналогичных разработок </t>
  </si>
  <si>
    <t xml:space="preserve">6.20  4.96  3.72  2.48  1.24 </t>
  </si>
  <si>
    <t>гибкость процесса</t>
  </si>
  <si>
    <t xml:space="preserve">5.07  4.05  3.04  2.03  1.01 </t>
  </si>
  <si>
    <t>разрешение рисков</t>
  </si>
  <si>
    <t xml:space="preserve">7.07  5.65  4.24  2.83  1.41   </t>
  </si>
  <si>
    <t>сработанность команды</t>
  </si>
  <si>
    <t xml:space="preserve">5.48  4.38  3.29  2.19  1.10 </t>
  </si>
  <si>
    <t>зрелость процессов</t>
  </si>
  <si>
    <t xml:space="preserve">7.80  6.24  4.68  3.12  1.56 </t>
  </si>
  <si>
    <t>SF:</t>
  </si>
  <si>
    <t>E:</t>
  </si>
  <si>
    <t>Трудоемкость</t>
  </si>
  <si>
    <t>квалификация персонала</t>
  </si>
  <si>
    <t>2.12 - 0.5</t>
  </si>
  <si>
    <t xml:space="preserve">надежность продукта </t>
  </si>
  <si>
    <t>0.49 - 2.72</t>
  </si>
  <si>
    <t>повторное использование</t>
  </si>
  <si>
    <t>0.95 - 1.24</t>
  </si>
  <si>
    <t>сложность платформы разработки</t>
  </si>
  <si>
    <t>0.87 - 2.61</t>
  </si>
  <si>
    <t>опыт персонала</t>
  </si>
  <si>
    <t>1.59 - 0.62</t>
  </si>
  <si>
    <t>оборудование коммуникаций</t>
  </si>
  <si>
    <t>1.43 - 0.62</t>
  </si>
  <si>
    <t>сжатие расписания</t>
  </si>
  <si>
    <t>1.43 - 1.00</t>
  </si>
  <si>
    <t>EM:</t>
  </si>
  <si>
    <t>PM:</t>
  </si>
  <si>
    <t>ч/мес</t>
  </si>
  <si>
    <t>TDEV:</t>
  </si>
  <si>
    <t>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</si>
</sst>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mo"/>
    </font>
    <font>
      <b/>
      <sz val="10"/>
      <color theme="1"/>
      <name val="Arimo"/>
    </font>
    <font>
      <b/>
      <sz val="12"/>
      <color theme="1"/>
      <name val="Times New Roman"/>
    </font>
    <font>
      <sz val="10"/>
      <name val="Arimo"/>
    </font>
    <font>
      <sz val="12"/>
      <color theme="1"/>
      <name val="Times New Roman"/>
    </font>
    <font>
      <sz val="10"/>
      <color theme="1"/>
      <name val="Calibri"/>
    </font>
    <font>
      <sz val="10"/>
      <color theme="1"/>
      <name val="Arimo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2" xfId="0" applyFont="1" applyBorder="1" applyAlignment="1">
      <alignment horizontal="center"/>
    </xf>
    <xf numFmtId="0" fontId="4" fillId="0" borderId="2" xfId="0" applyFont="1" applyBorder="1" applyAlignment="1"/>
    <xf numFmtId="0" fontId="4" fillId="0" borderId="2" xfId="0" applyFont="1" applyBorder="1" applyAlignment="1">
      <alignment horizontal="left" vertical="top" wrapText="1"/>
    </xf>
    <xf numFmtId="0" fontId="5" fillId="0" borderId="0" xfId="0" applyFont="1"/>
    <xf numFmtId="1" fontId="6" fillId="0" borderId="0" xfId="0" applyNumberFormat="1" applyFont="1" applyAlignment="1"/>
    <xf numFmtId="0" fontId="6" fillId="0" borderId="0" xfId="0" applyFont="1" applyAlignment="1">
      <alignment horizontal="center"/>
    </xf>
    <xf numFmtId="0" fontId="4" fillId="0" borderId="2" xfId="0" applyFont="1" applyBorder="1" applyAlignment="1"/>
    <xf numFmtId="1" fontId="5" fillId="0" borderId="0" xfId="0" applyNumberFormat="1" applyFont="1"/>
    <xf numFmtId="0" fontId="2" fillId="0" borderId="2" xfId="0" applyFont="1" applyBorder="1" applyAlignment="1"/>
    <xf numFmtId="2" fontId="6" fillId="0" borderId="0" xfId="0" applyNumberFormat="1" applyFont="1" applyAlignment="1"/>
    <xf numFmtId="1" fontId="1" fillId="2" borderId="5" xfId="0" applyNumberFormat="1" applyFont="1" applyFill="1" applyBorder="1" applyAlignment="1"/>
    <xf numFmtId="1" fontId="6" fillId="0" borderId="0" xfId="0" applyNumberFormat="1" applyFont="1" applyAlignment="1"/>
    <xf numFmtId="0" fontId="6" fillId="0" borderId="0" xfId="0" applyFont="1" applyAlignment="1"/>
    <xf numFmtId="0" fontId="1" fillId="2" borderId="5" xfId="0" applyFont="1" applyFill="1" applyBorder="1" applyAlignment="1"/>
    <xf numFmtId="2" fontId="6" fillId="0" borderId="0" xfId="0" applyNumberFormat="1" applyFont="1" applyAlignment="1"/>
    <xf numFmtId="0" fontId="6" fillId="2" borderId="5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E4" sqref="E4"/>
    </sheetView>
  </sheetViews>
  <sheetFormatPr defaultColWidth="14.44140625" defaultRowHeight="15" customHeight="1"/>
  <cols>
    <col min="1" max="1" width="7.33203125" customWidth="1"/>
    <col min="2" max="2" width="43" customWidth="1"/>
    <col min="3" max="3" width="8.44140625" customWidth="1"/>
    <col min="4" max="5" width="8.6640625" customWidth="1"/>
    <col min="6" max="26" width="8" customWidth="1"/>
  </cols>
  <sheetData>
    <row r="1" spans="1:5" ht="1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ht="15" customHeight="1">
      <c r="A2" s="2" t="s">
        <v>6</v>
      </c>
      <c r="B2" s="3" t="s">
        <v>7</v>
      </c>
      <c r="C2" s="2"/>
      <c r="D2" s="2"/>
      <c r="E2" s="2"/>
    </row>
    <row r="3" spans="1:5" ht="15" customHeight="1">
      <c r="A3" s="2" t="s">
        <v>8</v>
      </c>
      <c r="B3" s="3" t="s">
        <v>9</v>
      </c>
      <c r="C3" s="2">
        <v>0</v>
      </c>
      <c r="D3" s="2">
        <v>0</v>
      </c>
      <c r="E3" s="2">
        <f t="shared" ref="E3:E6" si="0">C3*4+D3*7</f>
        <v>0</v>
      </c>
    </row>
    <row r="4" spans="1:5" ht="15" customHeight="1">
      <c r="A4" s="2" t="s">
        <v>13</v>
      </c>
      <c r="B4" s="3" t="s">
        <v>14</v>
      </c>
      <c r="C4" s="7">
        <v>8</v>
      </c>
      <c r="D4" s="7">
        <v>3</v>
      </c>
      <c r="E4" s="2">
        <f t="shared" si="0"/>
        <v>53</v>
      </c>
    </row>
    <row r="5" spans="1:5" ht="15" customHeight="1">
      <c r="A5" s="2" t="s">
        <v>26</v>
      </c>
      <c r="B5" s="3" t="s">
        <v>28</v>
      </c>
      <c r="C5" s="2"/>
      <c r="D5" s="2"/>
      <c r="E5" s="2">
        <f t="shared" si="0"/>
        <v>0</v>
      </c>
    </row>
    <row r="6" spans="1:5" ht="15" customHeight="1">
      <c r="A6" s="2" t="s">
        <v>30</v>
      </c>
      <c r="B6" s="3" t="s">
        <v>31</v>
      </c>
      <c r="C6" s="2"/>
      <c r="D6" s="2"/>
      <c r="E6" s="2">
        <f t="shared" si="0"/>
        <v>0</v>
      </c>
    </row>
    <row r="7" spans="1:5" ht="15" customHeight="1">
      <c r="E7" s="9">
        <f>SUM(E3:E6)</f>
        <v>53</v>
      </c>
    </row>
    <row r="8" spans="1:5" ht="12" customHeight="1"/>
    <row r="9" spans="1:5" ht="12" customHeight="1"/>
    <row r="10" spans="1:5" ht="12" customHeight="1"/>
    <row r="11" spans="1:5" ht="12" customHeight="1"/>
    <row r="12" spans="1:5" ht="12" customHeight="1"/>
    <row r="13" spans="1:5" ht="12" customHeight="1"/>
    <row r="14" spans="1:5" ht="12" customHeight="1"/>
    <row r="15" spans="1:5" ht="12" customHeight="1"/>
    <row r="16" spans="1:5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topLeftCell="A7" workbookViewId="0">
      <selection activeCell="E23" sqref="E23"/>
    </sheetView>
  </sheetViews>
  <sheetFormatPr defaultColWidth="14.44140625" defaultRowHeight="15" customHeight="1"/>
  <cols>
    <col min="1" max="1" width="8" customWidth="1"/>
    <col min="2" max="2" width="33.44140625" customWidth="1"/>
    <col min="3" max="3" width="6" customWidth="1"/>
    <col min="4" max="4" width="24.44140625" customWidth="1"/>
    <col min="5" max="26" width="8" customWidth="1"/>
  </cols>
  <sheetData>
    <row r="1" spans="1:4" ht="12.75" customHeight="1">
      <c r="A1" s="17" t="s">
        <v>0</v>
      </c>
      <c r="B1" s="18"/>
      <c r="C1" s="18"/>
      <c r="D1" s="19"/>
    </row>
    <row r="2" spans="1:4" ht="12" customHeight="1">
      <c r="A2" s="4" t="s">
        <v>10</v>
      </c>
    </row>
    <row r="3" spans="1:4" ht="12" customHeight="1">
      <c r="A3" s="4">
        <v>1</v>
      </c>
      <c r="B3" s="4" t="s">
        <v>11</v>
      </c>
      <c r="C3" s="5">
        <v>1</v>
      </c>
      <c r="D3" s="6" t="s">
        <v>12</v>
      </c>
    </row>
    <row r="4" spans="1:4" ht="12" customHeight="1">
      <c r="A4" s="4">
        <v>2</v>
      </c>
      <c r="B4" s="4" t="s">
        <v>15</v>
      </c>
      <c r="C4" s="5">
        <v>3</v>
      </c>
      <c r="D4" s="6" t="s">
        <v>12</v>
      </c>
    </row>
    <row r="5" spans="1:4" ht="12" customHeight="1">
      <c r="A5" s="4">
        <v>3</v>
      </c>
      <c r="B5" s="4" t="s">
        <v>16</v>
      </c>
      <c r="C5" s="5">
        <v>0</v>
      </c>
      <c r="D5" s="6" t="s">
        <v>12</v>
      </c>
    </row>
    <row r="6" spans="1:4" ht="12" customHeight="1">
      <c r="A6" s="4">
        <v>4</v>
      </c>
      <c r="B6" s="4" t="s">
        <v>17</v>
      </c>
      <c r="C6" s="5">
        <v>1</v>
      </c>
      <c r="D6" s="6" t="s">
        <v>12</v>
      </c>
    </row>
    <row r="7" spans="1:4" ht="12" customHeight="1">
      <c r="A7" s="4">
        <v>5</v>
      </c>
      <c r="B7" s="4" t="s">
        <v>18</v>
      </c>
      <c r="C7" s="5">
        <v>1</v>
      </c>
      <c r="D7" s="6" t="s">
        <v>12</v>
      </c>
    </row>
    <row r="8" spans="1:4" ht="12" customHeight="1">
      <c r="A8" s="4">
        <v>6</v>
      </c>
      <c r="B8" s="4" t="s">
        <v>19</v>
      </c>
      <c r="C8" s="5">
        <v>4</v>
      </c>
      <c r="D8" s="6" t="s">
        <v>12</v>
      </c>
    </row>
    <row r="9" spans="1:4" ht="12" customHeight="1">
      <c r="A9" s="4">
        <v>7</v>
      </c>
      <c r="B9" s="4" t="s">
        <v>20</v>
      </c>
      <c r="C9" s="5">
        <v>1</v>
      </c>
      <c r="D9" s="6" t="s">
        <v>12</v>
      </c>
    </row>
    <row r="10" spans="1:4" ht="12" customHeight="1">
      <c r="A10" s="4">
        <v>8</v>
      </c>
      <c r="B10" s="4" t="s">
        <v>21</v>
      </c>
      <c r="C10" s="5">
        <v>1</v>
      </c>
      <c r="D10" s="6" t="s">
        <v>12</v>
      </c>
    </row>
    <row r="11" spans="1:4" ht="12" customHeight="1">
      <c r="A11" s="4">
        <v>9</v>
      </c>
      <c r="B11" s="4" t="s">
        <v>22</v>
      </c>
      <c r="C11" s="5">
        <v>0</v>
      </c>
      <c r="D11" s="6" t="s">
        <v>12</v>
      </c>
    </row>
    <row r="12" spans="1:4" ht="12" customHeight="1">
      <c r="A12" s="4">
        <v>10</v>
      </c>
      <c r="B12" s="4" t="s">
        <v>23</v>
      </c>
      <c r="C12" s="5">
        <v>4</v>
      </c>
      <c r="D12" s="6" t="s">
        <v>12</v>
      </c>
    </row>
    <row r="13" spans="1:4" ht="12" customHeight="1">
      <c r="A13" s="4">
        <v>11</v>
      </c>
      <c r="B13" s="4" t="s">
        <v>24</v>
      </c>
      <c r="C13" s="5">
        <v>2</v>
      </c>
      <c r="D13" s="6" t="s">
        <v>12</v>
      </c>
    </row>
    <row r="14" spans="1:4" ht="12" customHeight="1">
      <c r="A14" s="4">
        <v>12</v>
      </c>
      <c r="B14" s="4" t="s">
        <v>25</v>
      </c>
      <c r="C14" s="5">
        <v>3</v>
      </c>
      <c r="D14" s="6" t="s">
        <v>12</v>
      </c>
    </row>
    <row r="15" spans="1:4" ht="12" customHeight="1">
      <c r="A15" s="4">
        <v>13</v>
      </c>
      <c r="B15" s="4" t="s">
        <v>27</v>
      </c>
      <c r="C15" s="5">
        <v>5</v>
      </c>
      <c r="D15" s="6" t="s">
        <v>12</v>
      </c>
    </row>
    <row r="16" spans="1:4" ht="12" customHeight="1">
      <c r="A16" s="4">
        <v>14</v>
      </c>
      <c r="B16" s="4" t="s">
        <v>29</v>
      </c>
      <c r="C16" s="5">
        <v>4</v>
      </c>
      <c r="D16" s="6" t="s">
        <v>12</v>
      </c>
    </row>
    <row r="17" spans="1:4" ht="12" customHeight="1">
      <c r="C17" s="8">
        <f>SUM(C3:C16)</f>
        <v>30</v>
      </c>
    </row>
    <row r="18" spans="1:4" ht="12" customHeight="1">
      <c r="B18" s="4" t="s">
        <v>32</v>
      </c>
      <c r="C18" s="10">
        <f>C17*0.01+0.65</f>
        <v>0.95</v>
      </c>
    </row>
    <row r="19" spans="1:4" ht="12.75" customHeight="1">
      <c r="B19" s="4" t="s">
        <v>33</v>
      </c>
      <c r="C19" s="11">
        <f>Процессы!$E$7</f>
        <v>53</v>
      </c>
    </row>
    <row r="20" spans="1:4" ht="12" customHeight="1">
      <c r="B20" s="4" t="s">
        <v>34</v>
      </c>
      <c r="C20" s="12">
        <f>C19*C18</f>
        <v>50.349999999999994</v>
      </c>
    </row>
    <row r="21" spans="1:4" ht="12" customHeight="1">
      <c r="B21" s="13" t="s">
        <v>35</v>
      </c>
      <c r="C21" s="12">
        <f>C20*50</f>
        <v>2517.4999999999995</v>
      </c>
    </row>
    <row r="22" spans="1:4" ht="12.75" customHeight="1">
      <c r="B22" s="14" t="s">
        <v>36</v>
      </c>
      <c r="C22" s="11">
        <f>C21/1000</f>
        <v>2.5174999999999996</v>
      </c>
    </row>
    <row r="23" spans="1:4" ht="12" customHeight="1">
      <c r="C23" s="12"/>
    </row>
    <row r="24" spans="1:4" ht="12.75" customHeight="1">
      <c r="A24" s="17" t="s">
        <v>37</v>
      </c>
      <c r="B24" s="18"/>
      <c r="C24" s="18"/>
      <c r="D24" s="19"/>
    </row>
    <row r="25" spans="1:4" ht="12" customHeight="1">
      <c r="A25" s="4" t="s">
        <v>38</v>
      </c>
      <c r="C25" s="12"/>
    </row>
    <row r="26" spans="1:4" ht="12" customHeight="1">
      <c r="A26" s="4">
        <v>1</v>
      </c>
      <c r="B26" s="4" t="s">
        <v>39</v>
      </c>
      <c r="C26" s="4">
        <v>3.72</v>
      </c>
      <c r="D26" s="4" t="s">
        <v>40</v>
      </c>
    </row>
    <row r="27" spans="1:4" ht="12" customHeight="1">
      <c r="A27" s="4">
        <v>2</v>
      </c>
      <c r="B27" s="4" t="s">
        <v>41</v>
      </c>
      <c r="C27" s="4">
        <v>4.05</v>
      </c>
      <c r="D27" s="4" t="s">
        <v>42</v>
      </c>
    </row>
    <row r="28" spans="1:4" ht="12" customHeight="1">
      <c r="A28" s="4">
        <v>3</v>
      </c>
      <c r="B28" s="4" t="s">
        <v>43</v>
      </c>
      <c r="C28" s="4">
        <v>1.41</v>
      </c>
      <c r="D28" s="4" t="s">
        <v>44</v>
      </c>
    </row>
    <row r="29" spans="1:4" ht="12" customHeight="1">
      <c r="A29" s="4">
        <v>4</v>
      </c>
      <c r="B29" s="4" t="s">
        <v>45</v>
      </c>
      <c r="C29" s="4">
        <v>3.29</v>
      </c>
      <c r="D29" s="4" t="s">
        <v>46</v>
      </c>
    </row>
    <row r="30" spans="1:4" ht="12" customHeight="1">
      <c r="A30" s="4">
        <v>5</v>
      </c>
      <c r="B30" s="4" t="s">
        <v>47</v>
      </c>
      <c r="C30" s="4">
        <v>4.68</v>
      </c>
      <c r="D30" s="4" t="s">
        <v>48</v>
      </c>
    </row>
    <row r="31" spans="1:4" ht="12" customHeight="1">
      <c r="B31" s="4" t="s">
        <v>49</v>
      </c>
      <c r="C31" s="4">
        <f>SUM(C26:C30)</f>
        <v>17.149999999999999</v>
      </c>
    </row>
    <row r="32" spans="1:4" ht="12" customHeight="1">
      <c r="B32" s="4" t="s">
        <v>50</v>
      </c>
      <c r="C32" s="10">
        <f>0.91+0.01*C31</f>
        <v>1.0815000000000001</v>
      </c>
    </row>
    <row r="33" spans="1:4" ht="12" customHeight="1">
      <c r="A33" s="4" t="s">
        <v>51</v>
      </c>
    </row>
    <row r="34" spans="1:4" ht="12" customHeight="1">
      <c r="A34" s="4">
        <v>1</v>
      </c>
      <c r="B34" s="4" t="s">
        <v>52</v>
      </c>
      <c r="C34" s="15">
        <v>1</v>
      </c>
      <c r="D34" s="4" t="s">
        <v>53</v>
      </c>
    </row>
    <row r="35" spans="1:4" ht="12" customHeight="1">
      <c r="A35" s="4">
        <v>2</v>
      </c>
      <c r="B35" s="4" t="s">
        <v>54</v>
      </c>
      <c r="C35" s="10">
        <v>0.6</v>
      </c>
      <c r="D35" s="4" t="s">
        <v>55</v>
      </c>
    </row>
    <row r="36" spans="1:4" ht="12" customHeight="1">
      <c r="A36" s="4">
        <v>3</v>
      </c>
      <c r="B36" s="4" t="s">
        <v>56</v>
      </c>
      <c r="C36" s="10">
        <v>1</v>
      </c>
      <c r="D36" s="4" t="s">
        <v>57</v>
      </c>
    </row>
    <row r="37" spans="1:4" ht="12" customHeight="1">
      <c r="A37" s="4">
        <v>4</v>
      </c>
      <c r="B37" s="4" t="s">
        <v>58</v>
      </c>
      <c r="C37" s="10">
        <v>0.87</v>
      </c>
      <c r="D37" s="4" t="s">
        <v>59</v>
      </c>
    </row>
    <row r="38" spans="1:4" ht="12" customHeight="1">
      <c r="A38" s="4">
        <v>5</v>
      </c>
      <c r="B38" s="4" t="s">
        <v>60</v>
      </c>
      <c r="C38" s="10">
        <v>0.74</v>
      </c>
      <c r="D38" s="4" t="s">
        <v>61</v>
      </c>
    </row>
    <row r="39" spans="1:4" ht="12" customHeight="1">
      <c r="A39" s="4">
        <v>6</v>
      </c>
      <c r="B39" s="4" t="s">
        <v>62</v>
      </c>
      <c r="C39" s="10">
        <v>1</v>
      </c>
      <c r="D39" s="4" t="s">
        <v>63</v>
      </c>
    </row>
    <row r="40" spans="1:4" ht="12" customHeight="1">
      <c r="A40" s="4">
        <v>7</v>
      </c>
      <c r="B40" s="4" t="s">
        <v>64</v>
      </c>
      <c r="C40" s="10">
        <v>1</v>
      </c>
      <c r="D40" s="4" t="s">
        <v>65</v>
      </c>
    </row>
    <row r="41" spans="1:4" ht="12" customHeight="1">
      <c r="B41" s="4" t="s">
        <v>66</v>
      </c>
      <c r="C41" s="10">
        <f>C34*C35*C36*C37*C38*C39*C40</f>
        <v>0.38628000000000001</v>
      </c>
    </row>
    <row r="42" spans="1:4" ht="12.75" customHeight="1">
      <c r="B42" s="16" t="s">
        <v>67</v>
      </c>
      <c r="C42" s="11">
        <f>2.94*POWER(C22,C32)*C41</f>
        <v>3.0824642252941135</v>
      </c>
      <c r="D42" s="14" t="s">
        <v>68</v>
      </c>
    </row>
    <row r="43" spans="1:4" ht="12.75" customHeight="1">
      <c r="B43" s="16" t="s">
        <v>69</v>
      </c>
      <c r="C43" s="11">
        <f>3.67*POWER(C42,0.28+0.02*0.01*C31)</f>
        <v>5.0493379304251391</v>
      </c>
      <c r="D43" s="14" t="s">
        <v>70</v>
      </c>
    </row>
    <row r="44" spans="1:4" ht="12" customHeight="1"/>
    <row r="45" spans="1:4" ht="12" customHeight="1"/>
    <row r="46" spans="1:4" ht="12" customHeight="1"/>
    <row r="47" spans="1:4" ht="12" customHeight="1"/>
    <row r="48" spans="1:4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2">
    <mergeCell ref="A1:D1"/>
    <mergeCell ref="A24:D2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Процессы</vt:lpstr>
      <vt:lpstr>Трудозатраты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Kazyukanov</dc:creator>
  <cp:lastModifiedBy>Егор Казюканов</cp:lastModifiedBy>
  <dcterms:created xsi:type="dcterms:W3CDTF">2019-12-24T21:29:44Z</dcterms:created>
  <dcterms:modified xsi:type="dcterms:W3CDTF">2019-12-24T21:29:44Z</dcterms:modified>
</cp:coreProperties>
</file>