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3" i="1" l="1"/>
  <c r="G2" i="1"/>
  <c r="C12" i="1" l="1"/>
  <c r="E2" i="1" s="1"/>
  <c r="D13" i="1"/>
  <c r="C13" i="1"/>
  <c r="D12" i="1"/>
  <c r="F10" i="1" s="1"/>
  <c r="F2" i="1" l="1"/>
  <c r="D19" i="1" s="1"/>
  <c r="F9" i="1"/>
  <c r="E11" i="1"/>
  <c r="C28" i="1" s="1"/>
  <c r="E10" i="1"/>
  <c r="C27" i="1" s="1"/>
  <c r="E9" i="1"/>
  <c r="C26" i="1" s="1"/>
  <c r="E8" i="1"/>
  <c r="C25" i="1" s="1"/>
  <c r="E7" i="1"/>
  <c r="E6" i="1"/>
  <c r="C23" i="1" s="1"/>
  <c r="E5" i="1"/>
  <c r="C22" i="1" s="1"/>
  <c r="E4" i="1"/>
  <c r="C21" i="1" s="1"/>
  <c r="E3" i="1"/>
  <c r="C19" i="1"/>
  <c r="F11" i="1"/>
  <c r="D28" i="1" s="1"/>
  <c r="D27" i="1"/>
  <c r="D26" i="1"/>
  <c r="F8" i="1"/>
  <c r="F7" i="1"/>
  <c r="D24" i="1" s="1"/>
  <c r="F6" i="1"/>
  <c r="D23" i="1" s="1"/>
  <c r="F5" i="1"/>
  <c r="D22" i="1" s="1"/>
  <c r="F4" i="1"/>
  <c r="D21" i="1" s="1"/>
  <c r="F3" i="1"/>
  <c r="D20" i="1" s="1"/>
  <c r="N19" i="1" l="1"/>
  <c r="J19" i="1"/>
  <c r="E12" i="1"/>
  <c r="D25" i="1"/>
  <c r="M22" i="1" s="1"/>
  <c r="J25" i="1" s="1"/>
  <c r="C20" i="1"/>
  <c r="H19" i="1" s="1"/>
  <c r="G20" i="1" s="1"/>
  <c r="C24" i="1"/>
  <c r="L19" i="1" s="1"/>
  <c r="G24" i="1" s="1"/>
  <c r="P24" i="1"/>
  <c r="L28" i="1" s="1"/>
  <c r="O20" i="1"/>
  <c r="H27" i="1" s="1"/>
  <c r="I20" i="1"/>
  <c r="H21" i="1" s="1"/>
  <c r="L20" i="1"/>
  <c r="H24" i="1" s="1"/>
  <c r="N22" i="1"/>
  <c r="J26" i="1" s="1"/>
  <c r="O26" i="1"/>
  <c r="N27" i="1" s="1"/>
  <c r="P23" i="1"/>
  <c r="K28" i="1" s="1"/>
  <c r="M20" i="1"/>
  <c r="H25" i="1" s="1"/>
  <c r="K22" i="1"/>
  <c r="J23" i="1" s="1"/>
  <c r="J20" i="1"/>
  <c r="H22" i="1" s="1"/>
  <c r="P21" i="1"/>
  <c r="I28" i="1" s="1"/>
  <c r="P20" i="1"/>
  <c r="H28" i="1" s="1"/>
  <c r="I19" i="1"/>
  <c r="G21" i="1" s="1"/>
  <c r="P27" i="1"/>
  <c r="O28" i="1" s="1"/>
  <c r="O21" i="1"/>
  <c r="I27" i="1" s="1"/>
  <c r="K21" i="1"/>
  <c r="I23" i="1" s="1"/>
  <c r="N20" i="1"/>
  <c r="H26" i="1" s="1"/>
  <c r="P19" i="1"/>
  <c r="G28" i="1" s="1"/>
  <c r="O19" i="1"/>
  <c r="G27" i="1" s="1"/>
  <c r="N25" i="1"/>
  <c r="M26" i="1" s="1"/>
  <c r="N23" i="1"/>
  <c r="K26" i="1" s="1"/>
  <c r="N21" i="1"/>
  <c r="I26" i="1" s="1"/>
  <c r="K20" i="1"/>
  <c r="H23" i="1" s="1"/>
  <c r="G26" i="1"/>
  <c r="G22" i="1"/>
  <c r="P26" i="1"/>
  <c r="N28" i="1" s="1"/>
  <c r="O23" i="1"/>
  <c r="K27" i="1" s="1"/>
  <c r="P22" i="1"/>
  <c r="J28" i="1" s="1"/>
  <c r="K19" i="1"/>
  <c r="G23" i="1" s="1"/>
  <c r="O22" i="1"/>
  <c r="J27" i="1" s="1"/>
  <c r="J21" i="1"/>
  <c r="I22" i="1" s="1"/>
  <c r="F12" i="1"/>
  <c r="F13" i="1"/>
  <c r="H7" i="1" s="1"/>
  <c r="E13" i="1"/>
  <c r="O25" i="1" l="1"/>
  <c r="M27" i="1" s="1"/>
  <c r="M21" i="1"/>
  <c r="I25" i="1" s="1"/>
  <c r="M19" i="1"/>
  <c r="G25" i="1" s="1"/>
  <c r="O24" i="1"/>
  <c r="L27" i="1" s="1"/>
  <c r="M23" i="1"/>
  <c r="K25" i="1" s="1"/>
  <c r="G14" i="1"/>
  <c r="G7" i="1"/>
  <c r="H8" i="1"/>
  <c r="L21" i="1"/>
  <c r="I24" i="1" s="1"/>
  <c r="M24" i="1"/>
  <c r="L25" i="1" s="1"/>
  <c r="N24" i="1"/>
  <c r="L26" i="1" s="1"/>
  <c r="P25" i="1"/>
  <c r="M28" i="1" s="1"/>
  <c r="L22" i="1"/>
  <c r="J24" i="1" s="1"/>
  <c r="L23" i="1"/>
  <c r="K24" i="1" s="1"/>
  <c r="H11" i="1"/>
  <c r="H5" i="1"/>
  <c r="G11" i="1"/>
  <c r="G10" i="1"/>
  <c r="G6" i="1"/>
  <c r="G9" i="1"/>
  <c r="G5" i="1"/>
  <c r="G8" i="1"/>
  <c r="G4" i="1"/>
  <c r="H4" i="1"/>
  <c r="H3" i="1"/>
  <c r="H10" i="1"/>
  <c r="H2" i="1"/>
  <c r="H6" i="1"/>
  <c r="H9" i="1"/>
  <c r="I2" i="1" l="1"/>
  <c r="K2" i="1" s="1"/>
  <c r="I3" i="1"/>
  <c r="J2" i="1"/>
  <c r="I4" i="1"/>
  <c r="I7" i="1"/>
  <c r="I5" i="1"/>
  <c r="J5" i="1" s="1"/>
  <c r="I6" i="1"/>
  <c r="K6" i="1" s="1"/>
  <c r="J3" i="1"/>
  <c r="O3" i="1" s="1"/>
  <c r="I11" i="1"/>
  <c r="J11" i="1" s="1"/>
  <c r="I8" i="1"/>
  <c r="I9" i="1"/>
  <c r="I10" i="1"/>
  <c r="L2" i="1" l="1"/>
  <c r="M2" i="1" s="1"/>
  <c r="O2" i="1"/>
  <c r="J7" i="1"/>
  <c r="K7" i="1"/>
  <c r="K5" i="1"/>
  <c r="P5" i="1" s="1"/>
  <c r="K3" i="1"/>
  <c r="P3" i="1" s="1"/>
  <c r="K11" i="1"/>
  <c r="P11" i="1" s="1"/>
  <c r="P7" i="1"/>
  <c r="J6" i="1"/>
  <c r="P6" i="1"/>
  <c r="O11" i="1"/>
  <c r="J9" i="1"/>
  <c r="K9" i="1"/>
  <c r="P9" i="1" s="1"/>
  <c r="K10" i="1"/>
  <c r="P10" i="1" s="1"/>
  <c r="J10" i="1"/>
  <c r="P2" i="1"/>
  <c r="J8" i="1"/>
  <c r="K8" i="1"/>
  <c r="P8" i="1" s="1"/>
  <c r="O7" i="1"/>
  <c r="O5" i="1"/>
  <c r="J4" i="1"/>
  <c r="K4" i="1"/>
  <c r="P4" i="1" s="1"/>
  <c r="Q2" i="1" l="1"/>
  <c r="L5" i="1"/>
  <c r="M5" i="1" s="1"/>
  <c r="L3" i="1"/>
  <c r="M3" i="1" s="1"/>
  <c r="L7" i="1"/>
  <c r="M7" i="1" s="1"/>
  <c r="Q3" i="1"/>
  <c r="Q5" i="1"/>
  <c r="Q11" i="1"/>
  <c r="L11" i="1"/>
  <c r="M11" i="1" s="1"/>
  <c r="Q7" i="1"/>
  <c r="O6" i="1"/>
  <c r="Q6" i="1" s="1"/>
  <c r="L6" i="1"/>
  <c r="M6" i="1" s="1"/>
  <c r="O4" i="1"/>
  <c r="Q4" i="1" s="1"/>
  <c r="Q12" i="1" s="1"/>
  <c r="L4" i="1"/>
  <c r="M4" i="1" s="1"/>
  <c r="O8" i="1"/>
  <c r="Q8" i="1" s="1"/>
  <c r="L8" i="1"/>
  <c r="M8" i="1" s="1"/>
  <c r="L9" i="1"/>
  <c r="M9" i="1" s="1"/>
  <c r="O9" i="1"/>
  <c r="Q9" i="1" s="1"/>
  <c r="L10" i="1"/>
  <c r="M10" i="1" s="1"/>
  <c r="O10" i="1"/>
  <c r="Q10" i="1" s="1"/>
  <c r="M12" i="1" l="1"/>
  <c r="N2" i="1" s="1"/>
  <c r="R10" i="1"/>
  <c r="N5" i="1" l="1"/>
  <c r="N4" i="1"/>
  <c r="N8" i="1"/>
  <c r="N3" i="1"/>
  <c r="N7" i="1"/>
  <c r="N9" i="1"/>
  <c r="N11" i="1"/>
  <c r="N6" i="1"/>
  <c r="R2" i="1"/>
  <c r="R6" i="1"/>
  <c r="R7" i="1"/>
  <c r="R11" i="1"/>
  <c r="R5" i="1"/>
  <c r="R3" i="1"/>
  <c r="R4" i="1"/>
  <c r="R9" i="1"/>
  <c r="R8" i="1"/>
  <c r="N10" i="1"/>
</calcChain>
</file>

<file path=xl/sharedStrings.xml><?xml version="1.0" encoding="utf-8"?>
<sst xmlns="http://schemas.openxmlformats.org/spreadsheetml/2006/main" count="56" uniqueCount="43">
  <si>
    <t>Х1</t>
  </si>
  <si>
    <t>Х2</t>
  </si>
  <si>
    <t>Полюси</t>
  </si>
  <si>
    <t>U1</t>
  </si>
  <si>
    <t>U2</t>
  </si>
  <si>
    <t>U1*x1*</t>
  </si>
  <si>
    <t>U2*x2*</t>
  </si>
  <si>
    <t>t</t>
  </si>
  <si>
    <t>Y1</t>
  </si>
  <si>
    <t>Y2</t>
  </si>
  <si>
    <t>Y1^2+Y2^2</t>
  </si>
  <si>
    <t>max=</t>
  </si>
  <si>
    <t>(U1-Y1)^2</t>
  </si>
  <si>
    <t>(U2-Y2)^2</t>
  </si>
  <si>
    <t>W*</t>
  </si>
  <si>
    <t>W</t>
  </si>
  <si>
    <t>Матриця відстаней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</si>
  <si>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</si>
  <si>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</si>
  <si>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</si>
  <si>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</si>
  <si>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</si>
  <si>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</si>
  <si>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</si>
  <si>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</si>
  <si>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</si>
  <si>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</si>
  <si>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n</t>
  </si>
  <si>
    <t>x1^2+x2^2</t>
  </si>
  <si>
    <t>D[крит]</t>
  </si>
  <si>
    <t>M*[s]</t>
  </si>
  <si>
    <t>M[s]</t>
  </si>
  <si>
    <t>Р[н]</t>
  </si>
  <si>
    <t>Р[в]</t>
  </si>
  <si>
    <t>n5, n6, n7</t>
  </si>
  <si>
    <t>n9</t>
  </si>
  <si>
    <t>n3, n4, n8</t>
  </si>
  <si>
    <r>
      <rPr>
        <sz val="12"/>
        <color theme="1"/>
        <rFont val="Calibri"/>
        <family val="2"/>
        <charset val="204"/>
      </rPr>
      <t>Ω</t>
    </r>
    <r>
      <rPr>
        <sz val="10.199999999999999"/>
        <color theme="1"/>
        <rFont val="Calibri"/>
        <family val="2"/>
        <charset val="204"/>
      </rPr>
      <t>1=</t>
    </r>
  </si>
  <si>
    <r>
      <t>Ω2</t>
    </r>
    <r>
      <rPr>
        <sz val="10.199999999999999"/>
        <color theme="1"/>
        <rFont val="Calibri"/>
        <family val="2"/>
        <charset val="204"/>
      </rPr>
      <t>=</t>
    </r>
  </si>
  <si>
    <r>
      <t>Ω3</t>
    </r>
    <r>
      <rPr>
        <sz val="10.199999999999999"/>
        <color theme="1"/>
        <rFont val="Calibri"/>
        <family val="2"/>
        <charset val="204"/>
      </rPr>
      <t>=</t>
    </r>
  </si>
  <si>
    <r>
      <t>Ω4</t>
    </r>
    <r>
      <rPr>
        <sz val="10.199999999999999"/>
        <color theme="1"/>
        <rFont val="Calibri"/>
        <family val="2"/>
        <charset val="204"/>
      </rPr>
      <t>=</t>
    </r>
  </si>
  <si>
    <t>n1, n2, n10</t>
  </si>
  <si>
    <t>Однорідні підмножини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</si>
</sst>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.199999999999999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0" fontId="1" fillId="4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4" xfId="0" applyFont="1" applyBorder="1"/>
    <xf numFmtId="164" fontId="1" fillId="0" borderId="1" xfId="0" applyNumberFormat="1" applyFont="1" applyFill="1" applyBorder="1"/>
    <xf numFmtId="0" fontId="1" fillId="0" borderId="0" xfId="0" applyFont="1" applyFill="1"/>
    <xf numFmtId="164" fontId="1" fillId="0" borderId="0" xfId="0" applyNumberFormat="1" applyFo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Система координат </a:t>
            </a:r>
            <a:r>
              <a:rPr lang="en-US" sz="1800" b="1" i="0" baseline="0"/>
              <a:t>U1OU2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Лист1!$E$2:$E$11</c:f>
              <c:numCache>
                <c:formatCode>General</c:formatCode>
                <c:ptCount val="10"/>
                <c:pt idx="0">
                  <c:v>0</c:v>
                </c:pt>
                <c:pt idx="1">
                  <c:v>0.30000000000000027</c:v>
                </c:pt>
                <c:pt idx="2">
                  <c:v>0.60000000000000009</c:v>
                </c:pt>
                <c:pt idx="3">
                  <c:v>0.80000000000000027</c:v>
                </c:pt>
                <c:pt idx="4">
                  <c:v>1</c:v>
                </c:pt>
                <c:pt idx="5">
                  <c:v>1.1999999999999997</c:v>
                </c:pt>
                <c:pt idx="6">
                  <c:v>1.3000000000000003</c:v>
                </c:pt>
                <c:pt idx="7">
                  <c:v>1.6</c:v>
                </c:pt>
                <c:pt idx="8">
                  <c:v>1.9</c:v>
                </c:pt>
                <c:pt idx="9">
                  <c:v>2.0000000000000004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1.8000000000000007</c:v>
                </c:pt>
                <c:pt idx="1">
                  <c:v>1.5</c:v>
                </c:pt>
                <c:pt idx="2">
                  <c:v>1.4000000000000004</c:v>
                </c:pt>
                <c:pt idx="3">
                  <c:v>1.4000000000000004</c:v>
                </c:pt>
                <c:pt idx="4">
                  <c:v>1.1000000000000005</c:v>
                </c:pt>
                <c:pt idx="5">
                  <c:v>1</c:v>
                </c:pt>
                <c:pt idx="6">
                  <c:v>0.90000000000000036</c:v>
                </c:pt>
                <c:pt idx="7">
                  <c:v>0.5</c:v>
                </c:pt>
                <c:pt idx="8">
                  <c:v>0.70000000000000018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9-4C06-87BD-202154AA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2768"/>
        <c:axId val="81713344"/>
      </c:scatterChart>
      <c:valAx>
        <c:axId val="817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13344"/>
        <c:crosses val="autoZero"/>
        <c:crossBetween val="midCat"/>
      </c:valAx>
      <c:valAx>
        <c:axId val="817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1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Система координат МО</a:t>
            </a:r>
            <a:r>
              <a:rPr lang="en-US"/>
              <a:t>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Лист1!$N$2:$N$11</c:f>
              <c:numCache>
                <c:formatCode>0.0000</c:formatCode>
                <c:ptCount val="10"/>
                <c:pt idx="0">
                  <c:v>0.64031620553359725</c:v>
                </c:pt>
                <c:pt idx="1">
                  <c:v>0.65217391304347849</c:v>
                </c:pt>
                <c:pt idx="2">
                  <c:v>0.73517786561264842</c:v>
                </c:pt>
                <c:pt idx="3">
                  <c:v>0.81422924901185811</c:v>
                </c:pt>
                <c:pt idx="4">
                  <c:v>0.78656126482213462</c:v>
                </c:pt>
                <c:pt idx="5">
                  <c:v>0.8300395256916997</c:v>
                </c:pt>
                <c:pt idx="6">
                  <c:v>0.83399209486166037</c:v>
                </c:pt>
                <c:pt idx="7">
                  <c:v>0.81027667984189744</c:v>
                </c:pt>
                <c:pt idx="8">
                  <c:v>1</c:v>
                </c:pt>
                <c:pt idx="9">
                  <c:v>0.79051383399209496</c:v>
                </c:pt>
              </c:numCache>
            </c:numRef>
          </c:xVal>
          <c:yVal>
            <c:numRef>
              <c:f>Лист1!$R$2:$R$11</c:f>
              <c:numCache>
                <c:formatCode>0.0000</c:formatCode>
                <c:ptCount val="10"/>
                <c:pt idx="0">
                  <c:v>1</c:v>
                </c:pt>
                <c:pt idx="1">
                  <c:v>0.6833333333333329</c:v>
                </c:pt>
                <c:pt idx="2">
                  <c:v>0.47777777777777769</c:v>
                </c:pt>
                <c:pt idx="3">
                  <c:v>0.37777777777777749</c:v>
                </c:pt>
                <c:pt idx="4">
                  <c:v>0.11111111111111126</c:v>
                </c:pt>
                <c:pt idx="5">
                  <c:v>4.4444444444444391E-2</c:v>
                </c:pt>
                <c:pt idx="6">
                  <c:v>0.15000000000000005</c:v>
                </c:pt>
                <c:pt idx="7">
                  <c:v>0.52222222222222214</c:v>
                </c:pt>
                <c:pt idx="8">
                  <c:v>0.56111111111111089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E-41BE-B957-289A990C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4624"/>
        <c:axId val="92955200"/>
      </c:scatterChart>
      <c:valAx>
        <c:axId val="9295462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92955200"/>
        <c:crosses val="autoZero"/>
        <c:crossBetween val="midCat"/>
      </c:valAx>
      <c:valAx>
        <c:axId val="929552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29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Система координат </a:t>
            </a:r>
            <a:r>
              <a:rPr lang="en-US" sz="1800" b="1" i="0" baseline="0"/>
              <a:t>X1OX2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Лист1!$C$2:$C$11</c:f>
              <c:numCache>
                <c:formatCode>General</c:formatCode>
                <c:ptCount val="10"/>
                <c:pt idx="0">
                  <c:v>2.9</c:v>
                </c:pt>
                <c:pt idx="1">
                  <c:v>3.2</c:v>
                </c:pt>
                <c:pt idx="2">
                  <c:v>3.5</c:v>
                </c:pt>
                <c:pt idx="3">
                  <c:v>3.7</c:v>
                </c:pt>
                <c:pt idx="4">
                  <c:v>3.9</c:v>
                </c:pt>
                <c:pt idx="5">
                  <c:v>4.0999999999999996</c:v>
                </c:pt>
                <c:pt idx="6">
                  <c:v>4.2</c:v>
                </c:pt>
                <c:pt idx="7">
                  <c:v>4.5</c:v>
                </c:pt>
                <c:pt idx="8">
                  <c:v>4.8</c:v>
                </c:pt>
                <c:pt idx="9">
                  <c:v>4.9000000000000004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7.9</c:v>
                </c:pt>
                <c:pt idx="1">
                  <c:v>7.6</c:v>
                </c:pt>
                <c:pt idx="2">
                  <c:v>7.5</c:v>
                </c:pt>
                <c:pt idx="3">
                  <c:v>7.5</c:v>
                </c:pt>
                <c:pt idx="4">
                  <c:v>7.2</c:v>
                </c:pt>
                <c:pt idx="5">
                  <c:v>7.1</c:v>
                </c:pt>
                <c:pt idx="6">
                  <c:v>7</c:v>
                </c:pt>
                <c:pt idx="7">
                  <c:v>6.6</c:v>
                </c:pt>
                <c:pt idx="8">
                  <c:v>6.8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5-41FC-A328-43187531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6928"/>
        <c:axId val="92957504"/>
      </c:scatterChart>
      <c:valAx>
        <c:axId val="929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57504"/>
        <c:crosses val="autoZero"/>
        <c:crossBetween val="midCat"/>
      </c:valAx>
      <c:valAx>
        <c:axId val="929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5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491938</xdr:colOff>
      <xdr:row>29</xdr:row>
      <xdr:rowOff>62194</xdr:rowOff>
    </xdr:from>
    <xdr:to>
      <xdr:col>16</xdr:col>
      <xdr:colOff>44263</xdr:colOff>
      <xdr:row>43</xdr:row>
      <xdr:rowOff>149600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155202</xdr:colOff>
      <xdr:row>28</xdr:row>
      <xdr:rowOff>143996</xdr:rowOff>
    </xdr:from>
    <xdr:to>
      <xdr:col>24</xdr:col>
      <xdr:colOff>460002</xdr:colOff>
      <xdr:row>43</xdr:row>
      <xdr:rowOff>18490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142315</xdr:rowOff>
    </xdr:from>
    <xdr:to>
      <xdr:col>7</xdr:col>
      <xdr:colOff>304800</xdr:colOff>
      <xdr:row>44</xdr:row>
      <xdr:rowOff>28015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85" zoomScaleNormal="85" workbookViewId="0">
      <selection activeCell="H4" sqref="H4"/>
    </sheetView>
  </sheetViews>
  <sheetFormatPr defaultRowHeight="15" x14ac:dyDescent="0.25"/>
  <cols>
    <col min="12" max="12" width="12.85546875" customWidth="1"/>
    <col min="14" max="14" width="9.7109375" customWidth="1"/>
    <col min="15" max="16" width="11.28515625" customWidth="1"/>
  </cols>
  <sheetData>
    <row r="1" spans="1:24" ht="15.75" x14ac:dyDescent="0.25">
      <c r="A1" s="1"/>
      <c r="B1" s="2" t="s">
        <v>27</v>
      </c>
      <c r="C1" s="2" t="s">
        <v>0</v>
      </c>
      <c r="D1" s="2" t="s">
        <v>1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30</v>
      </c>
      <c r="N1" s="3" t="s">
        <v>31</v>
      </c>
      <c r="O1" s="3" t="s">
        <v>12</v>
      </c>
      <c r="P1" s="3" t="s">
        <v>13</v>
      </c>
      <c r="Q1" s="3" t="s">
        <v>14</v>
      </c>
      <c r="R1" s="3" t="s">
        <v>15</v>
      </c>
      <c r="S1" s="2" t="s">
        <v>27</v>
      </c>
      <c r="T1" s="1"/>
      <c r="U1" s="1"/>
      <c r="V1" s="1"/>
      <c r="W1" s="1"/>
      <c r="X1" s="1"/>
    </row>
    <row r="2" spans="1:24" ht="15.75" x14ac:dyDescent="0.25">
      <c r="A2" s="1"/>
      <c r="B2" s="4">
        <v>1</v>
      </c>
      <c r="C2" s="4">
        <v>2.9</v>
      </c>
      <c r="D2" s="4">
        <v>7.9</v>
      </c>
      <c r="E2" s="4">
        <f t="shared" ref="E2:E11" si="0">C2-$C$12</f>
        <v>0</v>
      </c>
      <c r="F2" s="4">
        <f t="shared" ref="F2:F11" si="1">D2-$D$12</f>
        <v>1.8000000000000007</v>
      </c>
      <c r="G2" s="4">
        <f>E2*$E$13</f>
        <v>0</v>
      </c>
      <c r="H2" s="4">
        <f t="shared" ref="H2:H11" si="2">F2*$F$13</f>
        <v>3.2400000000000024</v>
      </c>
      <c r="I2" s="5">
        <f>(G2+H2)/$G$14</f>
        <v>0.44751381215469621</v>
      </c>
      <c r="J2" s="5">
        <f>I2*$E$13</f>
        <v>0.89502762430939264</v>
      </c>
      <c r="K2" s="5">
        <f>I2*$F$13</f>
        <v>0.80552486187845351</v>
      </c>
      <c r="L2" s="5">
        <f>J2^2+K2^2</f>
        <v>1.4499447513812169</v>
      </c>
      <c r="M2" s="5">
        <f>SQRT(L2)</f>
        <v>1.2041365169204101</v>
      </c>
      <c r="N2" s="5">
        <f>M2/$M$12</f>
        <v>0.64031620553359725</v>
      </c>
      <c r="O2" s="5">
        <f>(E2-J2)^2</f>
        <v>0.80107444827691532</v>
      </c>
      <c r="P2" s="5">
        <f t="shared" ref="P2:P11" si="3">(F2-K2)^2</f>
        <v>0.98898080034187041</v>
      </c>
      <c r="Q2" s="5">
        <f>SQRT(O2+P2)</f>
        <v>1.3379294632448999</v>
      </c>
      <c r="R2" s="5">
        <f t="shared" ref="R2:R11" si="4">Q2/$Q$12</f>
        <v>1</v>
      </c>
      <c r="S2" s="4">
        <v>1</v>
      </c>
      <c r="T2" s="1"/>
      <c r="U2" s="1"/>
      <c r="V2" s="1"/>
      <c r="W2" s="1"/>
      <c r="X2" s="1"/>
    </row>
    <row r="3" spans="1:24" ht="15.75" x14ac:dyDescent="0.25">
      <c r="A3" s="1"/>
      <c r="B3" s="4">
        <v>2</v>
      </c>
      <c r="C3" s="4">
        <v>3.2</v>
      </c>
      <c r="D3" s="4">
        <v>7.6</v>
      </c>
      <c r="E3" s="4">
        <f t="shared" si="0"/>
        <v>0.30000000000000027</v>
      </c>
      <c r="F3" s="4">
        <f t="shared" si="1"/>
        <v>1.5</v>
      </c>
      <c r="G3" s="4">
        <f>E3*$E$13</f>
        <v>0.60000000000000064</v>
      </c>
      <c r="H3" s="4">
        <f t="shared" si="2"/>
        <v>2.7000000000000011</v>
      </c>
      <c r="I3" s="5">
        <f>(G3+H3)/$G$14</f>
        <v>0.45580110497237569</v>
      </c>
      <c r="J3" s="5">
        <f t="shared" ref="J3:J11" si="5">I3*$E$13</f>
        <v>0.91160220994475161</v>
      </c>
      <c r="K3" s="5">
        <f t="shared" ref="K3:K11" si="6">I3*$F$13</f>
        <v>0.82044198895027654</v>
      </c>
      <c r="L3" s="5">
        <f t="shared" ref="L3:L11" si="7">J3^2+K3^2</f>
        <v>1.5041436464088407</v>
      </c>
      <c r="M3" s="5">
        <f>SQRT(L3)</f>
        <v>1.2264353413078248</v>
      </c>
      <c r="N3" s="5">
        <f t="shared" ref="N3:N11" si="8">M3/$M$12</f>
        <v>0.65217391304347849</v>
      </c>
      <c r="O3" s="5">
        <f>(E3-J3)^2</f>
        <v>0.37405726320930371</v>
      </c>
      <c r="P3" s="5">
        <f t="shared" si="3"/>
        <v>0.46179909038185607</v>
      </c>
      <c r="Q3" s="5">
        <f t="shared" ref="Q3:Q11" si="9">SQRT(O3+P3)</f>
        <v>0.91425179988401439</v>
      </c>
      <c r="R3" s="5">
        <f t="shared" si="4"/>
        <v>0.6833333333333329</v>
      </c>
      <c r="S3" s="4">
        <v>2</v>
      </c>
      <c r="T3" s="1"/>
      <c r="U3" s="1"/>
      <c r="V3" s="1"/>
      <c r="W3" s="1"/>
      <c r="X3" s="1"/>
    </row>
    <row r="4" spans="1:24" ht="15.75" x14ac:dyDescent="0.25">
      <c r="A4" s="1"/>
      <c r="B4" s="4">
        <v>3</v>
      </c>
      <c r="C4" s="4">
        <v>3.5</v>
      </c>
      <c r="D4" s="4">
        <v>7.5</v>
      </c>
      <c r="E4" s="4">
        <f t="shared" si="0"/>
        <v>0.60000000000000009</v>
      </c>
      <c r="F4" s="4">
        <f t="shared" si="1"/>
        <v>1.4000000000000004</v>
      </c>
      <c r="G4" s="4">
        <f t="shared" ref="G3:G11" si="10">E4*$E$13</f>
        <v>1.2000000000000004</v>
      </c>
      <c r="H4" s="4">
        <f t="shared" si="2"/>
        <v>2.5200000000000018</v>
      </c>
      <c r="I4" s="5">
        <f>(G4+H4)/$G$14</f>
        <v>0.51381215469613262</v>
      </c>
      <c r="J4" s="5">
        <f t="shared" si="5"/>
        <v>1.0276243093922655</v>
      </c>
      <c r="K4" s="5">
        <f t="shared" si="6"/>
        <v>0.92486187845303902</v>
      </c>
      <c r="L4" s="5">
        <f t="shared" si="7"/>
        <v>1.9113812154696146</v>
      </c>
      <c r="M4" s="5">
        <f t="shared" ref="M4:M11" si="11">SQRT(L4)</f>
        <v>1.3825271120197298</v>
      </c>
      <c r="N4" s="5">
        <f t="shared" si="8"/>
        <v>0.73517786561264842</v>
      </c>
      <c r="O4" s="5">
        <f t="shared" ref="O4:O11" si="12">(E4-J4)^2</f>
        <v>0.18286254998321189</v>
      </c>
      <c r="P4" s="5">
        <f t="shared" si="3"/>
        <v>0.225756234547175</v>
      </c>
      <c r="Q4" s="5">
        <f t="shared" si="9"/>
        <v>0.63923296577256317</v>
      </c>
      <c r="R4" s="5">
        <f t="shared" si="4"/>
        <v>0.47777777777777769</v>
      </c>
      <c r="S4" s="4">
        <v>3</v>
      </c>
      <c r="T4" s="1"/>
      <c r="U4" s="1"/>
      <c r="V4" s="1"/>
      <c r="W4" s="1"/>
      <c r="X4" s="1"/>
    </row>
    <row r="5" spans="1:24" ht="15.75" x14ac:dyDescent="0.25">
      <c r="A5" s="1"/>
      <c r="B5" s="4">
        <v>4</v>
      </c>
      <c r="C5" s="4">
        <v>3.7</v>
      </c>
      <c r="D5" s="4">
        <v>7.5</v>
      </c>
      <c r="E5" s="4">
        <f t="shared" si="0"/>
        <v>0.80000000000000027</v>
      </c>
      <c r="F5" s="4">
        <f t="shared" si="1"/>
        <v>1.4000000000000004</v>
      </c>
      <c r="G5" s="4">
        <f t="shared" si="10"/>
        <v>1.600000000000001</v>
      </c>
      <c r="H5" s="4">
        <f t="shared" si="2"/>
        <v>2.5200000000000018</v>
      </c>
      <c r="I5" s="5">
        <f t="shared" ref="I5:I11" si="13">(G5+H5)/$G$14</f>
        <v>0.56906077348066308</v>
      </c>
      <c r="J5" s="5">
        <f t="shared" si="5"/>
        <v>1.1381215469613264</v>
      </c>
      <c r="K5" s="5">
        <f t="shared" si="6"/>
        <v>1.024309392265194</v>
      </c>
      <c r="L5" s="5">
        <f t="shared" si="7"/>
        <v>2.3445303867403338</v>
      </c>
      <c r="M5" s="5">
        <f t="shared" si="11"/>
        <v>1.5311859412691633</v>
      </c>
      <c r="N5" s="5">
        <f t="shared" si="8"/>
        <v>0.81422924901185811</v>
      </c>
      <c r="O5" s="5">
        <f t="shared" si="12"/>
        <v>0.11432618051952027</v>
      </c>
      <c r="P5" s="5">
        <f t="shared" si="3"/>
        <v>0.14114343274014812</v>
      </c>
      <c r="Q5" s="5">
        <f t="shared" si="9"/>
        <v>0.50544001944807293</v>
      </c>
      <c r="R5" s="5">
        <f t="shared" si="4"/>
        <v>0.37777777777777749</v>
      </c>
      <c r="S5" s="4">
        <v>4</v>
      </c>
      <c r="T5" s="1"/>
      <c r="U5" s="1"/>
      <c r="V5" s="1"/>
      <c r="W5" s="1"/>
      <c r="X5" s="1"/>
    </row>
    <row r="6" spans="1:24" ht="15.75" x14ac:dyDescent="0.25">
      <c r="A6" s="1"/>
      <c r="B6" s="4">
        <v>5</v>
      </c>
      <c r="C6" s="4">
        <v>3.9</v>
      </c>
      <c r="D6" s="4">
        <v>7.2</v>
      </c>
      <c r="E6" s="4">
        <f t="shared" si="0"/>
        <v>1</v>
      </c>
      <c r="F6" s="4">
        <f t="shared" si="1"/>
        <v>1.1000000000000005</v>
      </c>
      <c r="G6" s="4">
        <f t="shared" si="10"/>
        <v>2.0000000000000004</v>
      </c>
      <c r="H6" s="4">
        <f t="shared" si="2"/>
        <v>1.9800000000000018</v>
      </c>
      <c r="I6" s="5">
        <f t="shared" si="13"/>
        <v>0.54972375690607733</v>
      </c>
      <c r="J6" s="5">
        <f t="shared" si="5"/>
        <v>1.0994475138121549</v>
      </c>
      <c r="K6" s="5">
        <f>I6*$F$13</f>
        <v>0.9895027624309396</v>
      </c>
      <c r="L6" s="5">
        <f t="shared" si="7"/>
        <v>2.1879005524861888</v>
      </c>
      <c r="M6" s="5">
        <f t="shared" si="11"/>
        <v>1.4791553510318614</v>
      </c>
      <c r="N6" s="5">
        <f t="shared" si="8"/>
        <v>0.78656126482213462</v>
      </c>
      <c r="O6" s="5">
        <f t="shared" si="12"/>
        <v>9.8898080034187374E-3</v>
      </c>
      <c r="P6" s="5">
        <f t="shared" si="3"/>
        <v>1.2209639510393491E-2</v>
      </c>
      <c r="Q6" s="5">
        <f t="shared" si="9"/>
        <v>0.14865882924943352</v>
      </c>
      <c r="R6" s="5">
        <f t="shared" si="4"/>
        <v>0.11111111111111126</v>
      </c>
      <c r="S6" s="4">
        <v>5</v>
      </c>
      <c r="T6" s="1"/>
      <c r="U6" s="1"/>
      <c r="V6" s="1"/>
      <c r="W6" s="1"/>
      <c r="X6" s="1"/>
    </row>
    <row r="7" spans="1:24" ht="15.75" x14ac:dyDescent="0.25">
      <c r="A7" s="1"/>
      <c r="B7" s="4">
        <v>6</v>
      </c>
      <c r="C7" s="4">
        <v>4.0999999999999996</v>
      </c>
      <c r="D7" s="4">
        <v>7.1</v>
      </c>
      <c r="E7" s="4">
        <f t="shared" si="0"/>
        <v>1.1999999999999997</v>
      </c>
      <c r="F7" s="4">
        <f t="shared" si="1"/>
        <v>1</v>
      </c>
      <c r="G7" s="4">
        <f>E7*$E$13</f>
        <v>2.4</v>
      </c>
      <c r="H7" s="4">
        <f t="shared" si="2"/>
        <v>1.8000000000000007</v>
      </c>
      <c r="I7" s="5">
        <f t="shared" si="13"/>
        <v>0.58011049723756891</v>
      </c>
      <c r="J7" s="5">
        <f t="shared" si="5"/>
        <v>1.160220994475138</v>
      </c>
      <c r="K7" s="5">
        <f>I7*$F$13</f>
        <v>1.0441988950276244</v>
      </c>
      <c r="L7" s="5">
        <f t="shared" si="7"/>
        <v>2.4364640883977904</v>
      </c>
      <c r="M7" s="5">
        <f t="shared" si="11"/>
        <v>1.5609177071190494</v>
      </c>
      <c r="N7" s="5">
        <f t="shared" si="8"/>
        <v>0.8300395256916997</v>
      </c>
      <c r="O7" s="5">
        <f t="shared" si="12"/>
        <v>1.5823692805469766E-3</v>
      </c>
      <c r="P7" s="5">
        <f t="shared" si="3"/>
        <v>1.9535423216629627E-3</v>
      </c>
      <c r="Q7" s="5">
        <f t="shared" si="9"/>
        <v>5.946353169977326E-2</v>
      </c>
      <c r="R7" s="5">
        <f t="shared" si="4"/>
        <v>4.4444444444444391E-2</v>
      </c>
      <c r="S7" s="4">
        <v>6</v>
      </c>
      <c r="T7" s="1"/>
      <c r="U7" s="1"/>
      <c r="V7" s="1"/>
      <c r="W7" s="1"/>
      <c r="X7" s="1"/>
    </row>
    <row r="8" spans="1:24" ht="15.75" x14ac:dyDescent="0.25">
      <c r="A8" s="1"/>
      <c r="B8" s="4">
        <v>7</v>
      </c>
      <c r="C8" s="4">
        <v>4.2</v>
      </c>
      <c r="D8" s="4">
        <v>7</v>
      </c>
      <c r="E8" s="4">
        <f t="shared" si="0"/>
        <v>1.3000000000000003</v>
      </c>
      <c r="F8" s="4">
        <f t="shared" si="1"/>
        <v>0.90000000000000036</v>
      </c>
      <c r="G8" s="4">
        <f t="shared" si="10"/>
        <v>2.600000000000001</v>
      </c>
      <c r="H8" s="4">
        <f>F8*$F$13</f>
        <v>1.6200000000000012</v>
      </c>
      <c r="I8" s="5">
        <f t="shared" si="13"/>
        <v>0.58287292817679559</v>
      </c>
      <c r="J8" s="5">
        <f t="shared" si="5"/>
        <v>1.1657458563535914</v>
      </c>
      <c r="K8" s="5">
        <f t="shared" si="6"/>
        <v>1.0491712707182326</v>
      </c>
      <c r="L8" s="5">
        <f t="shared" si="7"/>
        <v>2.459723756906079</v>
      </c>
      <c r="M8" s="5">
        <f t="shared" si="11"/>
        <v>1.5683506485815215</v>
      </c>
      <c r="N8" s="5">
        <f t="shared" si="8"/>
        <v>0.83399209486166037</v>
      </c>
      <c r="O8" s="5">
        <f t="shared" si="12"/>
        <v>1.8024175086230585E-2</v>
      </c>
      <c r="P8" s="5">
        <f t="shared" si="3"/>
        <v>2.2252068007692125E-2</v>
      </c>
      <c r="Q8" s="5">
        <f t="shared" si="9"/>
        <v>0.20068941948673505</v>
      </c>
      <c r="R8" s="5">
        <f t="shared" si="4"/>
        <v>0.15000000000000005</v>
      </c>
      <c r="S8" s="4">
        <v>7</v>
      </c>
      <c r="T8" s="1"/>
      <c r="U8" s="1"/>
      <c r="V8" s="1"/>
      <c r="W8" s="1"/>
      <c r="X8" s="1"/>
    </row>
    <row r="9" spans="1:24" ht="15.75" x14ac:dyDescent="0.25">
      <c r="A9" s="1"/>
      <c r="B9" s="4">
        <v>8</v>
      </c>
      <c r="C9" s="4">
        <v>4.5</v>
      </c>
      <c r="D9" s="4">
        <v>6.6</v>
      </c>
      <c r="E9" s="4">
        <f t="shared" si="0"/>
        <v>1.6</v>
      </c>
      <c r="F9" s="4">
        <f t="shared" si="1"/>
        <v>0.5</v>
      </c>
      <c r="G9" s="4">
        <f t="shared" si="10"/>
        <v>3.2000000000000011</v>
      </c>
      <c r="H9" s="4">
        <f t="shared" si="2"/>
        <v>0.90000000000000036</v>
      </c>
      <c r="I9" s="5">
        <f t="shared" si="13"/>
        <v>0.56629834254143641</v>
      </c>
      <c r="J9" s="5">
        <f t="shared" si="5"/>
        <v>1.132596685082873</v>
      </c>
      <c r="K9" s="5">
        <f t="shared" si="6"/>
        <v>1.0193370165745859</v>
      </c>
      <c r="L9" s="5">
        <f t="shared" si="7"/>
        <v>2.3218232044198901</v>
      </c>
      <c r="M9" s="5">
        <f t="shared" si="11"/>
        <v>1.5237529998066912</v>
      </c>
      <c r="N9" s="5">
        <f t="shared" si="8"/>
        <v>0.81027667984189744</v>
      </c>
      <c r="O9" s="5">
        <f t="shared" si="12"/>
        <v>0.21846585879551905</v>
      </c>
      <c r="P9" s="5">
        <f t="shared" si="3"/>
        <v>0.26971093678459168</v>
      </c>
      <c r="Q9" s="5">
        <f t="shared" si="9"/>
        <v>0.69869649747233653</v>
      </c>
      <c r="R9" s="5">
        <f t="shared" si="4"/>
        <v>0.52222222222222214</v>
      </c>
      <c r="S9" s="4">
        <v>8</v>
      </c>
      <c r="T9" s="1"/>
      <c r="U9" s="1"/>
      <c r="V9" s="1"/>
      <c r="W9" s="1"/>
      <c r="X9" s="1"/>
    </row>
    <row r="10" spans="1:24" ht="15.75" x14ac:dyDescent="0.25">
      <c r="A10" s="1"/>
      <c r="B10" s="4">
        <v>9</v>
      </c>
      <c r="C10" s="4">
        <v>4.8</v>
      </c>
      <c r="D10" s="4">
        <v>6.8</v>
      </c>
      <c r="E10" s="4">
        <f t="shared" si="0"/>
        <v>1.9</v>
      </c>
      <c r="F10" s="4">
        <f t="shared" si="1"/>
        <v>0.70000000000000018</v>
      </c>
      <c r="G10" s="4">
        <f t="shared" si="10"/>
        <v>3.8000000000000007</v>
      </c>
      <c r="H10" s="4">
        <f t="shared" si="2"/>
        <v>1.2600000000000009</v>
      </c>
      <c r="I10" s="5">
        <f t="shared" si="13"/>
        <v>0.69889502762430922</v>
      </c>
      <c r="J10" s="5">
        <f t="shared" si="5"/>
        <v>1.3977900552486187</v>
      </c>
      <c r="K10" s="5">
        <f t="shared" si="6"/>
        <v>1.2580110497237571</v>
      </c>
      <c r="L10" s="5">
        <f t="shared" si="7"/>
        <v>3.5364088397790057</v>
      </c>
      <c r="M10" s="5">
        <f t="shared" si="11"/>
        <v>1.8805341900053307</v>
      </c>
      <c r="N10" s="5">
        <f t="shared" si="8"/>
        <v>1</v>
      </c>
      <c r="O10" s="5">
        <f t="shared" si="12"/>
        <v>0.25221482860718542</v>
      </c>
      <c r="P10" s="5">
        <f t="shared" si="3"/>
        <v>0.31137633161380912</v>
      </c>
      <c r="Q10" s="5">
        <f t="shared" si="9"/>
        <v>0.75072708770963803</v>
      </c>
      <c r="R10" s="5">
        <f t="shared" si="4"/>
        <v>0.56111111111111089</v>
      </c>
      <c r="S10" s="4">
        <v>9</v>
      </c>
      <c r="T10" s="1"/>
      <c r="U10" s="1"/>
      <c r="V10" s="1"/>
      <c r="W10" s="1"/>
      <c r="X10" s="1"/>
    </row>
    <row r="11" spans="1:24" ht="15.75" x14ac:dyDescent="0.25">
      <c r="A11" s="1"/>
      <c r="B11" s="4">
        <v>10</v>
      </c>
      <c r="C11" s="4">
        <v>4.9000000000000004</v>
      </c>
      <c r="D11" s="4">
        <v>6.1</v>
      </c>
      <c r="E11" s="4">
        <f t="shared" si="0"/>
        <v>2.0000000000000004</v>
      </c>
      <c r="F11" s="4">
        <f t="shared" si="1"/>
        <v>0</v>
      </c>
      <c r="G11" s="4">
        <f t="shared" si="10"/>
        <v>4.0000000000000018</v>
      </c>
      <c r="H11" s="4">
        <f t="shared" si="2"/>
        <v>0</v>
      </c>
      <c r="I11" s="5">
        <f t="shared" si="13"/>
        <v>0.55248618784530379</v>
      </c>
      <c r="J11" s="5">
        <f t="shared" si="5"/>
        <v>1.1049723756906078</v>
      </c>
      <c r="K11" s="6">
        <f t="shared" si="6"/>
        <v>0.9944751381215472</v>
      </c>
      <c r="L11" s="5">
        <f t="shared" si="7"/>
        <v>2.209944751381216</v>
      </c>
      <c r="M11" s="5">
        <f t="shared" si="11"/>
        <v>1.4865882924943328</v>
      </c>
      <c r="N11" s="5">
        <f t="shared" si="8"/>
        <v>0.79051383399209496</v>
      </c>
      <c r="O11" s="5">
        <f t="shared" si="12"/>
        <v>0.80107444827691532</v>
      </c>
      <c r="P11" s="5">
        <f t="shared" si="3"/>
        <v>0.98898080034187041</v>
      </c>
      <c r="Q11" s="5">
        <f t="shared" si="9"/>
        <v>1.3379294632448999</v>
      </c>
      <c r="R11" s="7">
        <f t="shared" si="4"/>
        <v>1</v>
      </c>
      <c r="S11" s="4">
        <v>10</v>
      </c>
      <c r="T11" s="1"/>
      <c r="U11" s="1"/>
      <c r="V11" s="1"/>
      <c r="W11" s="1"/>
      <c r="X11" s="1"/>
    </row>
    <row r="12" spans="1:24" ht="15.75" x14ac:dyDescent="0.25">
      <c r="A12" s="22" t="s">
        <v>2</v>
      </c>
      <c r="B12" s="2" t="s">
        <v>32</v>
      </c>
      <c r="C12" s="8">
        <f>MIN(C2:C11)</f>
        <v>2.9</v>
      </c>
      <c r="D12" s="8">
        <f>MIN(D2:D11)</f>
        <v>6.1</v>
      </c>
      <c r="E12" s="4">
        <f>MIN(E2:E11)</f>
        <v>0</v>
      </c>
      <c r="F12" s="4">
        <f>MIN(F2:F11)</f>
        <v>0</v>
      </c>
      <c r="G12" s="1"/>
      <c r="H12" s="1"/>
      <c r="I12" s="1"/>
      <c r="J12" s="1"/>
      <c r="K12" s="1"/>
      <c r="L12" s="17" t="s">
        <v>11</v>
      </c>
      <c r="M12" s="9">
        <f>MAX(M2:M11)</f>
        <v>1.8805341900053307</v>
      </c>
      <c r="N12" s="4"/>
      <c r="O12" s="4"/>
      <c r="P12" s="4"/>
      <c r="Q12" s="5">
        <f>MAX(Q2:Q11)</f>
        <v>1.3379294632448999</v>
      </c>
      <c r="R12" s="1"/>
      <c r="S12" s="1"/>
      <c r="T12" s="1"/>
      <c r="U12" s="1"/>
      <c r="V12" s="1"/>
      <c r="W12" s="1"/>
      <c r="X12" s="1"/>
    </row>
    <row r="13" spans="1:24" ht="15.75" x14ac:dyDescent="0.25">
      <c r="A13" s="22"/>
      <c r="B13" s="2" t="s">
        <v>33</v>
      </c>
      <c r="C13" s="10">
        <f>MAX(C2:C11)</f>
        <v>4.9000000000000004</v>
      </c>
      <c r="D13" s="10">
        <f>MAX(D2:D11)</f>
        <v>7.9</v>
      </c>
      <c r="E13" s="4">
        <f>MAX(E2:E11)</f>
        <v>2.0000000000000004</v>
      </c>
      <c r="F13" s="4">
        <f>MAX(F2:F11)</f>
        <v>1.8000000000000007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/>
      <c r="B14" s="1"/>
      <c r="C14" s="1"/>
      <c r="D14" s="1"/>
      <c r="E14" s="19" t="s">
        <v>28</v>
      </c>
      <c r="F14" s="21"/>
      <c r="G14" s="4">
        <f>E13^2+F13^2</f>
        <v>7.2400000000000038</v>
      </c>
      <c r="H14" s="1"/>
      <c r="I14" s="11" t="s">
        <v>29</v>
      </c>
      <c r="J14" s="1">
        <v>0.5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3" t="s">
        <v>42</v>
      </c>
      <c r="S15" s="24"/>
      <c r="T15" s="24"/>
      <c r="U15" s="1"/>
      <c r="V15" s="1"/>
      <c r="W15" s="1"/>
      <c r="X15" s="1"/>
    </row>
    <row r="16" spans="1:24" ht="15.75" x14ac:dyDescent="0.25">
      <c r="A16" s="1"/>
      <c r="B16" s="1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8" t="s">
        <v>37</v>
      </c>
      <c r="S16" s="1" t="s">
        <v>34</v>
      </c>
      <c r="T16" s="1"/>
      <c r="U16" s="1"/>
      <c r="V16" s="1"/>
      <c r="W16" s="1"/>
      <c r="X16" s="1"/>
    </row>
    <row r="17" spans="1:24" ht="15.75" x14ac:dyDescent="0.25">
      <c r="A17" s="1"/>
      <c r="B17" s="1"/>
      <c r="C17" s="12"/>
      <c r="D17" s="12"/>
      <c r="E17" s="12"/>
      <c r="F17" s="19" t="s">
        <v>16</v>
      </c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1"/>
      <c r="R17" s="18" t="s">
        <v>38</v>
      </c>
      <c r="S17" s="1" t="s">
        <v>36</v>
      </c>
      <c r="T17" s="1"/>
      <c r="U17" s="1"/>
      <c r="V17" s="1"/>
      <c r="W17" s="1"/>
      <c r="X17" s="1"/>
    </row>
    <row r="18" spans="1:24" ht="15.75" x14ac:dyDescent="0.25">
      <c r="A18" s="1"/>
      <c r="B18" s="1"/>
      <c r="C18" s="2" t="s">
        <v>3</v>
      </c>
      <c r="D18" s="2" t="s">
        <v>4</v>
      </c>
      <c r="E18" s="1"/>
      <c r="F18" s="4"/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22</v>
      </c>
      <c r="M18" s="2" t="s">
        <v>23</v>
      </c>
      <c r="N18" s="2" t="s">
        <v>24</v>
      </c>
      <c r="O18" s="2" t="s">
        <v>25</v>
      </c>
      <c r="P18" s="2" t="s">
        <v>26</v>
      </c>
      <c r="Q18" s="1"/>
      <c r="R18" s="18" t="s">
        <v>39</v>
      </c>
      <c r="S18" s="1" t="s">
        <v>41</v>
      </c>
      <c r="T18" s="1"/>
      <c r="U18" s="1"/>
      <c r="V18" s="1"/>
      <c r="W18" s="1"/>
      <c r="X18" s="1"/>
    </row>
    <row r="19" spans="1:24" ht="15.75" x14ac:dyDescent="0.25">
      <c r="A19" s="1"/>
      <c r="B19" s="1"/>
      <c r="C19" s="13">
        <f>E2</f>
        <v>0</v>
      </c>
      <c r="D19" s="13">
        <f>F2</f>
        <v>1.8000000000000007</v>
      </c>
      <c r="E19" s="1"/>
      <c r="F19" s="2" t="s">
        <v>17</v>
      </c>
      <c r="G19" s="14">
        <v>0</v>
      </c>
      <c r="H19" s="14">
        <f>SQRT((C19-C20)^2+(D19-D20)^2)</f>
        <v>0.42426406871192923</v>
      </c>
      <c r="I19" s="14">
        <f>SQRT((C19-C21)^2+(D19-D21)^2)</f>
        <v>0.72111025509279814</v>
      </c>
      <c r="J19" s="14">
        <f>SQRT((C19-C22)^2+(D19-D22)^2)</f>
        <v>0.8944271909999163</v>
      </c>
      <c r="K19" s="14">
        <f>SQRT((C19-C23)^2+(D19-D23)^2)</f>
        <v>1.2206555615733703</v>
      </c>
      <c r="L19" s="14">
        <f>SQRT((C19-C24)^2+(D19-D24)^2)</f>
        <v>1.4422205101855958</v>
      </c>
      <c r="M19" s="14">
        <f>SQRT((C19-C25)^2+(D19-D25)^2)</f>
        <v>1.58113883008419</v>
      </c>
      <c r="N19" s="14">
        <f>SQRT((C19-C26)^2+(D19-D26)^2)</f>
        <v>2.0615528128088307</v>
      </c>
      <c r="O19" s="14">
        <f>SQRT((C19-C27)^2+(D19-D27)^2)</f>
        <v>2.1954498400100153</v>
      </c>
      <c r="P19" s="14">
        <f>SQRT((C19-C28)^2+(D19-D28)^2)</f>
        <v>2.6907248094147427</v>
      </c>
      <c r="Q19" s="1"/>
      <c r="R19" s="18" t="s">
        <v>40</v>
      </c>
      <c r="S19" s="1" t="s">
        <v>35</v>
      </c>
      <c r="T19" s="1"/>
      <c r="U19" s="1"/>
      <c r="V19" s="1"/>
      <c r="W19" s="1"/>
      <c r="X19" s="1"/>
    </row>
    <row r="20" spans="1:24" ht="15.75" x14ac:dyDescent="0.25">
      <c r="A20" s="1"/>
      <c r="B20" s="1"/>
      <c r="C20" s="13">
        <f t="shared" ref="C20:C28" si="14">E3</f>
        <v>0.30000000000000027</v>
      </c>
      <c r="D20" s="13">
        <f t="shared" ref="D20:D28" si="15">F3</f>
        <v>1.5</v>
      </c>
      <c r="E20" s="1"/>
      <c r="F20" s="2" t="s">
        <v>18</v>
      </c>
      <c r="G20" s="14">
        <f>H19</f>
        <v>0.42426406871192923</v>
      </c>
      <c r="H20" s="14">
        <v>0</v>
      </c>
      <c r="I20" s="14">
        <f>SQRT((C20-C21)^2+(D20-D21)^2)</f>
        <v>0.31622776601683766</v>
      </c>
      <c r="J20" s="14">
        <f>SQRT((C20-C22)^2+(D20-D22)^2)</f>
        <v>0.5099019513592784</v>
      </c>
      <c r="K20" s="14">
        <f>SQRT((C20-C23)^2+(D20-D23)^2)</f>
        <v>0.80622577482985447</v>
      </c>
      <c r="L20" s="14">
        <f>SQRT((C20-C24)^2+(D20-D24)^2)</f>
        <v>1.0295630140986995</v>
      </c>
      <c r="M20" s="14">
        <f>SQRT((C20-C25)^2+(D20-D25)^2)</f>
        <v>1.16619037896906</v>
      </c>
      <c r="N20" s="14">
        <f>SQRT((C20-C26)^2+(D20-D26)^2)</f>
        <v>1.6401219466856725</v>
      </c>
      <c r="O20" s="14">
        <f>SQRT((C20-C27)^2+(D20-D27)^2)</f>
        <v>1.7888543819998313</v>
      </c>
      <c r="P20" s="14">
        <f>SQRT((C20-C28)^2+(D20-D28)^2)</f>
        <v>2.2671568097509267</v>
      </c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3">
        <f t="shared" si="14"/>
        <v>0.60000000000000009</v>
      </c>
      <c r="D21" s="13">
        <f t="shared" si="15"/>
        <v>1.4000000000000004</v>
      </c>
      <c r="E21" s="1"/>
      <c r="F21" s="2" t="s">
        <v>19</v>
      </c>
      <c r="G21" s="14">
        <f>I19</f>
        <v>0.72111025509279814</v>
      </c>
      <c r="H21" s="14">
        <f>I20</f>
        <v>0.31622776601683766</v>
      </c>
      <c r="I21" s="14">
        <v>0</v>
      </c>
      <c r="J21" s="14">
        <f>SQRT((C21-C22)^2+(D21-D22)^2)</f>
        <v>0.20000000000000018</v>
      </c>
      <c r="K21" s="14">
        <f>SQRT((C21-C23)^2+(D21-D23)^2)</f>
        <v>0.49999999999999983</v>
      </c>
      <c r="L21" s="14">
        <f>SQRT((C21-C24)^2+(D21-D24)^2)</f>
        <v>0.7211102550927978</v>
      </c>
      <c r="M21" s="14">
        <f>SQRT((C21-C25)^2+(D21-D25)^2)</f>
        <v>0.86023252670426276</v>
      </c>
      <c r="N21" s="14">
        <f>SQRT((C21-C26)^2+(D21-D26)^2)</f>
        <v>1.3453624047073711</v>
      </c>
      <c r="O21" s="14">
        <f>SQRT((C21-C27)^2+(D21-D27)^2)</f>
        <v>1.4764823060233399</v>
      </c>
      <c r="P21" s="14">
        <f>SQRT((C21-C28)^2+(D21-D28)^2)</f>
        <v>1.9798989873223336</v>
      </c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3">
        <f t="shared" si="14"/>
        <v>0.80000000000000027</v>
      </c>
      <c r="D22" s="13">
        <f t="shared" si="15"/>
        <v>1.4000000000000004</v>
      </c>
      <c r="E22" s="1"/>
      <c r="F22" s="2" t="s">
        <v>20</v>
      </c>
      <c r="G22" s="14">
        <f>J19</f>
        <v>0.8944271909999163</v>
      </c>
      <c r="H22" s="14">
        <f>J20</f>
        <v>0.5099019513592784</v>
      </c>
      <c r="I22" s="14">
        <f>J21</f>
        <v>0.20000000000000018</v>
      </c>
      <c r="J22" s="14">
        <v>0</v>
      </c>
      <c r="K22" s="14">
        <f>SQRT((C22-C23)^2+(D22-D23)^2)</f>
        <v>0.36055512754639862</v>
      </c>
      <c r="L22" s="14">
        <f>SQRT((C22-C24)^2+(D22-D24)^2)</f>
        <v>0.5656854249492379</v>
      </c>
      <c r="M22" s="14">
        <f>SQRT((C22-C25)^2+(D22-D25)^2)</f>
        <v>0.70710678118654757</v>
      </c>
      <c r="N22" s="14">
        <f>SQRT((C22-C26)^2+(D22-D26)^2)</f>
        <v>1.2041594578792296</v>
      </c>
      <c r="O22" s="14">
        <f>SQRT((C22-C27)^2+(D22-D27)^2)</f>
        <v>1.3038404810405295</v>
      </c>
      <c r="P22" s="14">
        <f>SQRT((C22-C28)^2+(D22-D28)^2)</f>
        <v>1.8439088914585777</v>
      </c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/>
      <c r="B23" s="1"/>
      <c r="C23" s="13">
        <f t="shared" si="14"/>
        <v>1</v>
      </c>
      <c r="D23" s="13">
        <f t="shared" si="15"/>
        <v>1.1000000000000005</v>
      </c>
      <c r="E23" s="1"/>
      <c r="F23" s="2" t="s">
        <v>21</v>
      </c>
      <c r="G23" s="14">
        <f>K19</f>
        <v>1.2206555615733703</v>
      </c>
      <c r="H23" s="14">
        <f>K20</f>
        <v>0.80622577482985447</v>
      </c>
      <c r="I23" s="14">
        <f>K21</f>
        <v>0.49999999999999983</v>
      </c>
      <c r="J23" s="14">
        <f>K22</f>
        <v>0.36055512754639862</v>
      </c>
      <c r="K23" s="14">
        <v>0</v>
      </c>
      <c r="L23" s="14">
        <f>SQRT((C23-C24)^2+(D23-D24)^2)</f>
        <v>0.22360679774997896</v>
      </c>
      <c r="M23" s="14">
        <f>SQRT((C23-C25)^2+(D23-D25)^2)</f>
        <v>0.36055512754639923</v>
      </c>
      <c r="N23" s="14">
        <f>SQRT((C23-C26)^2+(D23-D26)^2)</f>
        <v>0.84852813742385746</v>
      </c>
      <c r="O23" s="14">
        <f>SQRT((C23-C27)^2+(D23-D27)^2)</f>
        <v>0.98488578017961048</v>
      </c>
      <c r="P23" s="14">
        <f>SQRT((C23-C28)^2+(D23-D28)^2)</f>
        <v>1.486606874731851</v>
      </c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/>
      <c r="B24" s="1"/>
      <c r="C24" s="13">
        <f t="shared" si="14"/>
        <v>1.1999999999999997</v>
      </c>
      <c r="D24" s="13">
        <f t="shared" si="15"/>
        <v>1</v>
      </c>
      <c r="E24" s="1"/>
      <c r="F24" s="2" t="s">
        <v>22</v>
      </c>
      <c r="G24" s="14">
        <f>L19</f>
        <v>1.4422205101855958</v>
      </c>
      <c r="H24" s="14">
        <f>L20</f>
        <v>1.0295630140986995</v>
      </c>
      <c r="I24" s="14">
        <f>L21</f>
        <v>0.7211102550927978</v>
      </c>
      <c r="J24" s="14">
        <f>L22</f>
        <v>0.5656854249492379</v>
      </c>
      <c r="K24" s="14">
        <f>L23</f>
        <v>0.22360679774997896</v>
      </c>
      <c r="L24" s="14">
        <v>0</v>
      </c>
      <c r="M24" s="14">
        <f>SQRT((C24-C25)^2+(D24-D25)^2)</f>
        <v>0.14142135623730964</v>
      </c>
      <c r="N24" s="14">
        <f>SQRT((C24-C26)^2+(D24-D26)^2)</f>
        <v>0.64031242374328512</v>
      </c>
      <c r="O24" s="14">
        <f>SQRT((C24-C27)^2+(D24-D27)^2)</f>
        <v>0.761577310586391</v>
      </c>
      <c r="P24" s="14">
        <f>SQRT((C24-C28)^2+(D24-D28)^2)</f>
        <v>1.2806248474865702</v>
      </c>
      <c r="Q24" s="15"/>
      <c r="R24" s="15"/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3">
        <f t="shared" si="14"/>
        <v>1.3000000000000003</v>
      </c>
      <c r="D25" s="13">
        <f t="shared" si="15"/>
        <v>0.90000000000000036</v>
      </c>
      <c r="E25" s="1"/>
      <c r="F25" s="2" t="s">
        <v>23</v>
      </c>
      <c r="G25" s="14">
        <f>M19</f>
        <v>1.58113883008419</v>
      </c>
      <c r="H25" s="14">
        <f>M20</f>
        <v>1.16619037896906</v>
      </c>
      <c r="I25" s="14">
        <f>M21</f>
        <v>0.86023252670426276</v>
      </c>
      <c r="J25" s="14">
        <f>M22</f>
        <v>0.70710678118654757</v>
      </c>
      <c r="K25" s="14">
        <f>M23</f>
        <v>0.36055512754639923</v>
      </c>
      <c r="L25" s="14">
        <f>M24</f>
        <v>0.14142135623730964</v>
      </c>
      <c r="M25" s="14">
        <v>0</v>
      </c>
      <c r="N25" s="14">
        <f>SQRT((C25-C26)^2+(D25-D26)^2)</f>
        <v>0.50000000000000022</v>
      </c>
      <c r="O25" s="14">
        <f>SQRT((C25-C27)^2+(D25-D27)^2)</f>
        <v>0.63245553203367566</v>
      </c>
      <c r="P25" s="14">
        <f>SQRT((C25-C28)^2+(D25-D28)^2)</f>
        <v>1.1401754250991385</v>
      </c>
      <c r="Q25" s="15"/>
      <c r="R25" s="15"/>
      <c r="S25" s="1"/>
      <c r="T25" s="1"/>
      <c r="U25" s="1"/>
      <c r="V25" s="1"/>
      <c r="W25" s="1"/>
      <c r="X25" s="1"/>
    </row>
    <row r="26" spans="1:24" ht="15.75" x14ac:dyDescent="0.25">
      <c r="A26" s="1"/>
      <c r="B26" s="12"/>
      <c r="C26" s="13">
        <f t="shared" si="14"/>
        <v>1.6</v>
      </c>
      <c r="D26" s="13">
        <f t="shared" si="15"/>
        <v>0.5</v>
      </c>
      <c r="E26" s="1"/>
      <c r="F26" s="2" t="s">
        <v>24</v>
      </c>
      <c r="G26" s="14">
        <f>N19</f>
        <v>2.0615528128088307</v>
      </c>
      <c r="H26" s="14">
        <f>N20</f>
        <v>1.6401219466856725</v>
      </c>
      <c r="I26" s="14">
        <f>N21</f>
        <v>1.3453624047073711</v>
      </c>
      <c r="J26" s="14">
        <f>N22</f>
        <v>1.2041594578792296</v>
      </c>
      <c r="K26" s="14">
        <f>N23</f>
        <v>0.84852813742385746</v>
      </c>
      <c r="L26" s="14">
        <f>N24</f>
        <v>0.64031242374328512</v>
      </c>
      <c r="M26" s="14">
        <f>N25</f>
        <v>0.50000000000000022</v>
      </c>
      <c r="N26" s="14">
        <v>0</v>
      </c>
      <c r="O26" s="14">
        <f>SQRT((C26-C27)^2+(D26-D27)^2)</f>
        <v>0.3605551275463989</v>
      </c>
      <c r="P26" s="14">
        <f>SQRT((C26-C28)^2+(D26-D28)^2)</f>
        <v>0.64031242374328512</v>
      </c>
      <c r="Q26" s="15"/>
      <c r="R26" s="15"/>
      <c r="S26" s="1"/>
      <c r="T26" s="1"/>
      <c r="U26" s="1"/>
      <c r="V26" s="1"/>
      <c r="W26" s="1"/>
      <c r="X26" s="1"/>
    </row>
    <row r="27" spans="1:24" ht="15.75" x14ac:dyDescent="0.25">
      <c r="A27" s="1"/>
      <c r="B27" s="12"/>
      <c r="C27" s="13">
        <f t="shared" si="14"/>
        <v>1.9</v>
      </c>
      <c r="D27" s="13">
        <f t="shared" si="15"/>
        <v>0.70000000000000018</v>
      </c>
      <c r="E27" s="1"/>
      <c r="F27" s="2" t="s">
        <v>25</v>
      </c>
      <c r="G27" s="14">
        <f>O19</f>
        <v>2.1954498400100153</v>
      </c>
      <c r="H27" s="14">
        <f>O20</f>
        <v>1.7888543819998313</v>
      </c>
      <c r="I27" s="14">
        <f>O21</f>
        <v>1.4764823060233399</v>
      </c>
      <c r="J27" s="14">
        <f>O22</f>
        <v>1.3038404810405295</v>
      </c>
      <c r="K27" s="14">
        <f>O23</f>
        <v>0.98488578017961048</v>
      </c>
      <c r="L27" s="14">
        <f>O24</f>
        <v>0.761577310586391</v>
      </c>
      <c r="M27" s="14">
        <f>O25</f>
        <v>0.63245553203367566</v>
      </c>
      <c r="N27" s="14">
        <f>O26</f>
        <v>0.3605551275463989</v>
      </c>
      <c r="O27" s="14">
        <v>0</v>
      </c>
      <c r="P27" s="14">
        <f>SQRT((C27-C28)^2+(D27-D28)^2)</f>
        <v>0.70710678118654779</v>
      </c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2"/>
      <c r="C28" s="13">
        <f t="shared" si="14"/>
        <v>2.0000000000000004</v>
      </c>
      <c r="D28" s="13">
        <f t="shared" si="15"/>
        <v>0</v>
      </c>
      <c r="E28" s="1"/>
      <c r="F28" s="2" t="s">
        <v>26</v>
      </c>
      <c r="G28" s="14">
        <f>P19</f>
        <v>2.6907248094147427</v>
      </c>
      <c r="H28" s="14">
        <f>P20</f>
        <v>2.2671568097509267</v>
      </c>
      <c r="I28" s="14">
        <f>P21</f>
        <v>1.9798989873223336</v>
      </c>
      <c r="J28" s="14">
        <f>P22</f>
        <v>1.8439088914585777</v>
      </c>
      <c r="K28" s="14">
        <f>P23</f>
        <v>1.486606874731851</v>
      </c>
      <c r="L28" s="14">
        <f>P24</f>
        <v>1.2806248474865702</v>
      </c>
      <c r="M28" s="14">
        <f>P25</f>
        <v>1.1401754250991385</v>
      </c>
      <c r="N28" s="14">
        <f>P26</f>
        <v>0.64031242374328512</v>
      </c>
      <c r="O28" s="14">
        <f>P27</f>
        <v>0.70710678118654779</v>
      </c>
      <c r="P28" s="14">
        <v>0</v>
      </c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2"/>
      <c r="C29" s="1"/>
      <c r="D29" s="1"/>
      <c r="E29" s="1"/>
      <c r="F29" s="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4">
    <mergeCell ref="F17:P17"/>
    <mergeCell ref="A12:A13"/>
    <mergeCell ref="E14:F14"/>
    <mergeCell ref="R15:T1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2018-03-14T15:36:13Z</dcterms:modified>
</cp:coreProperties>
</file>