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103B357F-CBD4-4817-A9D1-07DBB15E841A}" xr6:coauthVersionLast="40" xr6:coauthVersionMax="40" xr10:uidLastSave="{00000000-0000-0000-0000-000000000000}"/>
  <bookViews>
    <workbookView xWindow="240" yWindow="110" windowWidth="14810" windowHeight="8010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</workbook>
</file>

<file path=xl/calcChain.xml><?xml version="1.0" encoding="utf-8"?>
<calcChain xmlns="http://schemas.openxmlformats.org/spreadsheetml/2006/main">
  <c r="L68" i="1" l="1"/>
  <c r="L74" i="1" s="1"/>
  <c r="M68" i="1"/>
  <c r="L69" i="1"/>
  <c r="M69" i="1"/>
  <c r="N69" i="1"/>
  <c r="L70" i="1"/>
  <c r="M70" i="1"/>
  <c r="N70" i="1"/>
  <c r="O70" i="1"/>
  <c r="L71" i="1"/>
  <c r="M71" i="1"/>
  <c r="N71" i="1"/>
  <c r="O71" i="1"/>
  <c r="P71" i="1"/>
  <c r="L72" i="1"/>
  <c r="M72" i="1"/>
  <c r="N72" i="1"/>
  <c r="O72" i="1"/>
  <c r="P72" i="1"/>
  <c r="Q72" i="1"/>
  <c r="L73" i="1"/>
  <c r="M73" i="1"/>
  <c r="N73" i="1"/>
  <c r="O73" i="1"/>
  <c r="P73" i="1"/>
  <c r="Q73" i="1"/>
  <c r="R73" i="1"/>
  <c r="L67" i="1"/>
  <c r="B68" i="1"/>
  <c r="C68" i="1"/>
  <c r="B69" i="1"/>
  <c r="C69" i="1"/>
  <c r="D69" i="1"/>
  <c r="B70" i="1"/>
  <c r="C70" i="1"/>
  <c r="D70" i="1"/>
  <c r="E70" i="1"/>
  <c r="B71" i="1"/>
  <c r="C71" i="1"/>
  <c r="D71" i="1"/>
  <c r="E71" i="1"/>
  <c r="F71" i="1"/>
  <c r="B72" i="1"/>
  <c r="C72" i="1"/>
  <c r="D72" i="1"/>
  <c r="E72" i="1"/>
  <c r="F72" i="1"/>
  <c r="G72" i="1"/>
  <c r="B73" i="1"/>
  <c r="I73" i="1" s="1"/>
  <c r="C73" i="1"/>
  <c r="D73" i="1"/>
  <c r="E73" i="1"/>
  <c r="F73" i="1"/>
  <c r="G73" i="1"/>
  <c r="H73" i="1"/>
  <c r="B67" i="1"/>
  <c r="H62" i="1" l="1"/>
  <c r="H61" i="1"/>
  <c r="G61" i="1"/>
  <c r="H60" i="1"/>
  <c r="G60" i="1"/>
  <c r="F60" i="1"/>
  <c r="H59" i="1"/>
  <c r="G59" i="1"/>
  <c r="F59" i="1"/>
  <c r="E59" i="1"/>
  <c r="H58" i="1"/>
  <c r="G58" i="1"/>
  <c r="F58" i="1"/>
  <c r="E58" i="1"/>
  <c r="D58" i="1"/>
  <c r="H57" i="1"/>
  <c r="G57" i="1"/>
  <c r="F57" i="1"/>
  <c r="E57" i="1"/>
  <c r="D57" i="1"/>
  <c r="C57" i="1"/>
  <c r="F68" i="1" l="1"/>
  <c r="P68" i="1"/>
  <c r="N68" i="1"/>
  <c r="D68" i="1"/>
  <c r="O68" i="1"/>
  <c r="E68" i="1"/>
  <c r="R68" i="1"/>
  <c r="H68" i="1"/>
  <c r="R69" i="1"/>
  <c r="H69" i="1"/>
  <c r="P70" i="1"/>
  <c r="F70" i="1"/>
  <c r="G70" i="1"/>
  <c r="Q70" i="1"/>
  <c r="Q74" i="1" s="1"/>
  <c r="R71" i="1"/>
  <c r="H71" i="1"/>
  <c r="M67" i="1"/>
  <c r="M74" i="1" s="1"/>
  <c r="C67" i="1"/>
  <c r="N67" i="1"/>
  <c r="N74" i="1" s="1"/>
  <c r="D67" i="1"/>
  <c r="Q68" i="1"/>
  <c r="G68" i="1"/>
  <c r="H70" i="1"/>
  <c r="R70" i="1"/>
  <c r="O67" i="1"/>
  <c r="E67" i="1"/>
  <c r="Q71" i="1"/>
  <c r="G71" i="1"/>
  <c r="P67" i="1"/>
  <c r="F67" i="1"/>
  <c r="O69" i="1"/>
  <c r="E69" i="1"/>
  <c r="I69" i="1" s="1"/>
  <c r="Q67" i="1"/>
  <c r="G67" i="1"/>
  <c r="P69" i="1"/>
  <c r="F69" i="1"/>
  <c r="R72" i="1"/>
  <c r="H72" i="1"/>
  <c r="I72" i="1" s="1"/>
  <c r="R67" i="1"/>
  <c r="H67" i="1"/>
  <c r="G69" i="1"/>
  <c r="Q69" i="1"/>
  <c r="R74" i="1" l="1"/>
  <c r="O74" i="1"/>
  <c r="S74" i="1" s="1"/>
  <c r="I70" i="1"/>
  <c r="I68" i="1"/>
  <c r="I67" i="1"/>
  <c r="I71" i="1"/>
  <c r="P74" i="1"/>
  <c r="B24" i="1"/>
  <c r="C25" i="1"/>
  <c r="D25" i="1"/>
  <c r="E25" i="1"/>
  <c r="F25" i="1"/>
  <c r="G25" i="1"/>
  <c r="H25" i="1"/>
  <c r="B25" i="1"/>
  <c r="C24" i="1"/>
  <c r="D24" i="1"/>
  <c r="E24" i="1"/>
  <c r="F24" i="1"/>
  <c r="G24" i="1"/>
  <c r="H24" i="1"/>
  <c r="N75" i="1" l="1"/>
  <c r="O75" i="1"/>
  <c r="L75" i="1"/>
  <c r="P75" i="1"/>
  <c r="M75" i="1"/>
  <c r="R75" i="1"/>
  <c r="Q75" i="1"/>
  <c r="Q8" i="1"/>
  <c r="M23" i="1"/>
  <c r="O11" i="1"/>
  <c r="N11" i="1"/>
  <c r="K16" i="1"/>
  <c r="N7" i="1"/>
  <c r="N23" i="1"/>
  <c r="M14" i="1"/>
  <c r="L19" i="1"/>
  <c r="K5" i="1"/>
  <c r="M10" i="1"/>
  <c r="Q10" i="1"/>
  <c r="M22" i="1"/>
  <c r="M6" i="1"/>
  <c r="Q22" i="1"/>
  <c r="Q6" i="1"/>
  <c r="Q7" i="1"/>
  <c r="M7" i="1"/>
  <c r="M18" i="1"/>
  <c r="Q18" i="1"/>
  <c r="Q14" i="1"/>
  <c r="P7" i="1"/>
  <c r="P11" i="1"/>
  <c r="P15" i="1"/>
  <c r="P19" i="1"/>
  <c r="P23" i="1"/>
  <c r="P8" i="1"/>
  <c r="P12" i="1"/>
  <c r="P16" i="1"/>
  <c r="P20" i="1"/>
  <c r="P4" i="1"/>
  <c r="P5" i="1"/>
  <c r="P9" i="1"/>
  <c r="P13" i="1"/>
  <c r="P17" i="1"/>
  <c r="P21" i="1"/>
  <c r="K12" i="1"/>
  <c r="L15" i="1"/>
  <c r="P14" i="1"/>
  <c r="O9" i="1"/>
  <c r="O7" i="1"/>
  <c r="O12" i="1"/>
  <c r="O16" i="1"/>
  <c r="O20" i="1"/>
  <c r="O4" i="1"/>
  <c r="O8" i="1"/>
  <c r="O13" i="1"/>
  <c r="O17" i="1"/>
  <c r="O21" i="1"/>
  <c r="O5" i="1"/>
  <c r="O10" i="1"/>
  <c r="O14" i="1"/>
  <c r="O18" i="1"/>
  <c r="O22" i="1"/>
  <c r="K4" i="1"/>
  <c r="K8" i="1"/>
  <c r="L11" i="1"/>
  <c r="N19" i="1"/>
  <c r="O23" i="1"/>
  <c r="O6" i="1"/>
  <c r="P10" i="1"/>
  <c r="N8" i="1"/>
  <c r="K20" i="1"/>
  <c r="L23" i="1"/>
  <c r="L7" i="1"/>
  <c r="N15" i="1"/>
  <c r="O19" i="1"/>
  <c r="P22" i="1"/>
  <c r="P6" i="1"/>
  <c r="O15" i="1"/>
  <c r="P18" i="1"/>
  <c r="L4" i="1"/>
  <c r="L8" i="1"/>
  <c r="L12" i="1"/>
  <c r="L16" i="1"/>
  <c r="L20" i="1"/>
  <c r="L5" i="1"/>
  <c r="L9" i="1"/>
  <c r="L13" i="1"/>
  <c r="L17" i="1"/>
  <c r="L21" i="1"/>
  <c r="L6" i="1"/>
  <c r="L10" i="1"/>
  <c r="L14" i="1"/>
  <c r="L18" i="1"/>
  <c r="L22" i="1"/>
  <c r="K23" i="1"/>
  <c r="K19" i="1"/>
  <c r="K15" i="1"/>
  <c r="K11" i="1"/>
  <c r="K7" i="1"/>
  <c r="M21" i="1"/>
  <c r="M17" i="1"/>
  <c r="M13" i="1"/>
  <c r="M9" i="1"/>
  <c r="M5" i="1"/>
  <c r="N22" i="1"/>
  <c r="N18" i="1"/>
  <c r="N14" i="1"/>
  <c r="N10" i="1"/>
  <c r="N6" i="1"/>
  <c r="Q21" i="1"/>
  <c r="Q17" i="1"/>
  <c r="Q13" i="1"/>
  <c r="Q9" i="1"/>
  <c r="Q5" i="1"/>
  <c r="K22" i="1"/>
  <c r="K18" i="1"/>
  <c r="K14" i="1"/>
  <c r="K10" i="1"/>
  <c r="K6" i="1"/>
  <c r="M20" i="1"/>
  <c r="M16" i="1"/>
  <c r="M12" i="1"/>
  <c r="M8" i="1"/>
  <c r="N21" i="1"/>
  <c r="N17" i="1"/>
  <c r="N13" i="1"/>
  <c r="N9" i="1"/>
  <c r="N5" i="1"/>
  <c r="Q4" i="1"/>
  <c r="Q20" i="1"/>
  <c r="Q16" i="1"/>
  <c r="Q12" i="1"/>
  <c r="K21" i="1"/>
  <c r="K17" i="1"/>
  <c r="K13" i="1"/>
  <c r="K9" i="1"/>
  <c r="M4" i="1"/>
  <c r="M19" i="1"/>
  <c r="M15" i="1"/>
  <c r="M11" i="1"/>
  <c r="N4" i="1"/>
  <c r="N20" i="1"/>
  <c r="N16" i="1"/>
  <c r="N12" i="1"/>
  <c r="Q23" i="1"/>
  <c r="Q19" i="1"/>
  <c r="Q15" i="1"/>
  <c r="Q11" i="1"/>
  <c r="N24" i="1" l="1"/>
  <c r="E46" i="1" s="1"/>
  <c r="M24" i="1"/>
  <c r="D43" i="1" s="1"/>
  <c r="Q24" i="1"/>
  <c r="H39" i="1" s="1"/>
  <c r="O24" i="1"/>
  <c r="F39" i="1" s="1"/>
  <c r="D48" i="1"/>
  <c r="L24" i="1"/>
  <c r="C47" i="1" s="1"/>
  <c r="K24" i="1"/>
  <c r="B46" i="1" s="1"/>
  <c r="H47" i="1"/>
  <c r="P24" i="1"/>
  <c r="G39" i="1" s="1"/>
  <c r="G34" i="1" l="1"/>
  <c r="C37" i="1"/>
  <c r="F51" i="1"/>
  <c r="F41" i="1"/>
  <c r="B37" i="1"/>
  <c r="C39" i="1"/>
  <c r="C36" i="1"/>
  <c r="D40" i="1"/>
  <c r="D37" i="1"/>
  <c r="D49" i="1"/>
  <c r="D39" i="1"/>
  <c r="D45" i="1"/>
  <c r="G49" i="1"/>
  <c r="D44" i="1"/>
  <c r="F37" i="1"/>
  <c r="D33" i="1"/>
  <c r="C43" i="1"/>
  <c r="B38" i="1"/>
  <c r="F48" i="1"/>
  <c r="B42" i="1"/>
  <c r="B49" i="1"/>
  <c r="B32" i="1"/>
  <c r="G50" i="1"/>
  <c r="F33" i="1"/>
  <c r="B51" i="1"/>
  <c r="G51" i="1"/>
  <c r="B36" i="1"/>
  <c r="H40" i="1"/>
  <c r="F35" i="1"/>
  <c r="G46" i="1"/>
  <c r="B39" i="1"/>
  <c r="E37" i="1"/>
  <c r="F47" i="1"/>
  <c r="F46" i="1"/>
  <c r="B35" i="1"/>
  <c r="B41" i="1"/>
  <c r="F45" i="1"/>
  <c r="F43" i="1"/>
  <c r="F40" i="1"/>
  <c r="B50" i="1"/>
  <c r="H37" i="1"/>
  <c r="H33" i="1"/>
  <c r="C45" i="1"/>
  <c r="C34" i="1"/>
  <c r="B48" i="1"/>
  <c r="C46" i="1"/>
  <c r="G43" i="1"/>
  <c r="C50" i="1"/>
  <c r="C48" i="1"/>
  <c r="C33" i="1"/>
  <c r="C40" i="1"/>
  <c r="F38" i="1"/>
  <c r="H35" i="1"/>
  <c r="H36" i="1"/>
  <c r="H50" i="1"/>
  <c r="H46" i="1"/>
  <c r="H42" i="1"/>
  <c r="H38" i="1"/>
  <c r="H34" i="1"/>
  <c r="G47" i="1"/>
  <c r="G48" i="1"/>
  <c r="E34" i="1"/>
  <c r="H32" i="1"/>
  <c r="E32" i="1"/>
  <c r="G44" i="1"/>
  <c r="E42" i="1"/>
  <c r="G32" i="1"/>
  <c r="H48" i="1"/>
  <c r="E43" i="1"/>
  <c r="H45" i="1"/>
  <c r="E44" i="1"/>
  <c r="G41" i="1"/>
  <c r="E36" i="1"/>
  <c r="C42" i="1"/>
  <c r="E38" i="1"/>
  <c r="E49" i="1"/>
  <c r="G36" i="1"/>
  <c r="F34" i="1"/>
  <c r="C49" i="1"/>
  <c r="D42" i="1"/>
  <c r="D34" i="1"/>
  <c r="D51" i="1"/>
  <c r="D46" i="1"/>
  <c r="D35" i="1"/>
  <c r="D38" i="1"/>
  <c r="D50" i="1"/>
  <c r="G40" i="1"/>
  <c r="F36" i="1"/>
  <c r="E41" i="1"/>
  <c r="G37" i="1"/>
  <c r="C44" i="1"/>
  <c r="H43" i="1"/>
  <c r="F49" i="1"/>
  <c r="E50" i="1"/>
  <c r="H51" i="1"/>
  <c r="G38" i="1"/>
  <c r="D41" i="1"/>
  <c r="D47" i="1"/>
  <c r="B44" i="1"/>
  <c r="B33" i="1"/>
  <c r="C41" i="1"/>
  <c r="B34" i="1"/>
  <c r="G35" i="1"/>
  <c r="B40" i="1"/>
  <c r="F42" i="1"/>
  <c r="C51" i="1"/>
  <c r="C32" i="1"/>
  <c r="B47" i="1"/>
  <c r="H41" i="1"/>
  <c r="E33" i="1"/>
  <c r="E40" i="1"/>
  <c r="G45" i="1"/>
  <c r="F32" i="1"/>
  <c r="C35" i="1"/>
  <c r="B43" i="1"/>
  <c r="E45" i="1"/>
  <c r="D32" i="1"/>
  <c r="G33" i="1"/>
  <c r="F50" i="1"/>
  <c r="B45" i="1"/>
  <c r="F44" i="1"/>
  <c r="C38" i="1"/>
  <c r="D36" i="1"/>
  <c r="E51" i="1"/>
  <c r="E35" i="1"/>
  <c r="E39" i="1"/>
  <c r="H49" i="1"/>
  <c r="E48" i="1"/>
  <c r="H44" i="1"/>
  <c r="G42" i="1"/>
  <c r="E47" i="1"/>
  <c r="I35" i="1" l="1"/>
  <c r="I48" i="1"/>
  <c r="J48" i="1" s="1"/>
  <c r="I39" i="1"/>
  <c r="I51" i="1"/>
  <c r="J51" i="1" s="1"/>
  <c r="I37" i="1"/>
  <c r="I42" i="1"/>
  <c r="J42" i="1" s="1"/>
  <c r="I38" i="1"/>
  <c r="J38" i="1" s="1"/>
  <c r="I36" i="1"/>
  <c r="I32" i="1"/>
  <c r="J32" i="1" s="1"/>
  <c r="I49" i="1"/>
  <c r="I46" i="1"/>
  <c r="J46" i="1" s="1"/>
  <c r="I50" i="1"/>
  <c r="J50" i="1" s="1"/>
  <c r="I41" i="1"/>
  <c r="J41" i="1" s="1"/>
  <c r="I45" i="1"/>
  <c r="J45" i="1" s="1"/>
  <c r="I47" i="1"/>
  <c r="J47" i="1" s="1"/>
  <c r="I40" i="1"/>
  <c r="J40" i="1" s="1"/>
  <c r="I33" i="1"/>
  <c r="J33" i="1" s="1"/>
  <c r="J49" i="1"/>
  <c r="J35" i="1"/>
  <c r="J39" i="1"/>
  <c r="I43" i="1"/>
  <c r="I44" i="1"/>
  <c r="J37" i="1"/>
  <c r="I34" i="1"/>
  <c r="J36" i="1" l="1"/>
  <c r="J34" i="1"/>
  <c r="J44" i="1"/>
  <c r="J43" i="1"/>
  <c r="J52" i="1" l="1"/>
  <c r="K43" i="1"/>
  <c r="K40" i="1" l="1"/>
  <c r="K36" i="1"/>
  <c r="K37" i="1"/>
  <c r="K38" i="1"/>
  <c r="K50" i="1"/>
  <c r="K47" i="1"/>
  <c r="K45" i="1"/>
  <c r="K33" i="1"/>
  <c r="K42" i="1"/>
  <c r="K41" i="1"/>
  <c r="K48" i="1"/>
  <c r="K44" i="1"/>
  <c r="K39" i="1"/>
  <c r="K51" i="1"/>
  <c r="K46" i="1"/>
  <c r="K49" i="1"/>
  <c r="K34" i="1"/>
  <c r="K35" i="1"/>
  <c r="K32" i="1"/>
</calcChain>
</file>

<file path=xl/sharedStrings.xml><?xml version="1.0" encoding="utf-8"?>
<sst xmlns="http://schemas.openxmlformats.org/spreadsheetml/2006/main" count="49" uniqueCount="37">
  <si>
    <t>Вхідні дані</t>
  </si>
  <si>
    <t>№ п/п</t>
  </si>
  <si>
    <t>Номери ознак</t>
  </si>
  <si>
    <t>сер</t>
  </si>
  <si>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(х)</t>
    </r>
  </si>
  <si>
    <t>X1</t>
  </si>
  <si>
    <t>X2</t>
  </si>
  <si>
    <t>X3</t>
  </si>
  <si>
    <t>X4</t>
  </si>
  <si>
    <t>X5</t>
  </si>
  <si>
    <t>X6</t>
  </si>
  <si>
    <t>X7</t>
  </si>
  <si>
    <t>Стандартизовані дані</t>
  </si>
  <si>
    <t>Z1</t>
  </si>
  <si>
    <t>Z2</t>
  </si>
  <si>
    <t>Z3</t>
  </si>
  <si>
    <t>Z4</t>
  </si>
  <si>
    <t>Z5</t>
  </si>
  <si>
    <t>Z6</t>
  </si>
  <si>
    <t>Z7</t>
  </si>
  <si>
    <t>P[в]</t>
  </si>
  <si>
    <t>d[i]</t>
  </si>
  <si>
    <t>d[i]^2</t>
  </si>
  <si>
    <t>Таксономічний показник</t>
  </si>
  <si>
    <t>m[i]</t>
  </si>
  <si>
    <t>||D||</t>
  </si>
  <si>
    <t>Кореляційна матриця</t>
  </si>
  <si>
    <t>min</t>
  </si>
  <si>
    <t>Матриця відстаней</t>
  </si>
  <si>
    <t>Рис. 1</t>
  </si>
  <si>
    <t>max</t>
  </si>
  <si>
    <t>Метод потенціалів</t>
  </si>
  <si>
    <t>Метод центра ваги</t>
  </si>
  <si>
    <t>Перша підмножина:  {X2}</t>
  </si>
  <si>
    <t>Друга підмножина:  {Х1, X3, X5}</t>
  </si>
  <si>
    <t>Третя підмножина:  {Х4, X6, X7}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</si>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</sst>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i/>
      <sz val="14"/>
      <name val="Calibri"/>
      <family val="2"/>
      <charset val="204"/>
      <scheme val="minor"/>
    </font>
    <font>
      <b/>
      <i/>
      <sz val="11"/>
      <color theme="1"/>
      <name val="Times New Roman"/>
      <family val="1"/>
      <charset val="204"/>
    </font>
    <font>
      <i/>
      <sz val="10"/>
      <name val="Arial"/>
      <family val="2"/>
      <charset val="204"/>
    </font>
    <font>
      <b/>
      <i/>
      <sz val="12"/>
      <color theme="1"/>
      <name val="Times New Roman"/>
      <family val="1"/>
      <charset val="204"/>
    </font>
    <font>
      <b/>
      <sz val="14"/>
      <name val="Arial"/>
      <family val="2"/>
      <charset val="204"/>
    </font>
    <font>
      <sz val="11"/>
      <name val="Calibri"/>
      <family val="2"/>
      <scheme val="minor"/>
    </font>
    <font>
      <b/>
      <i/>
      <sz val="11"/>
      <name val="Arial"/>
      <family val="2"/>
      <charset val="204"/>
    </font>
    <font>
      <b/>
      <i/>
      <sz val="12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2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2" fontId="0" fillId="3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0" fontId="4" fillId="0" borderId="0" xfId="0" applyFont="1" applyAlignment="1">
      <alignment horizontal="center"/>
    </xf>
    <xf numFmtId="0" fontId="0" fillId="0" borderId="0" xfId="0" applyBorder="1" applyAlignment="1"/>
    <xf numFmtId="0" fontId="6" fillId="0" borderId="1" xfId="0" applyFont="1" applyFill="1" applyBorder="1" applyAlignment="1">
      <alignment horizontal="center"/>
    </xf>
    <xf numFmtId="0" fontId="7" fillId="0" borderId="0" xfId="0" applyFont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8" fillId="6" borderId="9" xfId="0" applyFont="1" applyFill="1" applyBorder="1" applyAlignment="1">
      <alignment horizontal="center" vertic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10" fillId="0" borderId="0" xfId="0" applyFont="1" applyAlignment="1"/>
    <xf numFmtId="0" fontId="11" fillId="0" borderId="0" xfId="0" applyFont="1" applyAlignment="1">
      <alignment vertical="center"/>
    </xf>
    <xf numFmtId="0" fontId="0" fillId="7" borderId="1" xfId="0" applyFill="1" applyBorder="1"/>
    <xf numFmtId="0" fontId="9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9" fillId="7" borderId="1" xfId="0" applyFont="1" applyFill="1" applyBorder="1"/>
    <xf numFmtId="164" fontId="0" fillId="7" borderId="1" xfId="0" applyNumberFormat="1" applyFill="1" applyBorder="1"/>
    <xf numFmtId="164" fontId="0" fillId="0" borderId="0" xfId="0" applyNumberFormat="1"/>
    <xf numFmtId="0" fontId="0" fillId="7" borderId="1" xfId="0" applyNumberFormat="1" applyFill="1" applyBorder="1"/>
    <xf numFmtId="164" fontId="0" fillId="0" borderId="1" xfId="0" applyNumberFormat="1" applyBorder="1"/>
    <xf numFmtId="0" fontId="8" fillId="5" borderId="9" xfId="0" applyFont="1" applyFill="1" applyBorder="1" applyAlignment="1">
      <alignment horizontal="center" vertical="center"/>
    </xf>
    <xf numFmtId="165" fontId="0" fillId="0" borderId="1" xfId="0" applyNumberFormat="1" applyFill="1" applyBorder="1"/>
    <xf numFmtId="0" fontId="0" fillId="0" borderId="0" xfId="0" applyNumberFormat="1"/>
    <xf numFmtId="0" fontId="0" fillId="0" borderId="1" xfId="0" applyNumberFormat="1" applyFill="1" applyBorder="1"/>
    <xf numFmtId="165" fontId="0" fillId="0" borderId="0" xfId="0" applyNumberFormat="1"/>
    <xf numFmtId="165" fontId="0" fillId="5" borderId="1" xfId="0" applyNumberFormat="1" applyFill="1" applyBorder="1"/>
    <xf numFmtId="0" fontId="0" fillId="0" borderId="0" xfId="0" applyAlignment="1">
      <alignment horizontal="center"/>
    </xf>
    <xf numFmtId="165" fontId="0" fillId="7" borderId="1" xfId="0" applyNumberFormat="1" applyFill="1" applyBorder="1"/>
    <xf numFmtId="0" fontId="0" fillId="0" borderId="1" xfId="0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3" xfId="0" applyFill="1" applyBorder="1" applyAlignment="1"/>
    <xf numFmtId="0" fontId="0" fillId="5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79</xdr:row>
      <xdr:rowOff>0</xdr:rowOff>
    </xdr:from>
    <xdr:to>
      <xdr:col>1</xdr:col>
      <xdr:colOff>304800</xdr:colOff>
      <xdr:row>79</xdr:row>
      <xdr:rowOff>276225</xdr:rowOff>
    </xdr:to>
    <xdr:sp macro="" textlink="">
      <xdr:nvSpPr>
        <xdr:cNvPr id="17" name="Line 9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 flipV="1">
          <a:off x="2247900" y="25746075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207868</xdr:colOff>
      <xdr:row>80</xdr:row>
      <xdr:rowOff>229160</xdr:rowOff>
    </xdr:from>
    <xdr:to>
      <xdr:col>3</xdr:col>
      <xdr:colOff>212911</xdr:colOff>
      <xdr:row>82</xdr:row>
      <xdr:rowOff>0</xdr:rowOff>
    </xdr:to>
    <xdr:sp macro="" textlink="">
      <xdr:nvSpPr>
        <xdr:cNvPr id="19" name="Line 1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ShapeType="1"/>
        </xdr:cNvSpPr>
      </xdr:nvSpPr>
      <xdr:spPr bwMode="auto">
        <a:xfrm flipH="1" flipV="1">
          <a:off x="2023221" y="15603631"/>
          <a:ext cx="5043" cy="20786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438150</xdr:colOff>
      <xdr:row>81</xdr:row>
      <xdr:rowOff>0</xdr:rowOff>
    </xdr:from>
    <xdr:to>
      <xdr:col>3</xdr:col>
      <xdr:colOff>438150</xdr:colOff>
      <xdr:row>82</xdr:row>
      <xdr:rowOff>0</xdr:rowOff>
    </xdr:to>
    <xdr:sp macro="" textlink="">
      <xdr:nvSpPr>
        <xdr:cNvPr id="20" name="Line 1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3800475" y="26184225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231402</xdr:colOff>
      <xdr:row>78</xdr:row>
      <xdr:rowOff>219634</xdr:rowOff>
    </xdr:from>
    <xdr:to>
      <xdr:col>5</xdr:col>
      <xdr:colOff>246530</xdr:colOff>
      <xdr:row>79</xdr:row>
      <xdr:rowOff>179294</xdr:rowOff>
    </xdr:to>
    <xdr:sp macro="" textlink="">
      <xdr:nvSpPr>
        <xdr:cNvPr id="21" name="Line 1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ShapeType="1"/>
        </xdr:cNvSpPr>
      </xdr:nvSpPr>
      <xdr:spPr bwMode="auto">
        <a:xfrm flipH="1" flipV="1">
          <a:off x="3256990" y="15157075"/>
          <a:ext cx="15128" cy="19498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425824</xdr:colOff>
      <xdr:row>78</xdr:row>
      <xdr:rowOff>212913</xdr:rowOff>
    </xdr:from>
    <xdr:to>
      <xdr:col>5</xdr:col>
      <xdr:colOff>428625</xdr:colOff>
      <xdr:row>80</xdr:row>
      <xdr:rowOff>1</xdr:rowOff>
    </xdr:to>
    <xdr:sp macro="" textlink="">
      <xdr:nvSpPr>
        <xdr:cNvPr id="22" name="Line 2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3451412" y="15150354"/>
          <a:ext cx="2801" cy="2241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582706</xdr:colOff>
      <xdr:row>78</xdr:row>
      <xdr:rowOff>179292</xdr:rowOff>
    </xdr:from>
    <xdr:to>
      <xdr:col>2</xdr:col>
      <xdr:colOff>560294</xdr:colOff>
      <xdr:row>78</xdr:row>
      <xdr:rowOff>179293</xdr:rowOff>
    </xdr:to>
    <xdr:sp macro="" textlink="">
      <xdr:nvSpPr>
        <xdr:cNvPr id="23" name="Line 2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 flipH="1" flipV="1">
          <a:off x="1187824" y="15116733"/>
          <a:ext cx="582705" cy="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78</xdr:row>
      <xdr:rowOff>78441</xdr:rowOff>
    </xdr:from>
    <xdr:to>
      <xdr:col>2</xdr:col>
      <xdr:colOff>605117</xdr:colOff>
      <xdr:row>78</xdr:row>
      <xdr:rowOff>87966</xdr:rowOff>
    </xdr:to>
    <xdr:sp macro="" textlink="">
      <xdr:nvSpPr>
        <xdr:cNvPr id="9" name="Line 2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 flipV="1">
          <a:off x="1210235" y="15015882"/>
          <a:ext cx="605117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593912</xdr:colOff>
      <xdr:row>78</xdr:row>
      <xdr:rowOff>78441</xdr:rowOff>
    </xdr:from>
    <xdr:to>
      <xdr:col>4</xdr:col>
      <xdr:colOff>593911</xdr:colOff>
      <xdr:row>78</xdr:row>
      <xdr:rowOff>87966</xdr:rowOff>
    </xdr:to>
    <xdr:sp macro="" textlink="">
      <xdr:nvSpPr>
        <xdr:cNvPr id="10" name="Line 2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 flipV="1">
          <a:off x="2409265" y="15015882"/>
          <a:ext cx="605117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78</xdr:row>
      <xdr:rowOff>168088</xdr:rowOff>
    </xdr:from>
    <xdr:to>
      <xdr:col>4</xdr:col>
      <xdr:colOff>582705</xdr:colOff>
      <xdr:row>78</xdr:row>
      <xdr:rowOff>168089</xdr:rowOff>
    </xdr:to>
    <xdr:sp macro="" textlink="">
      <xdr:nvSpPr>
        <xdr:cNvPr id="11" name="Line 2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 flipH="1" flipV="1">
          <a:off x="2420471" y="15105529"/>
          <a:ext cx="582705" cy="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0"/>
  <sheetViews>
    <sheetView tabSelected="1" topLeftCell="A64" zoomScale="85" zoomScaleNormal="85" workbookViewId="0">
      <selection activeCell="O79" sqref="O79"/>
    </sheetView>
  </sheetViews>
  <sheetFormatPr defaultRowHeight="14.5" x14ac:dyDescent="0.35"/>
  <sheetData>
    <row r="1" spans="1:17" x14ac:dyDescent="0.35">
      <c r="A1" s="54" t="s">
        <v>0</v>
      </c>
      <c r="B1" s="54"/>
      <c r="C1" s="54"/>
      <c r="D1" s="54"/>
      <c r="E1" s="54"/>
      <c r="F1" s="54"/>
      <c r="G1" s="54"/>
      <c r="H1" s="54"/>
      <c r="J1" s="54" t="s">
        <v>12</v>
      </c>
      <c r="K1" s="54"/>
      <c r="L1" s="54"/>
      <c r="M1" s="54"/>
      <c r="N1" s="54"/>
      <c r="O1" s="54"/>
      <c r="P1" s="54"/>
      <c r="Q1" s="54"/>
    </row>
    <row r="2" spans="1:17" x14ac:dyDescent="0.35">
      <c r="A2" s="55" t="s">
        <v>1</v>
      </c>
      <c r="B2" s="55" t="s">
        <v>2</v>
      </c>
      <c r="C2" s="55"/>
      <c r="D2" s="55"/>
      <c r="E2" s="55"/>
      <c r="F2" s="55"/>
      <c r="G2" s="55"/>
      <c r="H2" s="55"/>
      <c r="J2" s="55" t="s">
        <v>1</v>
      </c>
      <c r="K2" s="55" t="s">
        <v>2</v>
      </c>
      <c r="L2" s="55"/>
      <c r="M2" s="55"/>
      <c r="N2" s="55"/>
      <c r="O2" s="55"/>
      <c r="P2" s="55"/>
      <c r="Q2" s="55"/>
    </row>
    <row r="3" spans="1:17" x14ac:dyDescent="0.35">
      <c r="A3" s="55"/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J3" s="55"/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18</v>
      </c>
      <c r="Q3" s="4" t="s">
        <v>19</v>
      </c>
    </row>
    <row r="4" spans="1:17" x14ac:dyDescent="0.35">
      <c r="A4" s="1">
        <v>1</v>
      </c>
      <c r="B4" s="3">
        <v>0.94</v>
      </c>
      <c r="C4" s="3">
        <v>14.79</v>
      </c>
      <c r="D4" s="3">
        <v>37.26</v>
      </c>
      <c r="E4" s="3">
        <v>34.83</v>
      </c>
      <c r="F4" s="3">
        <v>220</v>
      </c>
      <c r="G4" s="3">
        <v>19.5</v>
      </c>
      <c r="H4" s="3">
        <v>212.55</v>
      </c>
      <c r="J4" s="1">
        <v>1</v>
      </c>
      <c r="K4" s="2">
        <f>(B4-$B$24)/$B$25</f>
        <v>-0.67669306291634701</v>
      </c>
      <c r="L4" s="2">
        <f>(C4-$C$24)/$C$25</f>
        <v>-1.0422844618967719</v>
      </c>
      <c r="M4" s="2">
        <f>(D4-$D$24)/$D$25</f>
        <v>-0.48109696977624911</v>
      </c>
      <c r="N4" s="2">
        <f>(E4-$E$24)/$E$25</f>
        <v>-0.69748006349634906</v>
      </c>
      <c r="O4" s="2">
        <f>(F4-$F$24)/$F$25</f>
        <v>-0.76446038971583918</v>
      </c>
      <c r="P4" s="2">
        <f>(G4-$G$24)/$G$25</f>
        <v>-0.41306990136953314</v>
      </c>
      <c r="Q4" s="2">
        <f>(H4-$H$24)/$H$25</f>
        <v>-0.36448279771600084</v>
      </c>
    </row>
    <row r="5" spans="1:17" x14ac:dyDescent="0.35">
      <c r="A5" s="1">
        <v>2</v>
      </c>
      <c r="B5" s="3">
        <v>3.96</v>
      </c>
      <c r="C5" s="3">
        <v>64.599999999999994</v>
      </c>
      <c r="D5" s="3">
        <v>170.1</v>
      </c>
      <c r="E5" s="3">
        <v>387</v>
      </c>
      <c r="F5" s="3">
        <v>2180</v>
      </c>
      <c r="G5" s="3">
        <v>50.7</v>
      </c>
      <c r="H5" s="3">
        <v>813.15</v>
      </c>
      <c r="J5" s="1">
        <v>2</v>
      </c>
      <c r="K5" s="2">
        <f t="shared" ref="K5:K23" si="0">(B5-$B$24)/$B$25</f>
        <v>1.5338132107530604</v>
      </c>
      <c r="L5" s="2">
        <f t="shared" ref="L5:L23" si="1">(C5-$C$24)/$C$25</f>
        <v>1.5138411404802354</v>
      </c>
      <c r="M5" s="2">
        <f t="shared" ref="M5:M22" si="2">(D5-$D$24)/$D$25</f>
        <v>1.3241378041087557</v>
      </c>
      <c r="N5" s="2">
        <f t="shared" ref="N5:N23" si="3">(E5-$E$24)/$E$25</f>
        <v>1.1228961483805937</v>
      </c>
      <c r="O5" s="2">
        <f t="shared" ref="O5:O23" si="4">(F5-$F$24)/$F$25</f>
        <v>0.69755099130874487</v>
      </c>
      <c r="P5" s="2">
        <f t="shared" ref="P5:P23" si="5">(G5-$G$24)/$G$25</f>
        <v>0.600678303045588</v>
      </c>
      <c r="Q5" s="2">
        <f t="shared" ref="Q5:Q23" si="6">(H5-$H$24)/$H$25</f>
        <v>1.6166780539807264</v>
      </c>
    </row>
    <row r="6" spans="1:17" x14ac:dyDescent="0.35">
      <c r="A6" s="1">
        <v>3</v>
      </c>
      <c r="B6" s="3">
        <v>3.95</v>
      </c>
      <c r="C6" s="3">
        <v>62.39</v>
      </c>
      <c r="D6" s="3">
        <v>179.28</v>
      </c>
      <c r="E6" s="3">
        <v>434.73</v>
      </c>
      <c r="F6" s="3">
        <v>2320</v>
      </c>
      <c r="G6" s="3">
        <v>65.260000000000005</v>
      </c>
      <c r="H6" s="3">
        <v>850.2</v>
      </c>
      <c r="J6" s="1">
        <v>3</v>
      </c>
      <c r="K6" s="2">
        <f t="shared" si="0"/>
        <v>1.5264936535554798</v>
      </c>
      <c r="L6" s="2">
        <f t="shared" si="1"/>
        <v>1.4004294243338158</v>
      </c>
      <c r="M6" s="2">
        <f t="shared" si="2"/>
        <v>1.4488898006780446</v>
      </c>
      <c r="N6" s="2">
        <f t="shared" si="3"/>
        <v>1.3696138034701428</v>
      </c>
      <c r="O6" s="2">
        <f t="shared" si="4"/>
        <v>0.8019803756676438</v>
      </c>
      <c r="P6" s="2">
        <f t="shared" si="5"/>
        <v>1.0737607984393112</v>
      </c>
      <c r="Q6" s="2">
        <f t="shared" si="6"/>
        <v>1.7388925221048754</v>
      </c>
    </row>
    <row r="7" spans="1:17" x14ac:dyDescent="0.35">
      <c r="A7" s="1">
        <v>4</v>
      </c>
      <c r="B7" s="3">
        <v>3.57</v>
      </c>
      <c r="C7" s="3">
        <v>60.69</v>
      </c>
      <c r="D7" s="3">
        <v>198.18</v>
      </c>
      <c r="E7" s="3">
        <v>501.81</v>
      </c>
      <c r="F7" s="3">
        <v>4400</v>
      </c>
      <c r="G7" s="3">
        <v>106.08</v>
      </c>
      <c r="H7" s="3">
        <v>542.1</v>
      </c>
      <c r="J7" s="1">
        <v>4</v>
      </c>
      <c r="K7" s="2">
        <f t="shared" si="0"/>
        <v>1.2483504800474086</v>
      </c>
      <c r="L7" s="2">
        <f t="shared" si="1"/>
        <v>1.3131896426827232</v>
      </c>
      <c r="M7" s="2">
        <f t="shared" si="2"/>
        <v>1.7057321465559927</v>
      </c>
      <c r="N7" s="2">
        <f t="shared" si="3"/>
        <v>1.7163521295419415</v>
      </c>
      <c r="O7" s="2">
        <f t="shared" si="4"/>
        <v>2.3535026575712839</v>
      </c>
      <c r="P7" s="2">
        <f t="shared" si="5"/>
        <v>2.4000813658824276</v>
      </c>
      <c r="Q7" s="2">
        <f t="shared" si="6"/>
        <v>0.72258273454616451</v>
      </c>
    </row>
    <row r="8" spans="1:17" x14ac:dyDescent="0.35">
      <c r="A8" s="1">
        <v>5</v>
      </c>
      <c r="B8" s="3">
        <v>3.83</v>
      </c>
      <c r="C8" s="3">
        <v>60.18</v>
      </c>
      <c r="D8" s="3">
        <v>234.36</v>
      </c>
      <c r="E8" s="3">
        <v>553.41</v>
      </c>
      <c r="F8" s="3">
        <v>4610</v>
      </c>
      <c r="G8" s="3">
        <v>91.52</v>
      </c>
      <c r="H8" s="3">
        <v>791.7</v>
      </c>
      <c r="J8" s="1">
        <v>5</v>
      </c>
      <c r="K8" s="2">
        <f t="shared" si="0"/>
        <v>1.43865896718451</v>
      </c>
      <c r="L8" s="2">
        <f t="shared" si="1"/>
        <v>1.2870177081873955</v>
      </c>
      <c r="M8" s="2">
        <f t="shared" si="2"/>
        <v>2.1974017800937786</v>
      </c>
      <c r="N8" s="2">
        <f t="shared" si="3"/>
        <v>1.9830739188279403</v>
      </c>
      <c r="O8" s="2">
        <f t="shared" si="4"/>
        <v>2.5101467341096324</v>
      </c>
      <c r="P8" s="2">
        <f t="shared" si="5"/>
        <v>1.9269988704887044</v>
      </c>
      <c r="Q8" s="2">
        <f t="shared" si="6"/>
        <v>1.545922309277272</v>
      </c>
    </row>
    <row r="9" spans="1:17" x14ac:dyDescent="0.35">
      <c r="A9" s="1">
        <v>6</v>
      </c>
      <c r="B9" s="3">
        <v>4.0999999999999996</v>
      </c>
      <c r="C9" s="3">
        <v>53.89</v>
      </c>
      <c r="D9" s="3">
        <v>155.52000000000001</v>
      </c>
      <c r="E9" s="3">
        <v>570.17999999999995</v>
      </c>
      <c r="F9" s="3">
        <v>2980</v>
      </c>
      <c r="G9" s="3">
        <v>83.46</v>
      </c>
      <c r="H9" s="3">
        <v>1027.6500000000001</v>
      </c>
      <c r="J9" s="1">
        <v>6</v>
      </c>
      <c r="K9" s="2">
        <f t="shared" si="0"/>
        <v>1.6362870115191916</v>
      </c>
      <c r="L9" s="2">
        <f t="shared" si="1"/>
        <v>0.96423051607835364</v>
      </c>
      <c r="M9" s="2">
        <f t="shared" si="2"/>
        <v>1.1260022801457676</v>
      </c>
      <c r="N9" s="2">
        <f t="shared" si="3"/>
        <v>2.0697585003458898</v>
      </c>
      <c r="O9" s="2">
        <f>(F9-$F$24)/$F$25</f>
        <v>1.2942903305024527</v>
      </c>
      <c r="P9" s="2">
        <f t="shared" si="5"/>
        <v>1.6651139176814647</v>
      </c>
      <c r="Q9" s="2">
        <f t="shared" si="6"/>
        <v>2.3242355010152722</v>
      </c>
    </row>
    <row r="10" spans="1:17" x14ac:dyDescent="0.35">
      <c r="A10" s="1">
        <v>7</v>
      </c>
      <c r="B10" s="3">
        <v>0.19</v>
      </c>
      <c r="C10" s="3">
        <v>31.7</v>
      </c>
      <c r="D10" s="3">
        <v>104.32</v>
      </c>
      <c r="E10" s="3">
        <v>46.45</v>
      </c>
      <c r="F10" s="3">
        <v>107</v>
      </c>
      <c r="G10" s="3">
        <v>22.86</v>
      </c>
      <c r="H10" s="3">
        <v>115.6</v>
      </c>
      <c r="J10" s="1">
        <v>7</v>
      </c>
      <c r="K10" s="2">
        <f t="shared" si="0"/>
        <v>-1.2256598527349085</v>
      </c>
      <c r="L10" s="2">
        <f t="shared" si="1"/>
        <v>-0.17450522206149383</v>
      </c>
      <c r="M10" s="2">
        <f t="shared" si="2"/>
        <v>0.43021772411661763</v>
      </c>
      <c r="N10" s="2">
        <f t="shared" si="3"/>
        <v>-0.63741597063775779</v>
      </c>
      <c r="O10" s="2">
        <f t="shared" si="4"/>
        <v>-0.84874982137695043</v>
      </c>
      <c r="P10" s="2">
        <f t="shared" si="5"/>
        <v>-0.30389701781713552</v>
      </c>
      <c r="Q10" s="2">
        <f t="shared" si="6"/>
        <v>-0.68428556923114858</v>
      </c>
    </row>
    <row r="11" spans="1:17" x14ac:dyDescent="0.35">
      <c r="A11" s="1">
        <v>8</v>
      </c>
      <c r="B11" s="3">
        <v>0.4</v>
      </c>
      <c r="C11" s="3">
        <v>5.0999999999999996</v>
      </c>
      <c r="D11" s="3">
        <v>27</v>
      </c>
      <c r="E11" s="3">
        <v>64.5</v>
      </c>
      <c r="F11" s="3">
        <v>500</v>
      </c>
      <c r="G11" s="3">
        <v>10.4</v>
      </c>
      <c r="H11" s="3">
        <v>117</v>
      </c>
      <c r="J11" s="1">
        <v>8</v>
      </c>
      <c r="K11" s="2">
        <f t="shared" si="0"/>
        <v>-1.0719491515857111</v>
      </c>
      <c r="L11" s="2">
        <f t="shared" si="1"/>
        <v>-1.5395512173079986</v>
      </c>
      <c r="M11" s="2">
        <f t="shared" si="2"/>
        <v>-0.62052567182427787</v>
      </c>
      <c r="N11" s="2">
        <f t="shared" si="3"/>
        <v>-0.54411503465689959</v>
      </c>
      <c r="O11" s="2">
        <f t="shared" si="4"/>
        <v>-0.55560162099804156</v>
      </c>
      <c r="P11" s="2">
        <f t="shared" si="5"/>
        <v>-0.70874646099061012</v>
      </c>
      <c r="Q11" s="2">
        <f t="shared" si="6"/>
        <v>-0.67966747866775301</v>
      </c>
    </row>
    <row r="12" spans="1:17" x14ac:dyDescent="0.35">
      <c r="A12" s="1">
        <v>9</v>
      </c>
      <c r="B12" s="3">
        <v>0.19</v>
      </c>
      <c r="C12" s="3">
        <v>2.5499999999999998</v>
      </c>
      <c r="D12" s="3">
        <v>6.48</v>
      </c>
      <c r="E12" s="3">
        <v>30.96</v>
      </c>
      <c r="F12" s="3">
        <v>230</v>
      </c>
      <c r="G12" s="3">
        <v>4.42</v>
      </c>
      <c r="H12" s="3">
        <v>40.950000000000003</v>
      </c>
      <c r="J12" s="1">
        <v>9</v>
      </c>
      <c r="K12" s="2">
        <f t="shared" si="0"/>
        <v>-1.2256598527349085</v>
      </c>
      <c r="L12" s="2">
        <f t="shared" si="1"/>
        <v>-1.6704108897846373</v>
      </c>
      <c r="M12" s="2">
        <f t="shared" si="2"/>
        <v>-0.89938307592033551</v>
      </c>
      <c r="N12" s="2">
        <f t="shared" si="3"/>
        <v>-0.71748419769279892</v>
      </c>
      <c r="O12" s="2">
        <f t="shared" si="4"/>
        <v>-0.75700114797591789</v>
      </c>
      <c r="P12" s="2">
        <f t="shared" si="5"/>
        <v>-0.90304820017017495</v>
      </c>
      <c r="Q12" s="2">
        <f t="shared" si="6"/>
        <v>-0.93052875534363733</v>
      </c>
    </row>
    <row r="13" spans="1:17" x14ac:dyDescent="0.35">
      <c r="A13" s="1">
        <v>10</v>
      </c>
      <c r="B13" s="3">
        <v>1.77</v>
      </c>
      <c r="C13" s="3">
        <v>36.380000000000003</v>
      </c>
      <c r="D13" s="3">
        <v>19.98</v>
      </c>
      <c r="E13" s="3">
        <v>69.66</v>
      </c>
      <c r="F13" s="3">
        <v>670</v>
      </c>
      <c r="G13" s="3">
        <v>13</v>
      </c>
      <c r="H13" s="3">
        <v>132.6</v>
      </c>
      <c r="J13" s="1">
        <v>10</v>
      </c>
      <c r="K13" s="2">
        <f t="shared" si="0"/>
        <v>-6.9169815517138938E-2</v>
      </c>
      <c r="L13" s="2">
        <f t="shared" si="1"/>
        <v>6.5660765072101918E-2</v>
      </c>
      <c r="M13" s="2">
        <f t="shared" si="2"/>
        <v>-0.71592425743608701</v>
      </c>
      <c r="N13" s="2">
        <f t="shared" si="3"/>
        <v>-0.51744285572829973</v>
      </c>
      <c r="O13" s="2">
        <f t="shared" si="4"/>
        <v>-0.42879451141937858</v>
      </c>
      <c r="P13" s="2">
        <f t="shared" si="5"/>
        <v>-0.62426744395601674</v>
      </c>
      <c r="Q13" s="2">
        <f t="shared" si="6"/>
        <v>-0.62820875524705877</v>
      </c>
    </row>
    <row r="14" spans="1:17" x14ac:dyDescent="0.35">
      <c r="A14" s="1">
        <v>11</v>
      </c>
      <c r="B14" s="3">
        <v>1.77</v>
      </c>
      <c r="C14" s="3">
        <v>35.869999999999997</v>
      </c>
      <c r="D14" s="3">
        <v>21.06</v>
      </c>
      <c r="E14" s="3">
        <v>78.69</v>
      </c>
      <c r="F14" s="3">
        <v>720</v>
      </c>
      <c r="G14" s="3">
        <v>12.48</v>
      </c>
      <c r="H14" s="3">
        <v>179.4</v>
      </c>
      <c r="J14" s="1">
        <v>11</v>
      </c>
      <c r="K14" s="2">
        <f t="shared" si="0"/>
        <v>-6.9169815517138938E-2</v>
      </c>
      <c r="L14" s="2">
        <f t="shared" si="1"/>
        <v>3.9488830576773923E-2</v>
      </c>
      <c r="M14" s="2">
        <f t="shared" si="2"/>
        <v>-0.70124755195734723</v>
      </c>
      <c r="N14" s="2">
        <f t="shared" si="3"/>
        <v>-0.4707665426032499</v>
      </c>
      <c r="O14" s="2">
        <f t="shared" si="4"/>
        <v>-0.39149830271977187</v>
      </c>
      <c r="P14" s="2">
        <f t="shared" si="5"/>
        <v>-0.6411632473629354</v>
      </c>
      <c r="Q14" s="2">
        <f t="shared" si="6"/>
        <v>-0.4738325849849761</v>
      </c>
    </row>
    <row r="15" spans="1:17" x14ac:dyDescent="0.35">
      <c r="A15" s="1">
        <v>12</v>
      </c>
      <c r="B15" s="3">
        <v>1.85</v>
      </c>
      <c r="C15" s="3">
        <v>36.380000000000003</v>
      </c>
      <c r="D15" s="3">
        <v>25.92</v>
      </c>
      <c r="E15" s="3">
        <v>86.43</v>
      </c>
      <c r="F15" s="3">
        <v>870</v>
      </c>
      <c r="G15" s="3">
        <v>16.12</v>
      </c>
      <c r="H15" s="3">
        <v>234</v>
      </c>
      <c r="J15" s="1">
        <v>12</v>
      </c>
      <c r="K15" s="2">
        <f t="shared" si="0"/>
        <v>-1.061335793649232E-2</v>
      </c>
      <c r="L15" s="2">
        <f t="shared" si="1"/>
        <v>6.5660765072101918E-2</v>
      </c>
      <c r="M15" s="2">
        <f t="shared" si="2"/>
        <v>-0.63520237730301776</v>
      </c>
      <c r="N15" s="2">
        <f t="shared" si="3"/>
        <v>-0.43075827421035001</v>
      </c>
      <c r="O15" s="2">
        <f t="shared" si="4"/>
        <v>-0.27960967662095165</v>
      </c>
      <c r="P15" s="2">
        <f t="shared" si="5"/>
        <v>-0.52289262351450461</v>
      </c>
      <c r="Q15" s="2">
        <f t="shared" si="6"/>
        <v>-0.29372705301254637</v>
      </c>
    </row>
    <row r="16" spans="1:17" x14ac:dyDescent="0.35">
      <c r="A16" s="1">
        <v>13</v>
      </c>
      <c r="B16" s="3">
        <v>1.9</v>
      </c>
      <c r="C16" s="3">
        <v>36.72</v>
      </c>
      <c r="D16" s="3">
        <v>31.86</v>
      </c>
      <c r="E16" s="3">
        <v>98.04</v>
      </c>
      <c r="F16" s="3">
        <v>940</v>
      </c>
      <c r="G16" s="3">
        <v>15.86</v>
      </c>
      <c r="H16" s="3">
        <v>200.85</v>
      </c>
      <c r="J16" s="1">
        <v>13</v>
      </c>
      <c r="K16" s="2">
        <f t="shared" si="0"/>
        <v>2.598442805141165E-2</v>
      </c>
      <c r="L16" s="2">
        <f t="shared" si="1"/>
        <v>8.3108721402320201E-2</v>
      </c>
      <c r="M16" s="2">
        <f t="shared" si="2"/>
        <v>-0.55448049716994841</v>
      </c>
      <c r="N16" s="2">
        <f t="shared" si="3"/>
        <v>-0.37074587162100026</v>
      </c>
      <c r="O16" s="2">
        <f t="shared" si="4"/>
        <v>-0.22739498444150222</v>
      </c>
      <c r="P16" s="2">
        <f t="shared" si="5"/>
        <v>-0.53134052521796393</v>
      </c>
      <c r="Q16" s="2">
        <f t="shared" si="6"/>
        <v>-0.40307684028152158</v>
      </c>
    </row>
    <row r="17" spans="1:32" x14ac:dyDescent="0.35">
      <c r="A17" s="1">
        <v>14</v>
      </c>
      <c r="B17" s="3">
        <v>1.85</v>
      </c>
      <c r="C17" s="3">
        <v>36.72</v>
      </c>
      <c r="D17" s="3">
        <v>40.5</v>
      </c>
      <c r="E17" s="3">
        <v>45.15</v>
      </c>
      <c r="F17" s="3">
        <v>490</v>
      </c>
      <c r="G17" s="3">
        <v>22.36</v>
      </c>
      <c r="H17" s="3">
        <v>185.25</v>
      </c>
      <c r="J17" s="1">
        <v>14</v>
      </c>
      <c r="K17" s="2">
        <f t="shared" si="0"/>
        <v>-1.061335793649232E-2</v>
      </c>
      <c r="L17" s="2">
        <f t="shared" si="1"/>
        <v>8.3108721402320201E-2</v>
      </c>
      <c r="M17" s="2">
        <f t="shared" si="2"/>
        <v>-0.43706685334002943</v>
      </c>
      <c r="N17" s="2">
        <f t="shared" si="3"/>
        <v>-0.64413570563914913</v>
      </c>
      <c r="O17" s="2">
        <f t="shared" si="4"/>
        <v>-0.56306086273796285</v>
      </c>
      <c r="P17" s="2">
        <f t="shared" si="5"/>
        <v>-0.32014298263148044</v>
      </c>
      <c r="Q17" s="2">
        <f t="shared" si="6"/>
        <v>-0.45453556370221576</v>
      </c>
    </row>
    <row r="18" spans="1:32" x14ac:dyDescent="0.35">
      <c r="A18" s="1">
        <v>15</v>
      </c>
      <c r="B18" s="3">
        <v>1.95</v>
      </c>
      <c r="C18" s="3">
        <v>35.53</v>
      </c>
      <c r="D18" s="3">
        <v>54.54</v>
      </c>
      <c r="E18" s="3">
        <v>55.47</v>
      </c>
      <c r="F18" s="3">
        <v>580</v>
      </c>
      <c r="G18" s="3">
        <v>24.96</v>
      </c>
      <c r="H18" s="3">
        <v>191.1</v>
      </c>
      <c r="J18" s="1">
        <v>15</v>
      </c>
      <c r="K18" s="2">
        <f t="shared" si="0"/>
        <v>6.2582214039315784E-2</v>
      </c>
      <c r="L18" s="2">
        <f t="shared" si="1"/>
        <v>2.2040874246555632E-2</v>
      </c>
      <c r="M18" s="2">
        <f t="shared" si="2"/>
        <v>-0.24626968211641106</v>
      </c>
      <c r="N18" s="2">
        <f t="shared" si="3"/>
        <v>-0.59079134778194942</v>
      </c>
      <c r="O18" s="2">
        <f t="shared" si="4"/>
        <v>-0.49592768707867074</v>
      </c>
      <c r="P18" s="2">
        <f t="shared" si="5"/>
        <v>-0.23566396559688696</v>
      </c>
      <c r="Q18" s="2">
        <f t="shared" si="6"/>
        <v>-0.43523854241945548</v>
      </c>
    </row>
    <row r="19" spans="1:32" x14ac:dyDescent="0.35">
      <c r="A19" s="1">
        <v>16</v>
      </c>
      <c r="B19" s="3">
        <v>1.92</v>
      </c>
      <c r="C19" s="3">
        <v>38.42</v>
      </c>
      <c r="D19" s="3">
        <v>64.8</v>
      </c>
      <c r="E19" s="3">
        <v>72.239999999999995</v>
      </c>
      <c r="F19" s="3">
        <v>710</v>
      </c>
      <c r="G19" s="3">
        <v>27.04</v>
      </c>
      <c r="H19" s="3">
        <v>253.5</v>
      </c>
      <c r="J19" s="1">
        <v>16</v>
      </c>
      <c r="K19" s="2">
        <f t="shared" si="0"/>
        <v>4.0623542446573305E-2</v>
      </c>
      <c r="L19" s="2">
        <f t="shared" si="1"/>
        <v>0.17034850305341276</v>
      </c>
      <c r="M19" s="2">
        <f t="shared" si="2"/>
        <v>-0.10684098006838225</v>
      </c>
      <c r="N19" s="2">
        <f t="shared" si="3"/>
        <v>-0.50410676626399975</v>
      </c>
      <c r="O19" s="2">
        <f t="shared" si="4"/>
        <v>-0.39895754445969323</v>
      </c>
      <c r="P19" s="2">
        <f t="shared" si="5"/>
        <v>-0.16808075196921227</v>
      </c>
      <c r="Q19" s="2">
        <f t="shared" si="6"/>
        <v>-0.22940364873667859</v>
      </c>
    </row>
    <row r="20" spans="1:32" x14ac:dyDescent="0.35">
      <c r="A20" s="1">
        <v>17</v>
      </c>
      <c r="B20" s="3">
        <v>1.9</v>
      </c>
      <c r="C20" s="3">
        <v>37.4</v>
      </c>
      <c r="D20" s="3">
        <v>67.5</v>
      </c>
      <c r="E20" s="3">
        <v>86.43</v>
      </c>
      <c r="F20" s="3">
        <v>740</v>
      </c>
      <c r="G20" s="3">
        <v>38.22</v>
      </c>
      <c r="H20" s="3">
        <v>308.10000000000002</v>
      </c>
      <c r="J20" s="1">
        <v>17</v>
      </c>
      <c r="K20" s="2">
        <f t="shared" si="0"/>
        <v>2.598442805141165E-2</v>
      </c>
      <c r="L20" s="2">
        <f t="shared" si="1"/>
        <v>0.11800463406275716</v>
      </c>
      <c r="M20" s="2">
        <f t="shared" si="2"/>
        <v>-7.0149216371532527E-2</v>
      </c>
      <c r="N20" s="2">
        <f t="shared" si="3"/>
        <v>-0.43075827421035001</v>
      </c>
      <c r="O20" s="2">
        <f t="shared" si="4"/>
        <v>-0.37657981923992917</v>
      </c>
      <c r="P20" s="2">
        <f t="shared" si="5"/>
        <v>0.19517902127953943</v>
      </c>
      <c r="Q20" s="2">
        <f t="shared" si="6"/>
        <v>-4.9298116764248751E-2</v>
      </c>
    </row>
    <row r="21" spans="1:32" x14ac:dyDescent="0.35">
      <c r="A21" s="1">
        <v>18</v>
      </c>
      <c r="B21" s="3">
        <v>0.35</v>
      </c>
      <c r="C21" s="3">
        <v>38.08</v>
      </c>
      <c r="D21" s="3">
        <v>3.78</v>
      </c>
      <c r="E21" s="3">
        <v>47.73</v>
      </c>
      <c r="F21" s="3">
        <v>450</v>
      </c>
      <c r="G21" s="3">
        <v>4.68</v>
      </c>
      <c r="H21" s="3">
        <v>74.099999999999994</v>
      </c>
      <c r="J21" s="1">
        <v>18</v>
      </c>
      <c r="K21" s="2">
        <f t="shared" si="0"/>
        <v>-1.1085469375736154</v>
      </c>
      <c r="L21" s="2">
        <f t="shared" si="1"/>
        <v>0.15290054672319411</v>
      </c>
      <c r="M21" s="2">
        <f t="shared" si="2"/>
        <v>-0.93607483961718518</v>
      </c>
      <c r="N21" s="2">
        <f t="shared" si="3"/>
        <v>-0.63079961617484936</v>
      </c>
      <c r="O21" s="2">
        <f t="shared" si="4"/>
        <v>-0.59289782969764826</v>
      </c>
      <c r="P21" s="2">
        <f t="shared" si="5"/>
        <v>-0.89460029846671563</v>
      </c>
      <c r="Q21" s="2">
        <f t="shared" si="6"/>
        <v>-0.82117896807466206</v>
      </c>
    </row>
    <row r="22" spans="1:32" x14ac:dyDescent="0.35">
      <c r="A22" s="1">
        <v>19</v>
      </c>
      <c r="B22" s="3">
        <v>0.35</v>
      </c>
      <c r="C22" s="3">
        <v>7.65</v>
      </c>
      <c r="D22" s="3">
        <v>4.32</v>
      </c>
      <c r="E22" s="3">
        <v>55.47</v>
      </c>
      <c r="F22" s="3">
        <v>500</v>
      </c>
      <c r="G22" s="3">
        <v>5.98</v>
      </c>
      <c r="H22" s="3">
        <v>95.55</v>
      </c>
      <c r="J22" s="1">
        <v>19</v>
      </c>
      <c r="K22" s="2">
        <f t="shared" si="0"/>
        <v>-1.1085469375736154</v>
      </c>
      <c r="L22" s="2">
        <f t="shared" si="1"/>
        <v>-1.4086915448313599</v>
      </c>
      <c r="M22" s="2">
        <f t="shared" si="2"/>
        <v>-0.92873648687781518</v>
      </c>
      <c r="N22" s="2">
        <f t="shared" si="3"/>
        <v>-0.59079134778194942</v>
      </c>
      <c r="O22" s="2">
        <f t="shared" si="4"/>
        <v>-0.55560162099804156</v>
      </c>
      <c r="P22" s="2">
        <f t="shared" si="5"/>
        <v>-0.85236078994941888</v>
      </c>
      <c r="Q22" s="2">
        <f t="shared" si="6"/>
        <v>-0.75042322337120748</v>
      </c>
    </row>
    <row r="23" spans="1:32" x14ac:dyDescent="0.35">
      <c r="A23" s="1">
        <v>20</v>
      </c>
      <c r="B23" s="3">
        <v>0.55000000000000004</v>
      </c>
      <c r="C23" s="3">
        <v>6.97</v>
      </c>
      <c r="D23" s="3">
        <v>6.48</v>
      </c>
      <c r="E23" s="3">
        <v>76.11</v>
      </c>
      <c r="F23" s="3">
        <v>680</v>
      </c>
      <c r="G23" s="3">
        <v>9.36</v>
      </c>
      <c r="H23" s="3">
        <v>95.55</v>
      </c>
      <c r="J23" s="1">
        <v>20</v>
      </c>
      <c r="K23" s="2">
        <f t="shared" si="0"/>
        <v>-0.96215579362199899</v>
      </c>
      <c r="L23" s="2">
        <f t="shared" si="1"/>
        <v>-1.4435874574917971</v>
      </c>
      <c r="M23" s="2">
        <f>(D23-$D$24)/$D$25</f>
        <v>-0.89938307592033551</v>
      </c>
      <c r="N23" s="2">
        <f t="shared" si="3"/>
        <v>-0.48410263206754983</v>
      </c>
      <c r="O23" s="2">
        <f t="shared" si="4"/>
        <v>-0.42133526967945722</v>
      </c>
      <c r="P23" s="2">
        <f t="shared" si="5"/>
        <v>-0.74253806780444753</v>
      </c>
      <c r="Q23" s="2">
        <f t="shared" si="6"/>
        <v>-0.75042322337120748</v>
      </c>
    </row>
    <row r="24" spans="1:32" x14ac:dyDescent="0.35">
      <c r="A24" s="4" t="s">
        <v>3</v>
      </c>
      <c r="B24" s="6">
        <f>AVERAGE(B4:B23)</f>
        <v>1.8645000000000003</v>
      </c>
      <c r="C24" s="6">
        <f t="shared" ref="C24:H24" si="7">AVERAGE(C4:C23)</f>
        <v>35.100499999999997</v>
      </c>
      <c r="D24" s="6">
        <f t="shared" si="7"/>
        <v>72.661999999999992</v>
      </c>
      <c r="E24" s="6">
        <f t="shared" si="7"/>
        <v>169.76449999999994</v>
      </c>
      <c r="F24" s="6">
        <f t="shared" si="7"/>
        <v>1244.8499999999999</v>
      </c>
      <c r="G24" s="6">
        <f t="shared" si="7"/>
        <v>32.213000000000001</v>
      </c>
      <c r="H24" s="6">
        <f t="shared" si="7"/>
        <v>323.04500000000013</v>
      </c>
      <c r="J24" s="4" t="s">
        <v>20</v>
      </c>
      <c r="K24" s="9">
        <f>MAX(K4:K23)</f>
        <v>1.6362870115191916</v>
      </c>
      <c r="L24" s="9">
        <f t="shared" ref="L24:Q24" si="8">MAX(L4:L23)</f>
        <v>1.5138411404802354</v>
      </c>
      <c r="M24" s="9">
        <f t="shared" si="8"/>
        <v>2.1974017800937786</v>
      </c>
      <c r="N24" s="9">
        <f t="shared" si="8"/>
        <v>2.0697585003458898</v>
      </c>
      <c r="O24" s="9">
        <f t="shared" si="8"/>
        <v>2.5101467341096324</v>
      </c>
      <c r="P24" s="9">
        <f t="shared" si="8"/>
        <v>2.4000813658824276</v>
      </c>
      <c r="Q24" s="9">
        <f t="shared" si="8"/>
        <v>2.3242355010152722</v>
      </c>
    </row>
    <row r="25" spans="1:32" x14ac:dyDescent="0.35">
      <c r="A25" s="5" t="s">
        <v>4</v>
      </c>
      <c r="B25" s="7">
        <f>STDEV(B4:B23)</f>
        <v>1.3662028631055838</v>
      </c>
      <c r="C25" s="7">
        <f t="shared" ref="C25:H25" si="9">STDEV(C4:C23)</f>
        <v>19.486522866356953</v>
      </c>
      <c r="D25" s="7">
        <f t="shared" si="9"/>
        <v>73.585996636946035</v>
      </c>
      <c r="E25" s="7">
        <f t="shared" si="9"/>
        <v>193.46000991569025</v>
      </c>
      <c r="F25" s="7">
        <f t="shared" si="9"/>
        <v>1340.6188388399707</v>
      </c>
      <c r="G25" s="7">
        <f t="shared" si="9"/>
        <v>30.776873255228843</v>
      </c>
      <c r="H25" s="7">
        <f t="shared" si="9"/>
        <v>303.1555966218632</v>
      </c>
    </row>
    <row r="27" spans="1:32" x14ac:dyDescent="0.35"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</row>
    <row r="28" spans="1:32" x14ac:dyDescent="0.35">
      <c r="M28" s="10"/>
      <c r="N28" s="10"/>
      <c r="O28" s="10"/>
      <c r="P28" s="10"/>
      <c r="Q28" s="10"/>
      <c r="R28" s="10"/>
      <c r="S28" s="10"/>
      <c r="T28" s="10"/>
      <c r="U28" s="13"/>
      <c r="V28" s="13"/>
      <c r="W28" s="14"/>
      <c r="X28" s="10"/>
      <c r="Y28" s="10"/>
      <c r="Z28" s="10"/>
      <c r="AA28" s="10"/>
      <c r="AB28" s="10"/>
      <c r="AC28" s="10"/>
      <c r="AD28" s="10"/>
      <c r="AE28" s="10"/>
      <c r="AF28" s="14"/>
    </row>
    <row r="29" spans="1:32" x14ac:dyDescent="0.35">
      <c r="A29" s="56" t="s">
        <v>23</v>
      </c>
      <c r="B29" s="57"/>
      <c r="C29" s="57"/>
      <c r="D29" s="57"/>
      <c r="E29" s="57"/>
      <c r="F29" s="57"/>
      <c r="G29" s="57"/>
      <c r="H29" s="57"/>
      <c r="I29" s="58"/>
      <c r="J29" s="58"/>
      <c r="K29" s="59"/>
      <c r="X29" s="14"/>
      <c r="Y29" s="14"/>
      <c r="Z29" s="14"/>
      <c r="AA29" s="14"/>
      <c r="AB29" s="14"/>
      <c r="AC29" s="14"/>
      <c r="AD29" s="14"/>
      <c r="AE29" s="14"/>
      <c r="AF29" s="14"/>
    </row>
    <row r="30" spans="1:32" ht="18.5" x14ac:dyDescent="0.45">
      <c r="A30" s="55" t="s">
        <v>1</v>
      </c>
      <c r="B30" s="55" t="s">
        <v>2</v>
      </c>
      <c r="C30" s="55"/>
      <c r="D30" s="55"/>
      <c r="E30" s="55"/>
      <c r="F30" s="55"/>
      <c r="G30" s="55"/>
      <c r="H30" s="55"/>
      <c r="I30" s="1"/>
      <c r="J30" s="1"/>
      <c r="K30" s="1"/>
      <c r="M30" s="18"/>
      <c r="N30" s="18"/>
      <c r="X30" s="14"/>
      <c r="Y30" s="17"/>
      <c r="Z30" s="14"/>
      <c r="AA30" s="14"/>
      <c r="AB30" s="14"/>
      <c r="AC30" s="14"/>
      <c r="AD30" s="14"/>
      <c r="AE30" s="14"/>
      <c r="AF30" s="14"/>
    </row>
    <row r="31" spans="1:32" x14ac:dyDescent="0.35">
      <c r="A31" s="55"/>
      <c r="B31" s="4" t="s">
        <v>13</v>
      </c>
      <c r="C31" s="4" t="s">
        <v>14</v>
      </c>
      <c r="D31" s="4" t="s">
        <v>15</v>
      </c>
      <c r="E31" s="4" t="s">
        <v>16</v>
      </c>
      <c r="F31" s="4" t="s">
        <v>17</v>
      </c>
      <c r="G31" s="4" t="s">
        <v>18</v>
      </c>
      <c r="H31" s="4" t="s">
        <v>19</v>
      </c>
      <c r="I31" s="12" t="s">
        <v>21</v>
      </c>
      <c r="J31" s="12" t="s">
        <v>22</v>
      </c>
      <c r="K31" s="11" t="s">
        <v>24</v>
      </c>
      <c r="Y31" s="17"/>
      <c r="Z31" s="14"/>
      <c r="AA31" s="14"/>
      <c r="AB31" s="14"/>
      <c r="AC31" s="14"/>
      <c r="AD31" s="14"/>
      <c r="AE31" s="14"/>
      <c r="AF31" s="14"/>
    </row>
    <row r="32" spans="1:32" x14ac:dyDescent="0.35">
      <c r="A32" s="1">
        <v>1</v>
      </c>
      <c r="B32" s="2">
        <f t="shared" ref="B32:B51" si="10">(K4-$K$24)^2</f>
        <v>5.3498768247358299</v>
      </c>
      <c r="C32" s="2">
        <f t="shared" ref="C32:C51" si="11">(L4-$L$24)^2</f>
        <v>6.5337780951272197</v>
      </c>
      <c r="D32" s="2">
        <f t="shared" ref="D32:D51" si="12">(M4-$M$24)^2</f>
        <v>7.1743555530553014</v>
      </c>
      <c r="E32" s="2">
        <f t="shared" ref="E32:E51" si="13">(N4-$N$24)^2</f>
        <v>7.6576092692156577</v>
      </c>
      <c r="F32" s="2">
        <f t="shared" ref="F32:F51" si="14">(O4-$O$24)^2</f>
        <v>10.723051815408528</v>
      </c>
      <c r="G32" s="2">
        <f t="shared" ref="G32:G51" si="15">(P4-$P$24)^2</f>
        <v>7.9138200524413111</v>
      </c>
      <c r="H32" s="2">
        <f t="shared" ref="H32:H51" si="16">(Q4-$Q$24)^2</f>
        <v>7.2292060899323918</v>
      </c>
      <c r="I32" s="8">
        <f>SQRT(SUM(B32:H32))</f>
        <v>7.2513238584355229</v>
      </c>
      <c r="J32" s="8">
        <f>I32^2</f>
        <v>52.581697699916241</v>
      </c>
      <c r="K32" s="8">
        <f t="shared" ref="K32:K51" si="17">1-(I32/$J$52)</f>
        <v>0.73763887438407272</v>
      </c>
      <c r="N32" s="19"/>
      <c r="Y32" s="17"/>
      <c r="Z32" s="14"/>
      <c r="AA32" s="14"/>
      <c r="AB32" s="14"/>
      <c r="AC32" s="14"/>
      <c r="AD32" s="14"/>
      <c r="AE32" s="14"/>
      <c r="AF32" s="14"/>
    </row>
    <row r="33" spans="1:32" x14ac:dyDescent="0.35">
      <c r="A33" s="1">
        <v>2</v>
      </c>
      <c r="B33" s="2">
        <f t="shared" si="10"/>
        <v>1.0500879843456755E-2</v>
      </c>
      <c r="C33" s="2">
        <f t="shared" si="11"/>
        <v>0</v>
      </c>
      <c r="D33" s="2">
        <f t="shared" si="12"/>
        <v>0.76258997175317067</v>
      </c>
      <c r="E33" s="2">
        <f t="shared" si="13"/>
        <v>0.89654831356925224</v>
      </c>
      <c r="F33" s="2">
        <f t="shared" si="14"/>
        <v>3.2855033268199008</v>
      </c>
      <c r="G33" s="2">
        <f t="shared" si="15"/>
        <v>3.2378513825465993</v>
      </c>
      <c r="H33" s="2">
        <f t="shared" si="16"/>
        <v>0.50063754085404411</v>
      </c>
      <c r="I33" s="8">
        <f>SQRT(SUM(B33:H33))</f>
        <v>2.9484964669109619</v>
      </c>
      <c r="J33" s="8">
        <f t="shared" ref="J33:J51" si="18">I33^2</f>
        <v>8.6936314153864256</v>
      </c>
      <c r="K33" s="8">
        <f t="shared" si="17"/>
        <v>0.89332005202974851</v>
      </c>
      <c r="N33" s="14"/>
      <c r="Y33" s="17"/>
      <c r="Z33" s="14"/>
      <c r="AA33" s="14"/>
      <c r="AB33" s="14"/>
      <c r="AC33" s="14"/>
      <c r="AD33" s="14"/>
      <c r="AE33" s="14"/>
      <c r="AF33" s="14"/>
    </row>
    <row r="34" spans="1:32" x14ac:dyDescent="0.35">
      <c r="A34" s="1">
        <v>3</v>
      </c>
      <c r="B34" s="2">
        <f t="shared" si="10"/>
        <v>1.2054581452947761E-2</v>
      </c>
      <c r="C34" s="2">
        <f t="shared" si="11"/>
        <v>1.2862217359276064E-2</v>
      </c>
      <c r="D34" s="2">
        <f t="shared" si="12"/>
        <v>0.56027018332886025</v>
      </c>
      <c r="E34" s="2">
        <f t="shared" si="13"/>
        <v>0.49020259656323162</v>
      </c>
      <c r="F34" s="2">
        <f t="shared" si="14"/>
        <v>2.9178323081129642</v>
      </c>
      <c r="G34" s="2">
        <f t="shared" si="15"/>
        <v>1.7591262476226304</v>
      </c>
      <c r="H34" s="2">
        <f t="shared" si="16"/>
        <v>0.34262640295969721</v>
      </c>
      <c r="I34" s="8">
        <f>SQRT(SUM(B34:H34))</f>
        <v>2.4688002222536372</v>
      </c>
      <c r="J34" s="8">
        <f t="shared" si="18"/>
        <v>6.094974537399608</v>
      </c>
      <c r="K34" s="8">
        <f t="shared" si="17"/>
        <v>0.91067600649530767</v>
      </c>
      <c r="N34" s="14"/>
      <c r="Y34" s="17"/>
      <c r="Z34" s="14"/>
      <c r="AA34" s="14"/>
      <c r="AB34" s="14"/>
      <c r="AC34" s="14"/>
      <c r="AD34" s="14"/>
      <c r="AE34" s="14"/>
      <c r="AF34" s="14"/>
    </row>
    <row r="35" spans="1:32" x14ac:dyDescent="0.35">
      <c r="A35" s="1">
        <v>4</v>
      </c>
      <c r="B35" s="2">
        <f t="shared" si="10"/>
        <v>0.15049475245035776</v>
      </c>
      <c r="C35" s="2">
        <f t="shared" si="11"/>
        <v>4.0261023568385054E-2</v>
      </c>
      <c r="D35" s="2">
        <f t="shared" si="12"/>
        <v>0.24173902854318069</v>
      </c>
      <c r="E35" s="2">
        <f t="shared" si="13"/>
        <v>0.12489606292481782</v>
      </c>
      <c r="F35" s="2">
        <f t="shared" si="14"/>
        <v>2.4537366714551999E-2</v>
      </c>
      <c r="G35" s="2">
        <f t="shared" si="15"/>
        <v>0</v>
      </c>
      <c r="H35" s="2">
        <f t="shared" si="16"/>
        <v>2.5652915843381465</v>
      </c>
      <c r="I35" s="8">
        <f t="shared" ref="I35:I51" si="19">SQRT(SUM(B35:H35))</f>
        <v>1.774040534638214</v>
      </c>
      <c r="J35" s="8">
        <f>I35^2</f>
        <v>3.14721981853944</v>
      </c>
      <c r="K35" s="8">
        <f t="shared" si="17"/>
        <v>0.93581320036967952</v>
      </c>
      <c r="Y35" s="17"/>
      <c r="Z35" s="14"/>
      <c r="AA35" s="14"/>
      <c r="AB35" s="14"/>
      <c r="AC35" s="14"/>
      <c r="AD35" s="14"/>
      <c r="AE35" s="14"/>
      <c r="AF35" s="14"/>
    </row>
    <row r="36" spans="1:32" x14ac:dyDescent="0.35">
      <c r="A36" s="1">
        <v>5</v>
      </c>
      <c r="B36" s="2">
        <f t="shared" si="10"/>
        <v>3.9056843907550882E-2</v>
      </c>
      <c r="C36" s="2">
        <f t="shared" si="11"/>
        <v>5.1448869437104555E-2</v>
      </c>
      <c r="D36" s="2">
        <f t="shared" si="12"/>
        <v>0</v>
      </c>
      <c r="E36" s="2">
        <f t="shared" si="13"/>
        <v>7.5142166729420413E-3</v>
      </c>
      <c r="F36" s="2">
        <f t="shared" si="14"/>
        <v>0</v>
      </c>
      <c r="G36" s="2">
        <f t="shared" si="15"/>
        <v>0.2238070474479521</v>
      </c>
      <c r="H36" s="2">
        <f t="shared" si="16"/>
        <v>0.60577142443339305</v>
      </c>
      <c r="I36" s="8">
        <f t="shared" si="19"/>
        <v>0.96311910057839811</v>
      </c>
      <c r="J36" s="8">
        <f t="shared" si="18"/>
        <v>0.92759840189894249</v>
      </c>
      <c r="K36" s="8">
        <f>1-(I36/$J$52)</f>
        <v>0.96515325804459862</v>
      </c>
      <c r="Y36" s="17"/>
      <c r="Z36" s="14"/>
      <c r="AA36" s="14"/>
      <c r="AB36" s="14"/>
      <c r="AC36" s="14"/>
      <c r="AD36" s="14"/>
      <c r="AE36" s="14"/>
      <c r="AF36" s="14"/>
    </row>
    <row r="37" spans="1:32" x14ac:dyDescent="0.35">
      <c r="A37" s="1">
        <v>6</v>
      </c>
      <c r="B37" s="2">
        <f t="shared" si="10"/>
        <v>0</v>
      </c>
      <c r="C37" s="2">
        <f t="shared" si="11"/>
        <v>0.3020718384554264</v>
      </c>
      <c r="D37" s="2">
        <f t="shared" si="12"/>
        <v>1.1478968884888481</v>
      </c>
      <c r="E37" s="2">
        <f t="shared" si="13"/>
        <v>0</v>
      </c>
      <c r="F37" s="2">
        <f t="shared" si="14"/>
        <v>1.4783067941925851</v>
      </c>
      <c r="G37" s="2">
        <f t="shared" si="15"/>
        <v>0.54017714991503518</v>
      </c>
      <c r="H37" s="2">
        <f t="shared" si="16"/>
        <v>0</v>
      </c>
      <c r="I37" s="8">
        <f t="shared" si="19"/>
        <v>1.8623782298587725</v>
      </c>
      <c r="J37" s="8">
        <f t="shared" si="18"/>
        <v>3.468452671051895</v>
      </c>
      <c r="K37" s="8">
        <f t="shared" si="17"/>
        <v>0.93261704231566833</v>
      </c>
      <c r="Y37" s="17"/>
      <c r="Z37" s="17"/>
      <c r="AA37" s="17"/>
      <c r="AB37" s="17"/>
      <c r="AC37" s="17"/>
      <c r="AD37" s="17"/>
      <c r="AE37" s="17"/>
      <c r="AF37" s="14"/>
    </row>
    <row r="38" spans="1:32" x14ac:dyDescent="0.35">
      <c r="A38" s="1">
        <v>7</v>
      </c>
      <c r="B38" s="2">
        <f t="shared" si="10"/>
        <v>8.1907398538138754</v>
      </c>
      <c r="C38" s="2">
        <f t="shared" si="11"/>
        <v>2.8505134399078882</v>
      </c>
      <c r="D38" s="2">
        <f t="shared" si="12"/>
        <v>3.1229394876998895</v>
      </c>
      <c r="E38" s="2">
        <f t="shared" si="13"/>
        <v>7.3287936163455933</v>
      </c>
      <c r="F38" s="2">
        <f t="shared" si="14"/>
        <v>11.282186070459629</v>
      </c>
      <c r="G38" s="2">
        <f t="shared" si="15"/>
        <v>7.3114990995145011</v>
      </c>
      <c r="H38" s="2">
        <f t="shared" si="16"/>
        <v>9.0511990301166687</v>
      </c>
      <c r="I38" s="8">
        <f t="shared" si="19"/>
        <v>7.0098409823517427</v>
      </c>
      <c r="J38" s="8">
        <f t="shared" si="18"/>
        <v>49.137870597858047</v>
      </c>
      <c r="K38" s="8">
        <f t="shared" si="17"/>
        <v>0.74637599886274431</v>
      </c>
      <c r="Y38" s="17"/>
      <c r="Z38" s="17"/>
      <c r="AA38" s="17"/>
      <c r="AB38" s="17"/>
      <c r="AC38" s="17"/>
      <c r="AD38" s="17"/>
      <c r="AE38" s="17"/>
      <c r="AF38" s="14"/>
    </row>
    <row r="39" spans="1:32" x14ac:dyDescent="0.35">
      <c r="A39" s="1">
        <v>8</v>
      </c>
      <c r="B39" s="2">
        <f t="shared" si="10"/>
        <v>7.3345431151491658</v>
      </c>
      <c r="C39" s="2">
        <f t="shared" si="11"/>
        <v>9.3232048905995928</v>
      </c>
      <c r="D39" s="2">
        <f t="shared" si="12"/>
        <v>7.9407151242733898</v>
      </c>
      <c r="E39" s="2">
        <f t="shared" si="13"/>
        <v>6.8323348569879787</v>
      </c>
      <c r="F39" s="2">
        <f t="shared" si="14"/>
        <v>9.3988129768454094</v>
      </c>
      <c r="G39" s="2">
        <f t="shared" si="15"/>
        <v>9.6648104571401348</v>
      </c>
      <c r="H39" s="2">
        <f t="shared" si="16"/>
        <v>9.0234331113485595</v>
      </c>
      <c r="I39" s="8">
        <f t="shared" si="19"/>
        <v>7.7147815608962143</v>
      </c>
      <c r="J39" s="8">
        <f t="shared" si="18"/>
        <v>59.517854532344231</v>
      </c>
      <c r="K39" s="8">
        <f t="shared" si="17"/>
        <v>0.72087044880182427</v>
      </c>
      <c r="Y39" s="14"/>
      <c r="Z39" s="14"/>
      <c r="AA39" s="14"/>
      <c r="AB39" s="14"/>
      <c r="AC39" s="14"/>
      <c r="AD39" s="14"/>
      <c r="AE39" s="14"/>
      <c r="AF39" s="14"/>
    </row>
    <row r="40" spans="1:32" x14ac:dyDescent="0.35">
      <c r="A40" s="1">
        <v>9</v>
      </c>
      <c r="B40" s="2">
        <f t="shared" si="10"/>
        <v>8.1907398538138754</v>
      </c>
      <c r="C40" s="2">
        <f t="shared" si="11"/>
        <v>10.139460992245963</v>
      </c>
      <c r="D40" s="2">
        <f t="shared" si="12"/>
        <v>9.5900764444383579</v>
      </c>
      <c r="E40" s="2">
        <f t="shared" si="13"/>
        <v>7.7687218577699886</v>
      </c>
      <c r="F40" s="2">
        <f t="shared" si="14"/>
        <v>10.674255283416098</v>
      </c>
      <c r="G40" s="2">
        <f t="shared" si="15"/>
        <v>10.910664930130853</v>
      </c>
      <c r="H40" s="2">
        <f t="shared" si="16"/>
        <v>10.593490364471565</v>
      </c>
      <c r="I40" s="8">
        <f t="shared" si="19"/>
        <v>8.2381678622304548</v>
      </c>
      <c r="J40" s="8">
        <f t="shared" si="18"/>
        <v>67.867409726286695</v>
      </c>
      <c r="K40" s="8">
        <f t="shared" si="17"/>
        <v>0.70193373850853535</v>
      </c>
      <c r="Y40" s="14"/>
      <c r="Z40" s="14"/>
      <c r="AA40" s="14"/>
      <c r="AB40" s="14"/>
      <c r="AC40" s="14"/>
      <c r="AD40" s="14"/>
      <c r="AE40" s="14"/>
      <c r="AF40" s="14"/>
    </row>
    <row r="41" spans="1:32" x14ac:dyDescent="0.35">
      <c r="A41" s="1">
        <v>10</v>
      </c>
      <c r="B41" s="2">
        <f t="shared" si="10"/>
        <v>2.9085829888848287</v>
      </c>
      <c r="C41" s="2">
        <f t="shared" si="11"/>
        <v>2.0972263997172425</v>
      </c>
      <c r="D41" s="2">
        <f t="shared" si="12"/>
        <v>8.4874686009494678</v>
      </c>
      <c r="E41" s="2">
        <f t="shared" si="13"/>
        <v>6.6936108568721258</v>
      </c>
      <c r="F41" s="2">
        <f t="shared" si="14"/>
        <v>8.6373756446716161</v>
      </c>
      <c r="G41" s="2">
        <f t="shared" si="15"/>
        <v>9.1466857235712133</v>
      </c>
      <c r="H41" s="2">
        <f t="shared" si="16"/>
        <v>8.7169270863364297</v>
      </c>
      <c r="I41" s="8">
        <f t="shared" si="19"/>
        <v>6.8328527937460288</v>
      </c>
      <c r="J41" s="8">
        <f t="shared" si="18"/>
        <v>46.687877301002914</v>
      </c>
      <c r="K41" s="8">
        <f t="shared" si="17"/>
        <v>0.75277963236330858</v>
      </c>
      <c r="Y41" s="14"/>
      <c r="Z41" s="14"/>
      <c r="AA41" s="14"/>
      <c r="AB41" s="14"/>
      <c r="AC41" s="14"/>
      <c r="AD41" s="17"/>
      <c r="AE41" s="14"/>
      <c r="AF41" s="14"/>
    </row>
    <row r="42" spans="1:32" x14ac:dyDescent="0.35">
      <c r="A42" s="1">
        <v>11</v>
      </c>
      <c r="B42" s="2">
        <f t="shared" si="10"/>
        <v>2.9085829888848287</v>
      </c>
      <c r="C42" s="2">
        <f t="shared" si="11"/>
        <v>2.1737147337176723</v>
      </c>
      <c r="D42" s="2">
        <f t="shared" si="12"/>
        <v>8.4021679502004378</v>
      </c>
      <c r="E42" s="2">
        <f t="shared" si="13"/>
        <v>6.454267493851729</v>
      </c>
      <c r="F42" s="2">
        <f t="shared" si="14"/>
        <v>8.4195439197567143</v>
      </c>
      <c r="G42" s="2">
        <f t="shared" si="15"/>
        <v>9.2491687975939367</v>
      </c>
      <c r="H42" s="2">
        <f t="shared" si="16"/>
        <v>7.8291850138930936</v>
      </c>
      <c r="I42" s="8">
        <f t="shared" si="19"/>
        <v>6.7406699146226128</v>
      </c>
      <c r="J42" s="8">
        <f t="shared" si="18"/>
        <v>45.436630897898425</v>
      </c>
      <c r="K42" s="8">
        <f t="shared" si="17"/>
        <v>0.75611491353423599</v>
      </c>
      <c r="Y42" s="14"/>
      <c r="Z42" s="14"/>
      <c r="AA42" s="14"/>
      <c r="AB42" s="14"/>
      <c r="AC42" s="14"/>
      <c r="AD42" s="17"/>
      <c r="AE42" s="14"/>
      <c r="AF42" s="14"/>
    </row>
    <row r="43" spans="1:32" x14ac:dyDescent="0.35">
      <c r="A43" s="1">
        <v>12</v>
      </c>
      <c r="B43" s="2">
        <f t="shared" si="10"/>
        <v>2.7122808269132688</v>
      </c>
      <c r="C43" s="2">
        <f t="shared" si="11"/>
        <v>2.0972263997172425</v>
      </c>
      <c r="D43" s="2">
        <f t="shared" si="12"/>
        <v>8.0236463125016151</v>
      </c>
      <c r="E43" s="2">
        <f t="shared" si="13"/>
        <v>6.2525841398371407</v>
      </c>
      <c r="F43" s="2">
        <f t="shared" si="14"/>
        <v>7.78274083121239</v>
      </c>
      <c r="G43" s="2">
        <f t="shared" si="15"/>
        <v>8.543776942691018</v>
      </c>
      <c r="H43" s="2">
        <f t="shared" si="16"/>
        <v>6.8537279342918591</v>
      </c>
      <c r="I43" s="8">
        <f t="shared" si="19"/>
        <v>6.5012293750616532</v>
      </c>
      <c r="J43" s="8">
        <f t="shared" si="18"/>
        <v>42.265983387164532</v>
      </c>
      <c r="K43" s="8">
        <f t="shared" si="17"/>
        <v>0.76477814395997679</v>
      </c>
      <c r="Y43" s="14"/>
      <c r="Z43" s="14"/>
      <c r="AA43" s="14"/>
      <c r="AB43" s="14"/>
      <c r="AC43" s="14"/>
      <c r="AD43" s="17"/>
      <c r="AE43" s="14"/>
      <c r="AF43" s="14"/>
    </row>
    <row r="44" spans="1:32" x14ac:dyDescent="0.35">
      <c r="A44" s="1">
        <v>13</v>
      </c>
      <c r="B44" s="2">
        <f t="shared" si="10"/>
        <v>2.5930744103230063</v>
      </c>
      <c r="C44" s="2">
        <f t="shared" si="11"/>
        <v>2.0469952550005432</v>
      </c>
      <c r="D44" s="2">
        <f t="shared" si="12"/>
        <v>7.5728560679181953</v>
      </c>
      <c r="E44" s="2">
        <f t="shared" si="13"/>
        <v>5.9560615895895044</v>
      </c>
      <c r="F44" s="2">
        <f t="shared" si="14"/>
        <v>7.4941346608079007</v>
      </c>
      <c r="G44" s="2">
        <f t="shared" si="15"/>
        <v>8.5932343036225962</v>
      </c>
      <c r="H44" s="2">
        <f t="shared" si="16"/>
        <v>7.4382326069897999</v>
      </c>
      <c r="I44" s="8">
        <f t="shared" si="19"/>
        <v>6.4571347278999491</v>
      </c>
      <c r="J44" s="8">
        <f t="shared" si="18"/>
        <v>41.694588894251552</v>
      </c>
      <c r="K44" s="8">
        <f t="shared" si="17"/>
        <v>0.7663735383305541</v>
      </c>
      <c r="Y44" s="14"/>
      <c r="Z44" s="14"/>
      <c r="AA44" s="14"/>
      <c r="AB44" s="14"/>
      <c r="AC44" s="14"/>
      <c r="AD44" s="17"/>
      <c r="AE44" s="14"/>
      <c r="AF44" s="14"/>
    </row>
    <row r="45" spans="1:32" x14ac:dyDescent="0.35">
      <c r="A45" s="1">
        <v>14</v>
      </c>
      <c r="B45" s="2">
        <f t="shared" si="10"/>
        <v>2.7122808269132688</v>
      </c>
      <c r="C45" s="2">
        <f t="shared" si="11"/>
        <v>2.0469952550005432</v>
      </c>
      <c r="D45" s="2">
        <f t="shared" si="12"/>
        <v>6.9404249805465961</v>
      </c>
      <c r="E45" s="2">
        <f t="shared" si="13"/>
        <v>7.3652217612791659</v>
      </c>
      <c r="F45" s="2">
        <f t="shared" si="14"/>
        <v>9.4446049333217719</v>
      </c>
      <c r="G45" s="2">
        <f t="shared" si="15"/>
        <v>7.3996205062479152</v>
      </c>
      <c r="H45" s="2">
        <f t="shared" si="16"/>
        <v>7.7215686301111628</v>
      </c>
      <c r="I45" s="8">
        <f t="shared" si="19"/>
        <v>6.6053551678483142</v>
      </c>
      <c r="J45" s="8">
        <f t="shared" si="18"/>
        <v>43.630716893420434</v>
      </c>
      <c r="K45" s="8">
        <f t="shared" si="17"/>
        <v>0.76101075462052814</v>
      </c>
      <c r="Y45" s="14"/>
      <c r="Z45" s="14"/>
      <c r="AA45" s="14"/>
      <c r="AB45" s="14"/>
      <c r="AC45" s="14"/>
      <c r="AD45" s="17"/>
      <c r="AE45" s="14"/>
      <c r="AF45" s="14"/>
    </row>
    <row r="46" spans="1:32" x14ac:dyDescent="0.35">
      <c r="A46" s="1">
        <v>15</v>
      </c>
      <c r="B46" s="2">
        <f t="shared" si="10"/>
        <v>2.4765467896111772</v>
      </c>
      <c r="C46" s="2">
        <f t="shared" si="11"/>
        <v>2.2254680343348778</v>
      </c>
      <c r="D46" s="2">
        <f t="shared" si="12"/>
        <v>5.9715302152204872</v>
      </c>
      <c r="E46" s="2">
        <f t="shared" si="13"/>
        <v>7.0785254943730678</v>
      </c>
      <c r="F46" s="2">
        <f t="shared" si="14"/>
        <v>9.0364834257225919</v>
      </c>
      <c r="G46" s="2">
        <f t="shared" si="15"/>
        <v>6.9471534524150025</v>
      </c>
      <c r="H46" s="2">
        <f t="shared" si="16"/>
        <v>7.6146969963900064</v>
      </c>
      <c r="I46" s="8">
        <f t="shared" si="19"/>
        <v>6.4304280112654411</v>
      </c>
      <c r="J46" s="8">
        <f t="shared" si="18"/>
        <v>41.350404408067213</v>
      </c>
      <c r="K46" s="8">
        <f t="shared" si="17"/>
        <v>0.76733981764375625</v>
      </c>
      <c r="Y46" s="14"/>
      <c r="Z46" s="14"/>
      <c r="AA46" s="14"/>
      <c r="AB46" s="14"/>
      <c r="AC46" s="14"/>
      <c r="AD46" s="17"/>
      <c r="AE46" s="14"/>
      <c r="AF46" s="14"/>
    </row>
    <row r="47" spans="1:32" x14ac:dyDescent="0.35">
      <c r="A47" s="1">
        <v>16</v>
      </c>
      <c r="B47" s="2">
        <f t="shared" si="10"/>
        <v>2.546141906532863</v>
      </c>
      <c r="C47" s="2">
        <f t="shared" si="11"/>
        <v>1.8049724668200804</v>
      </c>
      <c r="D47" s="2">
        <f t="shared" si="12"/>
        <v>5.3095346977597329</v>
      </c>
      <c r="E47" s="2">
        <f t="shared" si="13"/>
        <v>6.6247824106607966</v>
      </c>
      <c r="F47" s="2">
        <f t="shared" si="14"/>
        <v>8.462887703590356</v>
      </c>
      <c r="G47" s="2">
        <f t="shared" si="15"/>
        <v>6.5954566635682212</v>
      </c>
      <c r="H47" s="2">
        <f t="shared" si="16"/>
        <v>6.5210729071458662</v>
      </c>
      <c r="I47" s="8">
        <f t="shared" si="19"/>
        <v>6.1534420250846527</v>
      </c>
      <c r="J47" s="8">
        <f t="shared" si="18"/>
        <v>37.864848756077912</v>
      </c>
      <c r="K47" s="8">
        <f t="shared" si="17"/>
        <v>0.7773614849327839</v>
      </c>
      <c r="N47" s="14"/>
      <c r="Y47" s="14"/>
      <c r="Z47" s="14"/>
      <c r="AA47" s="14"/>
      <c r="AB47" s="14"/>
      <c r="AC47" s="14"/>
      <c r="AD47" s="17"/>
      <c r="AE47" s="14"/>
      <c r="AF47" s="14"/>
    </row>
    <row r="48" spans="1:32" x14ac:dyDescent="0.35">
      <c r="A48" s="1">
        <v>17</v>
      </c>
      <c r="B48" s="2">
        <f t="shared" si="10"/>
        <v>2.5930744103230063</v>
      </c>
      <c r="C48" s="2">
        <f t="shared" si="11"/>
        <v>1.9483595526477508</v>
      </c>
      <c r="D48" s="2">
        <f t="shared" si="12"/>
        <v>5.1417875215708255</v>
      </c>
      <c r="E48" s="2">
        <f t="shared" si="13"/>
        <v>6.2525841398371407</v>
      </c>
      <c r="F48" s="2">
        <f t="shared" si="14"/>
        <v>8.3331901938134401</v>
      </c>
      <c r="G48" s="2">
        <f t="shared" si="15"/>
        <v>4.8615943492353129</v>
      </c>
      <c r="H48" s="2">
        <f t="shared" si="16"/>
        <v>5.6336618347295415</v>
      </c>
      <c r="I48" s="8">
        <f t="shared" si="19"/>
        <v>5.8961217764015883</v>
      </c>
      <c r="J48" s="8">
        <f t="shared" si="18"/>
        <v>34.764252002157022</v>
      </c>
      <c r="K48" s="8">
        <f t="shared" si="17"/>
        <v>0.78667162352350806</v>
      </c>
      <c r="N48" s="14"/>
      <c r="AD48" s="16"/>
    </row>
    <row r="49" spans="1:30" x14ac:dyDescent="0.35">
      <c r="A49" s="1">
        <v>18</v>
      </c>
      <c r="B49" s="2">
        <f t="shared" si="10"/>
        <v>7.5341134080924137</v>
      </c>
      <c r="C49" s="2">
        <f t="shared" si="11"/>
        <v>1.8521592997357683</v>
      </c>
      <c r="D49" s="2">
        <f t="shared" si="12"/>
        <v>9.8186757262752486</v>
      </c>
      <c r="E49" s="2">
        <f t="shared" si="13"/>
        <v>7.2930141407060427</v>
      </c>
      <c r="F49" s="2">
        <f t="shared" si="14"/>
        <v>9.6288855649739169</v>
      </c>
      <c r="G49" s="2">
        <f t="shared" si="15"/>
        <v>10.854927269398441</v>
      </c>
      <c r="H49" s="2">
        <f t="shared" si="16"/>
        <v>9.8936321823603119</v>
      </c>
      <c r="I49" s="8">
        <f t="shared" si="19"/>
        <v>7.5415785875068719</v>
      </c>
      <c r="J49" s="8">
        <f t="shared" si="18"/>
        <v>56.875407591542142</v>
      </c>
      <c r="K49" s="8">
        <f t="shared" si="17"/>
        <v>0.72713712892059879</v>
      </c>
      <c r="N49" s="14"/>
      <c r="AD49" s="16"/>
    </row>
    <row r="50" spans="1:30" x14ac:dyDescent="0.35">
      <c r="A50" s="1">
        <v>19</v>
      </c>
      <c r="B50" s="2">
        <f t="shared" si="10"/>
        <v>7.5341134080924137</v>
      </c>
      <c r="C50" s="2">
        <f t="shared" si="11"/>
        <v>8.5411972967146053</v>
      </c>
      <c r="D50" s="2">
        <f t="shared" si="12"/>
        <v>9.7727404642241602</v>
      </c>
      <c r="E50" s="2">
        <f t="shared" si="13"/>
        <v>7.0785254943730678</v>
      </c>
      <c r="F50" s="2">
        <f t="shared" si="14"/>
        <v>9.3988129768454094</v>
      </c>
      <c r="G50" s="2">
        <f t="shared" si="15"/>
        <v>10.578379977032109</v>
      </c>
      <c r="H50" s="2">
        <f t="shared" si="16"/>
        <v>9.4535262714458934</v>
      </c>
      <c r="I50" s="8">
        <f t="shared" si="19"/>
        <v>7.8966635922222022</v>
      </c>
      <c r="J50" s="8">
        <f t="shared" si="18"/>
        <v>62.357295888727656</v>
      </c>
      <c r="K50" s="8">
        <f t="shared" si="17"/>
        <v>0.71428975051836729</v>
      </c>
      <c r="N50" s="14"/>
      <c r="AD50" s="16"/>
    </row>
    <row r="51" spans="1:30" x14ac:dyDescent="0.35">
      <c r="A51" s="1">
        <v>20</v>
      </c>
      <c r="B51" s="2">
        <f t="shared" si="10"/>
        <v>6.7519050115900194</v>
      </c>
      <c r="C51" s="2">
        <f t="shared" si="11"/>
        <v>8.7463839121028215</v>
      </c>
      <c r="D51" s="2">
        <f t="shared" si="12"/>
        <v>9.5900764444383579</v>
      </c>
      <c r="E51" s="2">
        <f t="shared" si="13"/>
        <v>6.5222066836520565</v>
      </c>
      <c r="F51" s="2">
        <f t="shared" si="14"/>
        <v>8.5935867385392974</v>
      </c>
      <c r="G51" s="2">
        <f t="shared" si="15"/>
        <v>9.8760569049864166</v>
      </c>
      <c r="H51" s="2">
        <f t="shared" si="16"/>
        <v>9.4535262714458934</v>
      </c>
      <c r="I51" s="8">
        <f t="shared" si="19"/>
        <v>7.7158111671265557</v>
      </c>
      <c r="J51" s="8">
        <f t="shared" si="18"/>
        <v>59.53374196675486</v>
      </c>
      <c r="K51" s="8">
        <f t="shared" si="17"/>
        <v>0.72083319648006805</v>
      </c>
      <c r="N51" s="14"/>
    </row>
    <row r="52" spans="1:30" x14ac:dyDescent="0.35">
      <c r="A52" s="10"/>
      <c r="I52" s="12" t="s">
        <v>25</v>
      </c>
      <c r="J52" s="8">
        <f>SQRT(SUM(J32:J51))</f>
        <v>27.63871301974363</v>
      </c>
      <c r="N52" s="14"/>
    </row>
    <row r="53" spans="1:30" x14ac:dyDescent="0.35">
      <c r="N53" s="14"/>
    </row>
    <row r="55" spans="1:30" x14ac:dyDescent="0.35">
      <c r="A55" s="50" t="s">
        <v>26</v>
      </c>
      <c r="B55" s="51"/>
      <c r="C55" s="51"/>
      <c r="D55" s="51"/>
      <c r="E55" s="51"/>
      <c r="F55" s="51"/>
      <c r="G55" s="51"/>
      <c r="H55" s="52"/>
    </row>
    <row r="56" spans="1:30" x14ac:dyDescent="0.35">
      <c r="A56" s="20"/>
      <c r="B56" s="35">
        <v>1</v>
      </c>
      <c r="C56" s="35">
        <v>2</v>
      </c>
      <c r="D56" s="35">
        <v>3</v>
      </c>
      <c r="E56" s="35">
        <v>4</v>
      </c>
      <c r="F56" s="35">
        <v>5</v>
      </c>
      <c r="G56" s="35">
        <v>6</v>
      </c>
      <c r="H56" s="35">
        <v>7</v>
      </c>
      <c r="K56" s="38"/>
    </row>
    <row r="57" spans="1:30" x14ac:dyDescent="0.35">
      <c r="A57" s="34">
        <v>1</v>
      </c>
      <c r="B57" s="1">
        <v>1</v>
      </c>
      <c r="C57" s="40">
        <f>B58</f>
        <v>0.89110283910638466</v>
      </c>
      <c r="D57" s="40">
        <f>B59</f>
        <v>0.83934693990926457</v>
      </c>
      <c r="E57" s="40">
        <f>B60</f>
        <v>0.88066644099673996</v>
      </c>
      <c r="F57" s="40">
        <f>B61</f>
        <v>0.82755212459102145</v>
      </c>
      <c r="G57" s="40">
        <f>B62</f>
        <v>0.85732715323698649</v>
      </c>
      <c r="H57" s="40">
        <f>B63</f>
        <v>0.92198946305657614</v>
      </c>
    </row>
    <row r="58" spans="1:30" x14ac:dyDescent="0.35">
      <c r="A58" s="34">
        <v>2</v>
      </c>
      <c r="B58" s="40">
        <v>0.89110283910638466</v>
      </c>
      <c r="C58" s="1">
        <v>1</v>
      </c>
      <c r="D58" s="40">
        <f>C59</f>
        <v>0.80548436463512008</v>
      </c>
      <c r="E58" s="40">
        <f>C60</f>
        <v>0.75862696499004556</v>
      </c>
      <c r="F58" s="40">
        <f>C61</f>
        <v>0.72959580671774815</v>
      </c>
      <c r="G58" s="40">
        <f>C62</f>
        <v>0.77301478039450133</v>
      </c>
      <c r="H58" s="40">
        <f>C63</f>
        <v>0.78800569862643133</v>
      </c>
    </row>
    <row r="59" spans="1:30" x14ac:dyDescent="0.35">
      <c r="A59" s="34">
        <v>3</v>
      </c>
      <c r="B59" s="40">
        <v>0.83934693990926457</v>
      </c>
      <c r="C59" s="40">
        <v>0.80548436463512008</v>
      </c>
      <c r="D59" s="1">
        <v>1</v>
      </c>
      <c r="E59" s="40">
        <f>D60</f>
        <v>0.91561950995852792</v>
      </c>
      <c r="F59" s="40">
        <f>D61</f>
        <v>0.88810092900507509</v>
      </c>
      <c r="G59" s="40">
        <f>D62</f>
        <v>0.94193182483377191</v>
      </c>
      <c r="H59" s="40">
        <f>E63</f>
        <v>0.9408856689533871</v>
      </c>
    </row>
    <row r="60" spans="1:30" x14ac:dyDescent="0.35">
      <c r="A60" s="34">
        <v>4</v>
      </c>
      <c r="B60" s="40">
        <v>0.88066644099673996</v>
      </c>
      <c r="C60" s="40">
        <v>0.75862696499004556</v>
      </c>
      <c r="D60" s="40">
        <v>0.91561950995852792</v>
      </c>
      <c r="E60" s="1">
        <v>1</v>
      </c>
      <c r="F60" s="40">
        <f>E61</f>
        <v>0.94913680517370747</v>
      </c>
      <c r="G60" s="40">
        <f>E62</f>
        <v>0.94043181013624733</v>
      </c>
      <c r="H60" s="40">
        <f>E63</f>
        <v>0.9408856689533871</v>
      </c>
    </row>
    <row r="61" spans="1:30" x14ac:dyDescent="0.35">
      <c r="A61" s="34">
        <v>5</v>
      </c>
      <c r="B61" s="40">
        <v>0.82755212459102145</v>
      </c>
      <c r="C61" s="40">
        <v>0.72959580671774815</v>
      </c>
      <c r="D61" s="40">
        <v>0.88810092900507509</v>
      </c>
      <c r="E61" s="40">
        <v>0.94913680517370747</v>
      </c>
      <c r="F61" s="1">
        <v>1</v>
      </c>
      <c r="G61" s="40">
        <f>F62</f>
        <v>0.94554092327163453</v>
      </c>
      <c r="H61" s="40">
        <f>F63</f>
        <v>0.81492507881162157</v>
      </c>
    </row>
    <row r="62" spans="1:30" x14ac:dyDescent="0.35">
      <c r="A62" s="34">
        <v>6</v>
      </c>
      <c r="B62" s="40">
        <v>0.85732715323698649</v>
      </c>
      <c r="C62" s="40">
        <v>0.77301478039450133</v>
      </c>
      <c r="D62" s="40">
        <v>0.94193182483377191</v>
      </c>
      <c r="E62" s="40">
        <v>0.94043181013624733</v>
      </c>
      <c r="F62" s="40">
        <v>0.94554092327163453</v>
      </c>
      <c r="G62" s="1">
        <v>1</v>
      </c>
      <c r="H62" s="40">
        <f>G63</f>
        <v>0.8618099081302707</v>
      </c>
    </row>
    <row r="63" spans="1:30" x14ac:dyDescent="0.35">
      <c r="A63" s="34">
        <v>7</v>
      </c>
      <c r="B63" s="40">
        <v>0.92198946305657614</v>
      </c>
      <c r="C63" s="40">
        <v>0.78800569862643133</v>
      </c>
      <c r="D63" s="40">
        <v>0.87962544000797804</v>
      </c>
      <c r="E63" s="40">
        <v>0.9408856689533871</v>
      </c>
      <c r="F63" s="40">
        <v>0.81492507881162157</v>
      </c>
      <c r="G63" s="40">
        <v>0.8618099081302707</v>
      </c>
      <c r="H63" s="1">
        <v>1</v>
      </c>
    </row>
    <row r="64" spans="1:30" x14ac:dyDescent="0.35">
      <c r="V64" s="43"/>
    </row>
    <row r="65" spans="1:19" x14ac:dyDescent="0.35">
      <c r="A65" s="53" t="s">
        <v>31</v>
      </c>
      <c r="B65" s="53"/>
      <c r="C65" s="53"/>
      <c r="D65" s="53"/>
      <c r="E65" s="53"/>
      <c r="F65" s="53"/>
      <c r="G65" s="53"/>
      <c r="H65" s="53"/>
      <c r="I65" s="43"/>
      <c r="K65" s="53" t="s">
        <v>32</v>
      </c>
      <c r="L65" s="53"/>
      <c r="M65" s="53"/>
      <c r="N65" s="53"/>
      <c r="O65" s="53"/>
      <c r="P65" s="53"/>
      <c r="Q65" s="53"/>
      <c r="R65" s="53"/>
      <c r="S65" s="53"/>
    </row>
    <row r="66" spans="1:19" x14ac:dyDescent="0.35">
      <c r="A66" s="50" t="s">
        <v>28</v>
      </c>
      <c r="B66" s="51"/>
      <c r="C66" s="51"/>
      <c r="D66" s="51"/>
      <c r="E66" s="51"/>
      <c r="F66" s="51"/>
      <c r="G66" s="51"/>
      <c r="H66" s="52"/>
      <c r="I66" s="47" t="s">
        <v>36</v>
      </c>
      <c r="K66" s="50" t="s">
        <v>28</v>
      </c>
      <c r="L66" s="51"/>
      <c r="M66" s="51"/>
      <c r="N66" s="51"/>
      <c r="O66" s="51"/>
      <c r="P66" s="51"/>
      <c r="Q66" s="51"/>
      <c r="R66" s="51"/>
      <c r="S66" s="52"/>
    </row>
    <row r="67" spans="1:19" x14ac:dyDescent="0.35">
      <c r="A67" s="33">
        <v>1</v>
      </c>
      <c r="B67" s="44">
        <f>1-ABS(B57)</f>
        <v>0</v>
      </c>
      <c r="C67" s="42">
        <f t="shared" ref="C67:H67" si="20">1-ABS(C57)</f>
        <v>0.10889716089361534</v>
      </c>
      <c r="D67" s="42">
        <f t="shared" si="20"/>
        <v>0.16065306009073543</v>
      </c>
      <c r="E67" s="42">
        <f t="shared" si="20"/>
        <v>0.11933355900326004</v>
      </c>
      <c r="F67" s="42">
        <f t="shared" si="20"/>
        <v>0.17244787540897855</v>
      </c>
      <c r="G67" s="42">
        <f t="shared" si="20"/>
        <v>0.14267284676301351</v>
      </c>
      <c r="H67" s="46">
        <f t="shared" si="20"/>
        <v>7.8010536943423858E-2</v>
      </c>
      <c r="I67" s="45">
        <f>MIN(C67:H67)</f>
        <v>7.8010536943423858E-2</v>
      </c>
      <c r="K67" s="33">
        <v>1</v>
      </c>
      <c r="L67" s="44">
        <f>1-ABS(B57)</f>
        <v>0</v>
      </c>
      <c r="M67" s="42">
        <f t="shared" ref="M67:R67" si="21">1-ABS(C57)</f>
        <v>0.10889716089361534</v>
      </c>
      <c r="N67" s="42">
        <f t="shared" si="21"/>
        <v>0.16065306009073543</v>
      </c>
      <c r="O67" s="42">
        <f t="shared" si="21"/>
        <v>0.11933355900326004</v>
      </c>
      <c r="P67" s="42">
        <f t="shared" si="21"/>
        <v>0.17244787540897855</v>
      </c>
      <c r="Q67" s="42">
        <f t="shared" si="21"/>
        <v>0.14267284676301351</v>
      </c>
      <c r="R67" s="42">
        <f t="shared" si="21"/>
        <v>7.8010536943423858E-2</v>
      </c>
      <c r="S67" s="15"/>
    </row>
    <row r="68" spans="1:19" x14ac:dyDescent="0.35">
      <c r="A68" s="33">
        <v>2</v>
      </c>
      <c r="B68" s="46">
        <f t="shared" ref="B68:H68" si="22">1-ABS(B58)</f>
        <v>0.10889716089361534</v>
      </c>
      <c r="C68" s="44">
        <f t="shared" si="22"/>
        <v>0</v>
      </c>
      <c r="D68" s="42">
        <f t="shared" si="22"/>
        <v>0.19451563536487992</v>
      </c>
      <c r="E68" s="42">
        <f t="shared" si="22"/>
        <v>0.24137303500995444</v>
      </c>
      <c r="F68" s="42">
        <f t="shared" si="22"/>
        <v>0.27040419328225185</v>
      </c>
      <c r="G68" s="42">
        <f t="shared" si="22"/>
        <v>0.22698521960549867</v>
      </c>
      <c r="H68" s="42">
        <f t="shared" si="22"/>
        <v>0.21199430137356867</v>
      </c>
      <c r="I68" s="45">
        <f>MIN(B68,D68:H68)</f>
        <v>0.10889716089361534</v>
      </c>
      <c r="K68" s="33">
        <v>2</v>
      </c>
      <c r="L68" s="42">
        <f t="shared" ref="L68:L73" si="23">1-ABS(B58)</f>
        <v>0.10889716089361534</v>
      </c>
      <c r="M68" s="44">
        <f t="shared" ref="M68:M73" si="24">1-ABS(C58)</f>
        <v>0</v>
      </c>
      <c r="N68" s="42">
        <f t="shared" ref="N68:N73" si="25">1-ABS(D58)</f>
        <v>0.19451563536487992</v>
      </c>
      <c r="O68" s="42">
        <f t="shared" ref="O68:O73" si="26">1-ABS(E58)</f>
        <v>0.24137303500995444</v>
      </c>
      <c r="P68" s="42">
        <f t="shared" ref="P68:P73" si="27">1-ABS(F58)</f>
        <v>0.27040419328225185</v>
      </c>
      <c r="Q68" s="42">
        <f t="shared" ref="Q68:Q73" si="28">1-ABS(G58)</f>
        <v>0.22698521960549867</v>
      </c>
      <c r="R68" s="42">
        <f t="shared" ref="R68:R73" si="29">1-ABS(H58)</f>
        <v>0.21199430137356867</v>
      </c>
      <c r="S68" s="15"/>
    </row>
    <row r="69" spans="1:19" x14ac:dyDescent="0.35">
      <c r="A69" s="33">
        <v>3</v>
      </c>
      <c r="B69" s="42">
        <f t="shared" ref="B69:H69" si="30">1-ABS(B59)</f>
        <v>0.16065306009073543</v>
      </c>
      <c r="C69" s="42">
        <f t="shared" si="30"/>
        <v>0.19451563536487992</v>
      </c>
      <c r="D69" s="44">
        <f t="shared" si="30"/>
        <v>0</v>
      </c>
      <c r="E69" s="42">
        <f t="shared" si="30"/>
        <v>8.4380490041472078E-2</v>
      </c>
      <c r="F69" s="42">
        <f t="shared" si="30"/>
        <v>0.11189907099492491</v>
      </c>
      <c r="G69" s="46">
        <f t="shared" si="30"/>
        <v>5.8068175166228087E-2</v>
      </c>
      <c r="H69" s="42">
        <f t="shared" si="30"/>
        <v>5.91143310466129E-2</v>
      </c>
      <c r="I69" s="45">
        <f>MIN(B69:C69,E69:H69)</f>
        <v>5.8068175166228087E-2</v>
      </c>
      <c r="K69" s="33">
        <v>3</v>
      </c>
      <c r="L69" s="42">
        <f t="shared" si="23"/>
        <v>0.16065306009073543</v>
      </c>
      <c r="M69" s="42">
        <f t="shared" si="24"/>
        <v>0.19451563536487992</v>
      </c>
      <c r="N69" s="44">
        <f t="shared" si="25"/>
        <v>0</v>
      </c>
      <c r="O69" s="42">
        <f t="shared" si="26"/>
        <v>8.4380490041472078E-2</v>
      </c>
      <c r="P69" s="42">
        <f t="shared" si="27"/>
        <v>0.11189907099492491</v>
      </c>
      <c r="Q69" s="42">
        <f t="shared" si="28"/>
        <v>5.8068175166228087E-2</v>
      </c>
      <c r="R69" s="42">
        <f t="shared" si="29"/>
        <v>5.91143310466129E-2</v>
      </c>
      <c r="S69" s="15"/>
    </row>
    <row r="70" spans="1:19" x14ac:dyDescent="0.35">
      <c r="A70" s="33">
        <v>4</v>
      </c>
      <c r="B70" s="42">
        <f t="shared" ref="B70:H70" si="31">1-ABS(B60)</f>
        <v>0.11933355900326004</v>
      </c>
      <c r="C70" s="42">
        <f t="shared" si="31"/>
        <v>0.24137303500995444</v>
      </c>
      <c r="D70" s="42">
        <f t="shared" si="31"/>
        <v>8.4380490041472078E-2</v>
      </c>
      <c r="E70" s="44">
        <f t="shared" si="31"/>
        <v>0</v>
      </c>
      <c r="F70" s="46">
        <f t="shared" si="31"/>
        <v>5.0863194826292535E-2</v>
      </c>
      <c r="G70" s="42">
        <f t="shared" si="31"/>
        <v>5.9568189863752674E-2</v>
      </c>
      <c r="H70" s="42">
        <f t="shared" si="31"/>
        <v>5.91143310466129E-2</v>
      </c>
      <c r="I70" s="45">
        <f>MIN(B70:D70,F70:H70)</f>
        <v>5.0863194826292535E-2</v>
      </c>
      <c r="K70" s="33">
        <v>4</v>
      </c>
      <c r="L70" s="42">
        <f t="shared" si="23"/>
        <v>0.11933355900326004</v>
      </c>
      <c r="M70" s="42">
        <f t="shared" si="24"/>
        <v>0.24137303500995444</v>
      </c>
      <c r="N70" s="42">
        <f t="shared" si="25"/>
        <v>8.4380490041472078E-2</v>
      </c>
      <c r="O70" s="44">
        <f t="shared" si="26"/>
        <v>0</v>
      </c>
      <c r="P70" s="42">
        <f t="shared" si="27"/>
        <v>5.0863194826292535E-2</v>
      </c>
      <c r="Q70" s="42">
        <f t="shared" si="28"/>
        <v>5.9568189863752674E-2</v>
      </c>
      <c r="R70" s="42">
        <f t="shared" si="29"/>
        <v>5.91143310466129E-2</v>
      </c>
      <c r="S70" s="15"/>
    </row>
    <row r="71" spans="1:19" x14ac:dyDescent="0.35">
      <c r="A71" s="33">
        <v>5</v>
      </c>
      <c r="B71" s="42">
        <f t="shared" ref="B71:H71" si="32">1-ABS(B61)</f>
        <v>0.17244787540897855</v>
      </c>
      <c r="C71" s="42">
        <f t="shared" si="32"/>
        <v>0.27040419328225185</v>
      </c>
      <c r="D71" s="42">
        <f t="shared" si="32"/>
        <v>0.11189907099492491</v>
      </c>
      <c r="E71" s="46">
        <f t="shared" si="32"/>
        <v>5.0863194826292535E-2</v>
      </c>
      <c r="F71" s="44">
        <f t="shared" si="32"/>
        <v>0</v>
      </c>
      <c r="G71" s="42">
        <f t="shared" si="32"/>
        <v>5.4459076728365474E-2</v>
      </c>
      <c r="H71" s="42">
        <f t="shared" si="32"/>
        <v>0.18507492118837843</v>
      </c>
      <c r="I71" s="45">
        <f>MIN(B71:E71,G71:H71)</f>
        <v>5.0863194826292535E-2</v>
      </c>
      <c r="K71" s="33">
        <v>5</v>
      </c>
      <c r="L71" s="42">
        <f t="shared" si="23"/>
        <v>0.17244787540897855</v>
      </c>
      <c r="M71" s="42">
        <f t="shared" si="24"/>
        <v>0.27040419328225185</v>
      </c>
      <c r="N71" s="42">
        <f t="shared" si="25"/>
        <v>0.11189907099492491</v>
      </c>
      <c r="O71" s="42">
        <f t="shared" si="26"/>
        <v>5.0863194826292535E-2</v>
      </c>
      <c r="P71" s="44">
        <f t="shared" si="27"/>
        <v>0</v>
      </c>
      <c r="Q71" s="42">
        <f t="shared" si="28"/>
        <v>5.4459076728365474E-2</v>
      </c>
      <c r="R71" s="42">
        <f t="shared" si="29"/>
        <v>0.18507492118837843</v>
      </c>
      <c r="S71" s="15"/>
    </row>
    <row r="72" spans="1:19" x14ac:dyDescent="0.35">
      <c r="A72" s="33">
        <v>6</v>
      </c>
      <c r="B72" s="42">
        <f t="shared" ref="B72:H72" si="33">1-ABS(B62)</f>
        <v>0.14267284676301351</v>
      </c>
      <c r="C72" s="42">
        <f t="shared" si="33"/>
        <v>0.22698521960549867</v>
      </c>
      <c r="D72" s="46">
        <f t="shared" si="33"/>
        <v>5.8068175166228087E-2</v>
      </c>
      <c r="E72" s="42">
        <f t="shared" si="33"/>
        <v>5.9568189863752674E-2</v>
      </c>
      <c r="F72" s="42">
        <f t="shared" si="33"/>
        <v>5.4459076728365474E-2</v>
      </c>
      <c r="G72" s="44">
        <f t="shared" si="33"/>
        <v>0</v>
      </c>
      <c r="H72" s="42">
        <f t="shared" si="33"/>
        <v>0.1381900918697293</v>
      </c>
      <c r="I72" s="45">
        <f>MIN(B72:E72,H72)</f>
        <v>5.8068175166228087E-2</v>
      </c>
      <c r="K72" s="33">
        <v>6</v>
      </c>
      <c r="L72" s="42">
        <f t="shared" si="23"/>
        <v>0.14267284676301351</v>
      </c>
      <c r="M72" s="42">
        <f t="shared" si="24"/>
        <v>0.22698521960549867</v>
      </c>
      <c r="N72" s="42">
        <f t="shared" si="25"/>
        <v>5.8068175166228087E-2</v>
      </c>
      <c r="O72" s="42">
        <f t="shared" si="26"/>
        <v>5.9568189863752674E-2</v>
      </c>
      <c r="P72" s="42">
        <f t="shared" si="27"/>
        <v>5.4459076728365474E-2</v>
      </c>
      <c r="Q72" s="44">
        <f t="shared" si="28"/>
        <v>0</v>
      </c>
      <c r="R72" s="42">
        <f t="shared" si="29"/>
        <v>0.1381900918697293</v>
      </c>
      <c r="S72" s="15"/>
    </row>
    <row r="73" spans="1:19" x14ac:dyDescent="0.35">
      <c r="A73" s="33">
        <v>7</v>
      </c>
      <c r="B73" s="42">
        <f t="shared" ref="B73:H73" si="34">1-ABS(B63)</f>
        <v>7.8010536943423858E-2</v>
      </c>
      <c r="C73" s="42">
        <f t="shared" si="34"/>
        <v>0.21199430137356867</v>
      </c>
      <c r="D73" s="42">
        <f t="shared" si="34"/>
        <v>0.12037455999202196</v>
      </c>
      <c r="E73" s="46">
        <f t="shared" si="34"/>
        <v>5.91143310466129E-2</v>
      </c>
      <c r="F73" s="42">
        <f t="shared" si="34"/>
        <v>0.18507492118837843</v>
      </c>
      <c r="G73" s="42">
        <f t="shared" si="34"/>
        <v>0.1381900918697293</v>
      </c>
      <c r="H73" s="44">
        <f t="shared" si="34"/>
        <v>0</v>
      </c>
      <c r="I73" s="45">
        <f>MIN(B73:G73)</f>
        <v>5.91143310466129E-2</v>
      </c>
      <c r="K73" s="33">
        <v>7</v>
      </c>
      <c r="L73" s="42">
        <f t="shared" si="23"/>
        <v>7.8010536943423858E-2</v>
      </c>
      <c r="M73" s="42">
        <f t="shared" si="24"/>
        <v>0.21199430137356867</v>
      </c>
      <c r="N73" s="42">
        <f t="shared" si="25"/>
        <v>0.12037455999202196</v>
      </c>
      <c r="O73" s="42">
        <f t="shared" si="26"/>
        <v>5.91143310466129E-2</v>
      </c>
      <c r="P73" s="42">
        <f t="shared" si="27"/>
        <v>0.18507492118837843</v>
      </c>
      <c r="Q73" s="42">
        <f t="shared" si="28"/>
        <v>0.1381900918697293</v>
      </c>
      <c r="R73" s="44">
        <f t="shared" si="29"/>
        <v>0</v>
      </c>
      <c r="S73" s="33" t="s">
        <v>30</v>
      </c>
    </row>
    <row r="74" spans="1:19" x14ac:dyDescent="0.35">
      <c r="A74" s="15"/>
      <c r="B74" s="39">
        <v>1</v>
      </c>
      <c r="C74" s="39">
        <v>2</v>
      </c>
      <c r="D74" s="39">
        <v>3</v>
      </c>
      <c r="E74" s="39">
        <v>4</v>
      </c>
      <c r="F74" s="39">
        <v>5</v>
      </c>
      <c r="G74" s="39">
        <v>6</v>
      </c>
      <c r="H74" s="33">
        <v>7</v>
      </c>
      <c r="K74" s="36" t="s">
        <v>27</v>
      </c>
      <c r="L74" s="48">
        <f>MIN(L68:L73)</f>
        <v>7.8010536943423858E-2</v>
      </c>
      <c r="M74" s="48">
        <f>MIN(M67,M69:M73)</f>
        <v>0.10889716089361534</v>
      </c>
      <c r="N74" s="48">
        <f>MIN(N67:N68,N70:N73)</f>
        <v>5.8068175166228087E-2</v>
      </c>
      <c r="O74" s="48">
        <f>MIN(O67:O69,O71:O73)</f>
        <v>5.0863194826292535E-2</v>
      </c>
      <c r="P74" s="48">
        <f>MIN(P67:P70,P72:P73)</f>
        <v>5.0863194826292535E-2</v>
      </c>
      <c r="Q74" s="48">
        <f>MIN(Q67:Q71,Q73)</f>
        <v>5.4459076728365474E-2</v>
      </c>
      <c r="R74" s="48">
        <f>MIN(R67:R72)</f>
        <v>5.91143310466129E-2</v>
      </c>
      <c r="S74" s="37">
        <f>MAX(L74:R74)</f>
        <v>0.10889716089361534</v>
      </c>
    </row>
    <row r="75" spans="1:19" x14ac:dyDescent="0.35">
      <c r="K75" s="33"/>
      <c r="L75" s="33">
        <f t="shared" ref="L75:R75" si="35">COUNTIF(L67:L73,"&lt;"&amp;$S$74)</f>
        <v>2</v>
      </c>
      <c r="M75" s="33">
        <f t="shared" si="35"/>
        <v>1</v>
      </c>
      <c r="N75" s="33">
        <f t="shared" si="35"/>
        <v>3</v>
      </c>
      <c r="O75" s="33">
        <f t="shared" si="35"/>
        <v>5</v>
      </c>
      <c r="P75" s="33">
        <f t="shared" si="35"/>
        <v>3</v>
      </c>
      <c r="Q75" s="33">
        <f t="shared" si="35"/>
        <v>4</v>
      </c>
      <c r="R75" s="33">
        <f t="shared" si="35"/>
        <v>4</v>
      </c>
      <c r="S75" s="33"/>
    </row>
    <row r="76" spans="1:19" x14ac:dyDescent="0.35">
      <c r="R76" s="38"/>
    </row>
    <row r="77" spans="1:19" ht="16" thickBot="1" x14ac:dyDescent="0.4">
      <c r="A77" s="21" t="s">
        <v>29</v>
      </c>
    </row>
    <row r="78" spans="1:19" ht="15" thickBot="1" x14ac:dyDescent="0.4">
      <c r="A78" s="22"/>
      <c r="B78" s="23"/>
      <c r="C78" s="23"/>
      <c r="D78" s="23"/>
      <c r="E78" s="23"/>
      <c r="F78" s="23"/>
      <c r="G78" s="24"/>
      <c r="K78" s="49" t="s">
        <v>33</v>
      </c>
      <c r="L78" s="49"/>
      <c r="M78" s="49"/>
      <c r="N78" s="49"/>
    </row>
    <row r="79" spans="1:19" ht="18.5" thickBot="1" x14ac:dyDescent="0.4">
      <c r="A79" s="25"/>
      <c r="B79" s="26">
        <v>1</v>
      </c>
      <c r="C79" s="17"/>
      <c r="D79" s="26">
        <v>7</v>
      </c>
      <c r="E79" s="17"/>
      <c r="F79" s="26">
        <v>4</v>
      </c>
      <c r="G79" s="27"/>
      <c r="K79" s="49" t="s">
        <v>34</v>
      </c>
      <c r="L79" s="49"/>
      <c r="M79" s="49"/>
      <c r="N79" s="49"/>
    </row>
    <row r="80" spans="1:19" ht="15" thickBot="1" x14ac:dyDescent="0.4">
      <c r="A80" s="25"/>
      <c r="B80" s="17"/>
      <c r="C80" s="17"/>
      <c r="D80" s="17"/>
      <c r="E80" s="17"/>
      <c r="F80" s="17"/>
      <c r="G80" s="27"/>
      <c r="K80" s="49" t="s">
        <v>35</v>
      </c>
      <c r="L80" s="49"/>
      <c r="M80" s="49"/>
      <c r="N80" s="49"/>
    </row>
    <row r="81" spans="1:20" ht="18.5" thickBot="1" x14ac:dyDescent="0.4">
      <c r="A81" s="25"/>
      <c r="B81" s="41">
        <v>2</v>
      </c>
      <c r="C81" s="17"/>
      <c r="D81" s="41">
        <v>6</v>
      </c>
      <c r="E81" s="17"/>
      <c r="F81" s="41">
        <v>5</v>
      </c>
      <c r="G81" s="27"/>
      <c r="K81" s="31"/>
      <c r="L81" s="31"/>
    </row>
    <row r="82" spans="1:20" ht="15" thickBot="1" x14ac:dyDescent="0.4">
      <c r="A82" s="25"/>
      <c r="B82" s="17"/>
      <c r="C82" s="17"/>
      <c r="D82" s="17"/>
      <c r="E82" s="17"/>
      <c r="F82" s="17"/>
      <c r="G82" s="27"/>
      <c r="K82" s="14"/>
      <c r="L82" s="14"/>
      <c r="M82" s="14"/>
    </row>
    <row r="83" spans="1:20" ht="18.5" thickBot="1" x14ac:dyDescent="0.4">
      <c r="A83" s="25"/>
      <c r="B83" s="17"/>
      <c r="C83" s="17"/>
      <c r="D83" s="41">
        <v>3</v>
      </c>
      <c r="E83" s="17"/>
      <c r="F83" s="17"/>
      <c r="G83" s="27"/>
      <c r="K83" s="17"/>
      <c r="L83" s="17"/>
    </row>
    <row r="84" spans="1:20" ht="15" thickBot="1" x14ac:dyDescent="0.4">
      <c r="A84" s="28"/>
      <c r="B84" s="29"/>
      <c r="C84" s="29"/>
      <c r="D84" s="29"/>
      <c r="E84" s="29"/>
      <c r="F84" s="29"/>
      <c r="G84" s="30"/>
      <c r="K84" s="17"/>
      <c r="L84" s="17"/>
    </row>
    <row r="85" spans="1:20" x14ac:dyDescent="0.35">
      <c r="K85" s="17"/>
      <c r="L85" s="17"/>
    </row>
    <row r="86" spans="1:20" x14ac:dyDescent="0.35">
      <c r="K86" s="17"/>
      <c r="L86" s="17"/>
    </row>
    <row r="87" spans="1:20" x14ac:dyDescent="0.35">
      <c r="K87" s="17"/>
      <c r="L87" s="17"/>
    </row>
    <row r="90" spans="1:20" ht="15.5" x14ac:dyDescent="0.35">
      <c r="M90" s="32"/>
      <c r="N90" s="32"/>
      <c r="O90" s="32"/>
      <c r="P90" s="32"/>
      <c r="Q90" s="32"/>
      <c r="R90" s="32"/>
      <c r="S90" s="32"/>
      <c r="T90" s="32"/>
    </row>
  </sheetData>
  <mergeCells count="17">
    <mergeCell ref="K65:S65"/>
    <mergeCell ref="A65:H65"/>
    <mergeCell ref="A1:H1"/>
    <mergeCell ref="A2:A3"/>
    <mergeCell ref="B2:H2"/>
    <mergeCell ref="J1:Q1"/>
    <mergeCell ref="J2:J3"/>
    <mergeCell ref="K2:Q2"/>
    <mergeCell ref="A30:A31"/>
    <mergeCell ref="B30:H30"/>
    <mergeCell ref="A55:H55"/>
    <mergeCell ref="A29:K29"/>
    <mergeCell ref="K80:N80"/>
    <mergeCell ref="A66:H66"/>
    <mergeCell ref="K66:S66"/>
    <mergeCell ref="K78:N78"/>
    <mergeCell ref="K79:N7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2018-12-03T10:46:49Z</dcterms:modified>
</cp:coreProperties>
</file>