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Sheet1" sheetId="4" r:id="rId1"/>
    <sheet name="Лист1" sheetId="1" r:id="rId2"/>
    <sheet name="Лист2" sheetId="2" r:id="rId3"/>
    <sheet name="Лист3" sheetId="3" r:id="rId4"/>
  </sheets>
  <calcPr calcId="162913"/>
</workbook>
</file>

<file path=xl/calcChain.xml><?xml version="1.0" encoding="utf-8"?>
<calcChain xmlns="http://schemas.openxmlformats.org/spreadsheetml/2006/main">
  <c r="P31" i="1" l="1"/>
  <c r="O31" i="1"/>
  <c r="N31" i="1"/>
  <c r="M31" i="1"/>
  <c r="C36" i="1" l="1"/>
  <c r="D36" i="1"/>
  <c r="E36" i="1"/>
  <c r="B36" i="1"/>
  <c r="C35" i="1"/>
  <c r="D35" i="1"/>
  <c r="J31" i="1" s="1"/>
  <c r="E35" i="1"/>
  <c r="K31" i="1" s="1"/>
  <c r="B35" i="1"/>
  <c r="C33" i="1"/>
  <c r="D33" i="1"/>
  <c r="E33" i="1"/>
  <c r="B33" i="1"/>
  <c r="C32" i="1"/>
  <c r="D32" i="1"/>
  <c r="D34" i="1" s="1"/>
  <c r="E32" i="1"/>
  <c r="E34" i="1" s="1"/>
  <c r="B32" i="1"/>
  <c r="B34" i="1" s="1"/>
  <c r="B22" i="1"/>
  <c r="C22" i="1"/>
  <c r="D22" i="1"/>
  <c r="E22" i="1"/>
  <c r="F22" i="1"/>
  <c r="B26" i="1"/>
  <c r="C26" i="1"/>
  <c r="D26" i="1"/>
  <c r="E26" i="1"/>
  <c r="F26" i="1"/>
  <c r="F25" i="1"/>
  <c r="B25" i="1"/>
  <c r="C25" i="1"/>
  <c r="I20" i="1" s="1"/>
  <c r="D25" i="1"/>
  <c r="J6" i="1" s="1"/>
  <c r="E25" i="1"/>
  <c r="H3" i="1" l="1"/>
  <c r="K3" i="1"/>
  <c r="K5" i="1"/>
  <c r="H21" i="1"/>
  <c r="H12" i="1"/>
  <c r="H4" i="1"/>
  <c r="I13" i="1"/>
  <c r="N13" i="1" s="1"/>
  <c r="I5" i="1"/>
  <c r="J18" i="1"/>
  <c r="J9" i="1"/>
  <c r="O9" i="1" s="1"/>
  <c r="K21" i="1"/>
  <c r="P21" i="1" s="1"/>
  <c r="K8" i="1"/>
  <c r="H20" i="1"/>
  <c r="H15" i="1"/>
  <c r="H7" i="1"/>
  <c r="M7" i="1" s="1"/>
  <c r="I18" i="1"/>
  <c r="I8" i="1"/>
  <c r="J21" i="1"/>
  <c r="J8" i="1"/>
  <c r="O8" i="1" s="1"/>
  <c r="K20" i="1"/>
  <c r="K11" i="1"/>
  <c r="K7" i="1"/>
  <c r="K13" i="1"/>
  <c r="P13" i="1" s="1"/>
  <c r="H18" i="1"/>
  <c r="H14" i="1"/>
  <c r="M14" i="1" s="1"/>
  <c r="H10" i="1"/>
  <c r="H6" i="1"/>
  <c r="M6" i="1" s="1"/>
  <c r="I2" i="1"/>
  <c r="I17" i="1"/>
  <c r="I11" i="1"/>
  <c r="N11" i="1" s="1"/>
  <c r="I7" i="1"/>
  <c r="N7" i="1" s="1"/>
  <c r="I3" i="1"/>
  <c r="J20" i="1"/>
  <c r="O20" i="1" s="1"/>
  <c r="J16" i="1"/>
  <c r="O16" i="1" s="1"/>
  <c r="J11" i="1"/>
  <c r="O11" i="1" s="1"/>
  <c r="J7" i="1"/>
  <c r="J3" i="1"/>
  <c r="K19" i="1"/>
  <c r="P19" i="1" s="1"/>
  <c r="K15" i="1"/>
  <c r="P15" i="1" s="1"/>
  <c r="K10" i="1"/>
  <c r="K6" i="1"/>
  <c r="P6" i="1" s="1"/>
  <c r="H19" i="1"/>
  <c r="M19" i="1" s="1"/>
  <c r="I14" i="1"/>
  <c r="N14" i="1" s="1"/>
  <c r="H16" i="1"/>
  <c r="H8" i="1"/>
  <c r="M8" i="1" s="1"/>
  <c r="I19" i="1"/>
  <c r="N19" i="1" s="1"/>
  <c r="I9" i="1"/>
  <c r="N9" i="1" s="1"/>
  <c r="J2" i="1"/>
  <c r="J13" i="1"/>
  <c r="O13" i="1" s="1"/>
  <c r="J5" i="1"/>
  <c r="O5" i="1" s="1"/>
  <c r="K17" i="1"/>
  <c r="P17" i="1" s="1"/>
  <c r="K12" i="1"/>
  <c r="K4" i="1"/>
  <c r="J14" i="1"/>
  <c r="O14" i="1" s="1"/>
  <c r="H11" i="1"/>
  <c r="M11" i="1" s="1"/>
  <c r="I12" i="1"/>
  <c r="I4" i="1"/>
  <c r="N4" i="1" s="1"/>
  <c r="J17" i="1"/>
  <c r="O17" i="1" s="1"/>
  <c r="J12" i="1"/>
  <c r="J4" i="1"/>
  <c r="K16" i="1"/>
  <c r="P16" i="1" s="1"/>
  <c r="H2" i="1"/>
  <c r="M2" i="1" s="1"/>
  <c r="H17" i="1"/>
  <c r="M17" i="1" s="1"/>
  <c r="H13" i="1"/>
  <c r="H9" i="1"/>
  <c r="M9" i="1" s="1"/>
  <c r="H5" i="1"/>
  <c r="M5" i="1" s="1"/>
  <c r="I21" i="1"/>
  <c r="N21" i="1" s="1"/>
  <c r="I16" i="1"/>
  <c r="I10" i="1"/>
  <c r="N10" i="1" s="1"/>
  <c r="I6" i="1"/>
  <c r="N6" i="1" s="1"/>
  <c r="I15" i="1"/>
  <c r="N15" i="1" s="1"/>
  <c r="J19" i="1"/>
  <c r="J15" i="1"/>
  <c r="O15" i="1" s="1"/>
  <c r="J10" i="1"/>
  <c r="O10" i="1" s="1"/>
  <c r="K2" i="1"/>
  <c r="P2" i="1" s="1"/>
  <c r="K18" i="1"/>
  <c r="K14" i="1"/>
  <c r="K9" i="1"/>
  <c r="P9" i="1" s="1"/>
  <c r="I31" i="1"/>
  <c r="K29" i="1"/>
  <c r="P29" i="1" s="1"/>
  <c r="H30" i="1"/>
  <c r="M30" i="1" s="1"/>
  <c r="J29" i="1"/>
  <c r="O29" i="1" s="1"/>
  <c r="K30" i="1"/>
  <c r="P30" i="1" s="1"/>
  <c r="I29" i="1"/>
  <c r="N29" i="1" s="1"/>
  <c r="J30" i="1"/>
  <c r="O30" i="1" s="1"/>
  <c r="I30" i="1"/>
  <c r="N30" i="1" s="1"/>
  <c r="H31" i="1"/>
  <c r="H29" i="1"/>
  <c r="M29" i="1" s="1"/>
  <c r="C34" i="1"/>
  <c r="M10" i="1"/>
  <c r="O4" i="1"/>
  <c r="M3" i="1"/>
  <c r="P5" i="1"/>
  <c r="M4" i="1"/>
  <c r="M15" i="1"/>
  <c r="N5" i="1"/>
  <c r="P8" i="1"/>
  <c r="O12" i="1"/>
  <c r="N20" i="1"/>
  <c r="P12" i="1"/>
  <c r="P4" i="1"/>
  <c r="M18" i="1"/>
  <c r="N3" i="1"/>
  <c r="O19" i="1"/>
  <c r="O7" i="1"/>
  <c r="O3" i="1"/>
  <c r="P11" i="1"/>
  <c r="P7" i="1"/>
  <c r="P3" i="1"/>
  <c r="M21" i="1"/>
  <c r="M13" i="1"/>
  <c r="N2" i="1"/>
  <c r="N18" i="1"/>
  <c r="O2" i="1"/>
  <c r="O18" i="1"/>
  <c r="O6" i="1"/>
  <c r="P18" i="1"/>
  <c r="P14" i="1"/>
  <c r="P10" i="1"/>
  <c r="N16" i="1"/>
  <c r="N12" i="1"/>
  <c r="N8" i="1"/>
  <c r="P20" i="1"/>
  <c r="M20" i="1"/>
  <c r="M16" i="1"/>
  <c r="M12" i="1"/>
  <c r="N17" i="1"/>
  <c r="O21" i="1"/>
  <c r="M22" i="1" l="1"/>
  <c r="O22" i="1"/>
  <c r="P22" i="1"/>
  <c r="N22" i="1"/>
  <c r="H40" i="1" l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39" i="1"/>
  <c r="B23" i="1"/>
  <c r="B24" i="1" s="1"/>
  <c r="C23" i="1"/>
  <c r="C24" i="1" s="1"/>
  <c r="D23" i="1"/>
  <c r="D24" i="1" s="1"/>
  <c r="E23" i="1"/>
  <c r="E24" i="1" s="1"/>
  <c r="F23" i="1"/>
  <c r="F24" i="1" s="1"/>
  <c r="J39" i="1" l="1" a="1"/>
  <c r="J42" i="1" s="1"/>
  <c r="J43" i="1" l="1"/>
  <c r="J40" i="1"/>
  <c r="J41" i="1"/>
  <c r="J39" i="1"/>
  <c r="M41" i="1" l="1"/>
  <c r="L41" i="1"/>
</calcChain>
</file>

<file path=xl/sharedStrings.xml><?xml version="1.0" encoding="utf-8"?>
<sst xmlns="http://schemas.openxmlformats.org/spreadsheetml/2006/main" count="78" uniqueCount="57">
  <si>
    <t>n</t>
  </si>
  <si>
    <t>Y</t>
  </si>
  <si>
    <t>X1</t>
  </si>
  <si>
    <t>X2</t>
  </si>
  <si>
    <t>X3</t>
  </si>
  <si>
    <t>X4</t>
  </si>
  <si>
    <t>сер</t>
  </si>
  <si>
    <t>X=</t>
  </si>
  <si>
    <t>Y=</t>
  </si>
  <si>
    <t>A=</t>
  </si>
  <si>
    <t>P[н]</t>
  </si>
  <si>
    <t>P[в]</t>
  </si>
  <si>
    <t>σ</t>
  </si>
  <si>
    <t>ν</t>
  </si>
  <si>
    <t>W=</t>
  </si>
  <si>
    <t>D=</t>
  </si>
  <si>
    <t>d[max]=</t>
  </si>
  <si>
    <t>X*1</t>
  </si>
  <si>
    <t>X*2</t>
  </si>
  <si>
    <t>X*3</t>
  </si>
  <si>
    <t>X*4</t>
  </si>
  <si>
    <t>Yp1</t>
  </si>
  <si>
    <t>Yp2</t>
  </si>
  <si>
    <t>Прогноз</t>
  </si>
  <si>
    <t>Y1</t>
  </si>
  <si>
    <t>Y2</t>
  </si>
  <si>
    <t>Y3</t>
  </si>
  <si>
    <t>Y4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</si>
  <si>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</si>
  <si>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</si>
  <si>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</si>
  <si>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</si>
  <si>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</si>
  <si>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</si>
  <si>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</si>
  <si>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</si>
  <si>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</si>
  <si>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</si>
  <si>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</si>
  <si>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</si>
  <si>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</si>
  <si>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</si>
  <si>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</si>
  <si>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</si>
  <si>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</si>
  <si>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</si>
  <si>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</si>
  <si>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</si>
  <si>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</si>
  <si>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</si>
  <si>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</si>
  <si>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</si>
  <si>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</si>
  <si>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</si>
  <si>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X Variable 3</t>
  </si>
  <si>
    <t>X Variable 4</t>
  </si>
  <si>
    <t>X Variable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</si>
</sst>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sz val="10"/>
      <color rgb="FF00000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/>
    <xf numFmtId="164" fontId="0" fillId="2" borderId="1" xfId="0" applyNumberFormat="1" applyFill="1" applyBorder="1"/>
    <xf numFmtId="0" fontId="0" fillId="0" borderId="0" xfId="0" applyAlignment="1">
      <alignment horizontal="right"/>
    </xf>
    <xf numFmtId="0" fontId="0" fillId="0" borderId="1" xfId="0" applyBorder="1"/>
    <xf numFmtId="164" fontId="0" fillId="3" borderId="0" xfId="0" applyNumberFormat="1" applyFill="1"/>
    <xf numFmtId="164" fontId="0" fillId="4" borderId="1" xfId="0" applyNumberFormat="1" applyFill="1" applyBorder="1"/>
    <xf numFmtId="164" fontId="0" fillId="3" borderId="1" xfId="0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1" xfId="0" applyNumberFormat="1" applyBorder="1"/>
    <xf numFmtId="0" fontId="0" fillId="3" borderId="1" xfId="0" applyNumberFormat="1" applyFill="1" applyBorder="1"/>
    <xf numFmtId="0" fontId="0" fillId="0" borderId="1" xfId="0" applyNumberFormat="1" applyFill="1" applyBorder="1"/>
    <xf numFmtId="0" fontId="0" fillId="3" borderId="1" xfId="0" applyNumberFormat="1" applyFill="1" applyBorder="1" applyAlignment="1">
      <alignment horizont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5" fillId="0" borderId="3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opLeftCell="A10" workbookViewId="0">
      <selection activeCell="B22" sqref="B22"/>
    </sheetView>
  </sheetViews>
  <sheetFormatPr defaultRowHeight="15" x14ac:dyDescent="0.25"/>
  <sheetData>
    <row r="1" spans="1:9" x14ac:dyDescent="0.25">
      <c r="A1" t="s">
        <v>28</v>
      </c>
    </row>
    <row r="2" spans="1:9" ht="15.75" thickBot="1" x14ac:dyDescent="0.3"/>
    <row r="3" spans="1:9" x14ac:dyDescent="0.25">
      <c r="A3" s="25" t="s">
        <v>29</v>
      </c>
      <c r="B3" s="25"/>
    </row>
    <row r="4" spans="1:9" x14ac:dyDescent="0.25">
      <c r="A4" s="22" t="s">
        <v>30</v>
      </c>
      <c r="B4" s="22">
        <v>0.99945660248032542</v>
      </c>
    </row>
    <row r="5" spans="1:9" x14ac:dyDescent="0.25">
      <c r="A5" s="22" t="s">
        <v>31</v>
      </c>
      <c r="B5" s="22">
        <v>0.99891350024151526</v>
      </c>
    </row>
    <row r="6" spans="1:9" x14ac:dyDescent="0.25">
      <c r="A6" s="22" t="s">
        <v>32</v>
      </c>
      <c r="B6" s="22">
        <v>0.99852546461348501</v>
      </c>
    </row>
    <row r="7" spans="1:9" x14ac:dyDescent="0.25">
      <c r="A7" s="22" t="s">
        <v>33</v>
      </c>
      <c r="B7" s="22">
        <v>0.66065533152994194</v>
      </c>
    </row>
    <row r="8" spans="1:9" ht="15.75" thickBot="1" x14ac:dyDescent="0.3">
      <c r="A8" s="23" t="s">
        <v>34</v>
      </c>
      <c r="B8" s="23">
        <v>20</v>
      </c>
    </row>
    <row r="10" spans="1:9" ht="15.75" thickBot="1" x14ac:dyDescent="0.3">
      <c r="A10" t="s">
        <v>35</v>
      </c>
    </row>
    <row r="11" spans="1:9" x14ac:dyDescent="0.25">
      <c r="A11" s="24"/>
      <c r="B11" s="24" t="s">
        <v>40</v>
      </c>
      <c r="C11" s="24" t="s">
        <v>41</v>
      </c>
      <c r="D11" s="24" t="s">
        <v>42</v>
      </c>
      <c r="E11" s="24" t="s">
        <v>43</v>
      </c>
      <c r="F11" s="24" t="s">
        <v>44</v>
      </c>
    </row>
    <row r="12" spans="1:9" x14ac:dyDescent="0.25">
      <c r="A12" s="22" t="s">
        <v>36</v>
      </c>
      <c r="B12" s="22">
        <v>5</v>
      </c>
      <c r="C12" s="22">
        <v>5617.9280452614903</v>
      </c>
      <c r="D12" s="22">
        <v>1123.585609052298</v>
      </c>
      <c r="E12" s="22">
        <v>2574.2829474504347</v>
      </c>
      <c r="F12" s="22">
        <v>3.1778551288042993E-20</v>
      </c>
    </row>
    <row r="13" spans="1:9" x14ac:dyDescent="0.25">
      <c r="A13" s="22" t="s">
        <v>37</v>
      </c>
      <c r="B13" s="22">
        <v>14</v>
      </c>
      <c r="C13" s="22">
        <v>6.1105165391051255</v>
      </c>
      <c r="D13" s="22">
        <v>0.43646546707893752</v>
      </c>
      <c r="E13" s="22"/>
      <c r="F13" s="22"/>
    </row>
    <row r="14" spans="1:9" ht="15.75" thickBot="1" x14ac:dyDescent="0.3">
      <c r="A14" s="23" t="s">
        <v>38</v>
      </c>
      <c r="B14" s="23">
        <v>19</v>
      </c>
      <c r="C14" s="23">
        <v>5624.0385618005957</v>
      </c>
      <c r="D14" s="23"/>
      <c r="E14" s="23"/>
      <c r="F14" s="23"/>
    </row>
    <row r="15" spans="1:9" ht="15.75" thickBot="1" x14ac:dyDescent="0.3"/>
    <row r="16" spans="1:9" x14ac:dyDescent="0.25">
      <c r="A16" s="24"/>
      <c r="B16" s="24" t="s">
        <v>45</v>
      </c>
      <c r="C16" s="24" t="s">
        <v>33</v>
      </c>
      <c r="D16" s="24" t="s">
        <v>46</v>
      </c>
      <c r="E16" s="24" t="s">
        <v>47</v>
      </c>
      <c r="F16" s="24" t="s">
        <v>48</v>
      </c>
      <c r="G16" s="24" t="s">
        <v>49</v>
      </c>
      <c r="H16" s="24" t="s">
        <v>50</v>
      </c>
      <c r="I16" s="24" t="s">
        <v>51</v>
      </c>
    </row>
    <row r="17" spans="1:9" x14ac:dyDescent="0.25">
      <c r="A17" s="22" t="s">
        <v>39</v>
      </c>
      <c r="B17" s="22">
        <v>2.8205793493328564</v>
      </c>
      <c r="C17" s="22">
        <v>0.47505907477669446</v>
      </c>
      <c r="D17" s="22">
        <v>5.9373233753269394</v>
      </c>
      <c r="E17" s="22">
        <v>3.6260965645489692E-5</v>
      </c>
      <c r="F17" s="22">
        <v>1.8016789697772533</v>
      </c>
      <c r="G17" s="22">
        <v>3.8394797288884597</v>
      </c>
      <c r="H17" s="22">
        <v>1.8016789697772533</v>
      </c>
      <c r="I17" s="22">
        <v>3.8394797288884597</v>
      </c>
    </row>
    <row r="18" spans="1:9" x14ac:dyDescent="0.25">
      <c r="A18" s="22" t="s">
        <v>52</v>
      </c>
      <c r="B18" s="22">
        <v>0</v>
      </c>
      <c r="C18" s="22">
        <v>0</v>
      </c>
      <c r="D18" s="22">
        <v>65535</v>
      </c>
      <c r="E18" s="22" t="e">
        <v>#NUM!</v>
      </c>
      <c r="F18" s="22">
        <v>0</v>
      </c>
      <c r="G18" s="22">
        <v>0</v>
      </c>
      <c r="H18" s="22">
        <v>0</v>
      </c>
      <c r="I18" s="22">
        <v>0</v>
      </c>
    </row>
    <row r="19" spans="1:9" x14ac:dyDescent="0.25">
      <c r="A19" s="22" t="s">
        <v>53</v>
      </c>
      <c r="B19" s="22">
        <v>-1.7508876057839318</v>
      </c>
      <c r="C19" s="22">
        <v>0.10927874872809333</v>
      </c>
      <c r="D19" s="22">
        <v>-16.022214988391557</v>
      </c>
      <c r="E19" s="22" t="e">
        <v>#NUM!</v>
      </c>
      <c r="F19" s="22">
        <v>-1.985267211328261</v>
      </c>
      <c r="G19" s="22">
        <v>-1.5165080002396025</v>
      </c>
      <c r="H19" s="22">
        <v>-1.985267211328261</v>
      </c>
      <c r="I19" s="22">
        <v>-1.5165080002396025</v>
      </c>
    </row>
    <row r="20" spans="1:9" x14ac:dyDescent="0.25">
      <c r="A20" s="22" t="s">
        <v>54</v>
      </c>
      <c r="B20" s="22">
        <v>4.9445937745653152</v>
      </c>
      <c r="C20" s="22">
        <v>0.12984931352519496</v>
      </c>
      <c r="D20" s="22">
        <v>38.07947566550596</v>
      </c>
      <c r="E20" s="22">
        <v>1.5380282413258367E-15</v>
      </c>
      <c r="F20" s="22">
        <v>4.6660946954812115</v>
      </c>
      <c r="G20" s="22">
        <v>5.223092853649419</v>
      </c>
      <c r="H20" s="22">
        <v>4.6660946954812115</v>
      </c>
      <c r="I20" s="22">
        <v>5.223092853649419</v>
      </c>
    </row>
    <row r="21" spans="1:9" x14ac:dyDescent="0.25">
      <c r="A21" s="22" t="s">
        <v>55</v>
      </c>
      <c r="B21" s="22">
        <v>4.0402312698672933</v>
      </c>
      <c r="C21" s="22">
        <v>9.08366606897692E-2</v>
      </c>
      <c r="D21" s="22">
        <v>44.477981017661286</v>
      </c>
      <c r="E21" s="22">
        <v>1.7778449573860051E-16</v>
      </c>
      <c r="F21" s="22">
        <v>3.8454060092449698</v>
      </c>
      <c r="G21" s="22">
        <v>4.2350565304896168</v>
      </c>
      <c r="H21" s="22">
        <v>3.8454060092449698</v>
      </c>
      <c r="I21" s="22">
        <v>4.2350565304896168</v>
      </c>
    </row>
    <row r="22" spans="1:9" ht="15.75" thickBot="1" x14ac:dyDescent="0.3">
      <c r="A22" s="23" t="s">
        <v>56</v>
      </c>
      <c r="B22" s="23">
        <v>-9.8098280779099163</v>
      </c>
      <c r="C22" s="23">
        <v>9.7253521725497449E-2</v>
      </c>
      <c r="D22" s="23">
        <v>-100.86861538648039</v>
      </c>
      <c r="E22" s="23">
        <v>1.9387409303917918E-21</v>
      </c>
      <c r="F22" s="23">
        <v>-10.018416136659889</v>
      </c>
      <c r="G22" s="23">
        <v>-9.6012400191599436</v>
      </c>
      <c r="H22" s="23">
        <v>-10.018416136659889</v>
      </c>
      <c r="I22" s="23">
        <v>-9.6012400191599436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"/>
  <sheetViews>
    <sheetView tabSelected="1" topLeftCell="A28" zoomScale="70" zoomScaleNormal="70" workbookViewId="0">
      <selection activeCell="K37" sqref="K37"/>
    </sheetView>
  </sheetViews>
  <sheetFormatPr defaultRowHeight="15" x14ac:dyDescent="0.25"/>
  <cols>
    <col min="8" max="8" width="10.5703125" customWidth="1"/>
  </cols>
  <sheetData>
    <row r="1" spans="1:16" s="1" customFormat="1" x14ac:dyDescent="0.2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1</v>
      </c>
      <c r="H1" s="3" t="s">
        <v>24</v>
      </c>
      <c r="I1" s="3" t="s">
        <v>25</v>
      </c>
      <c r="J1" s="3" t="s">
        <v>26</v>
      </c>
      <c r="K1" s="3" t="s">
        <v>27</v>
      </c>
      <c r="M1" s="3" t="s">
        <v>2</v>
      </c>
      <c r="N1" s="3" t="s">
        <v>3</v>
      </c>
      <c r="O1" s="3" t="s">
        <v>4</v>
      </c>
      <c r="P1" s="3" t="s">
        <v>5</v>
      </c>
    </row>
    <row r="2" spans="1:16" x14ac:dyDescent="0.25">
      <c r="A2" s="4">
        <v>1</v>
      </c>
      <c r="B2" s="6">
        <v>1.9100010000000001</v>
      </c>
      <c r="C2" s="6">
        <v>0.50340300000000004</v>
      </c>
      <c r="D2" s="6">
        <v>2.982421</v>
      </c>
      <c r="E2" s="6">
        <v>4.4955290000000003</v>
      </c>
      <c r="F2" s="6">
        <v>-30.333500000000001</v>
      </c>
      <c r="G2" s="17" t="s">
        <v>14</v>
      </c>
      <c r="H2" s="9">
        <f>$B$25+($B$26-$B$25)*((D2-$D$25)/($D$26-$D$25))</f>
        <v>3.0832795885299409</v>
      </c>
      <c r="I2" s="9">
        <f>$C$25+($C$26-$C$25)*((D2-$D$25)/($D$26-$D$25))</f>
        <v>3.0364120552417835</v>
      </c>
      <c r="J2" s="9">
        <f>$D$25+($D$26-$D$25)*((D2-$D$25)/($D$26-$D$25))</f>
        <v>2.982421</v>
      </c>
      <c r="K2" s="9">
        <f>$E$25+($E$26-$E$25)*((D2-$D$25)/($D$26-$D$25))</f>
        <v>3.0371423809349767</v>
      </c>
      <c r="L2" s="11" t="s">
        <v>15</v>
      </c>
      <c r="M2" s="9">
        <f t="shared" ref="M2:M21" si="0">ABS(B2-H2)</f>
        <v>1.1732785885299408</v>
      </c>
      <c r="N2" s="9">
        <f t="shared" ref="N2:N21" si="1">ABS(C2-I2)</f>
        <v>2.5330090552417834</v>
      </c>
      <c r="O2" s="18">
        <f t="shared" ref="O2:O21" si="2">ABS(D2-J2)</f>
        <v>0</v>
      </c>
      <c r="P2" s="9">
        <f t="shared" ref="P2:P21" si="3">ABS(E2-K2)</f>
        <v>1.4583866190650236</v>
      </c>
    </row>
    <row r="3" spans="1:16" x14ac:dyDescent="0.25">
      <c r="A3" s="4">
        <v>2</v>
      </c>
      <c r="B3" s="6">
        <v>4.4230479999999996</v>
      </c>
      <c r="C3" s="6">
        <v>4.7923220000000004</v>
      </c>
      <c r="D3" s="6">
        <v>7.2481000000000004E-2</v>
      </c>
      <c r="E3" s="6">
        <v>2.0371109999999999</v>
      </c>
      <c r="F3" s="6">
        <v>-0.99638000000000004</v>
      </c>
      <c r="H3" s="9">
        <f t="shared" ref="H3:H21" si="4">$B$25+($B$26-$B$25)*((D3-$D$25)/($D$26-$D$25))</f>
        <v>0.20892677670514001</v>
      </c>
      <c r="I3" s="9">
        <f t="shared" ref="I3:I21" si="5">$C$25+($C$26-$C$25)*((D3-$D$25)/($D$26-$D$25))</f>
        <v>0.34164270599359703</v>
      </c>
      <c r="J3" s="9">
        <f t="shared" ref="J3:J21" si="6">$D$25+($D$26-$D$25)*((D3-$D$25)/($D$26-$D$25))</f>
        <v>7.2481000000000004E-2</v>
      </c>
      <c r="K3" s="9">
        <f t="shared" ref="K3:K21" si="7">$E$25+($E$26-$E$25)*((D3-$D$25)/($D$26-$D$25))</f>
        <v>0.1329657092130212</v>
      </c>
      <c r="M3" s="9">
        <f t="shared" si="0"/>
        <v>4.2141212232948595</v>
      </c>
      <c r="N3" s="9">
        <f t="shared" si="1"/>
        <v>4.4506792940064033</v>
      </c>
      <c r="O3" s="18">
        <f t="shared" si="2"/>
        <v>0</v>
      </c>
      <c r="P3" s="9">
        <f t="shared" si="3"/>
        <v>1.9041452907869787</v>
      </c>
    </row>
    <row r="4" spans="1:16" x14ac:dyDescent="0.25">
      <c r="A4" s="4">
        <v>3</v>
      </c>
      <c r="B4" s="6">
        <v>4.3162330000000004</v>
      </c>
      <c r="C4" s="6">
        <v>0.69292299999999996</v>
      </c>
      <c r="D4" s="6">
        <v>1.225166</v>
      </c>
      <c r="E4" s="6">
        <v>0.22736300000000001</v>
      </c>
      <c r="F4" s="6">
        <v>2.2220019999999998</v>
      </c>
      <c r="H4" s="9">
        <f t="shared" si="4"/>
        <v>1.3475149850181194</v>
      </c>
      <c r="I4" s="9">
        <f t="shared" si="5"/>
        <v>1.4090943398204616</v>
      </c>
      <c r="J4" s="9">
        <f t="shared" si="6"/>
        <v>1.225166</v>
      </c>
      <c r="K4" s="9">
        <f t="shared" si="7"/>
        <v>1.2833677404727113</v>
      </c>
      <c r="M4" s="9">
        <f t="shared" si="0"/>
        <v>2.968718014981881</v>
      </c>
      <c r="N4" s="9">
        <f t="shared" si="1"/>
        <v>0.71617133982046166</v>
      </c>
      <c r="O4" s="18">
        <f t="shared" si="2"/>
        <v>0</v>
      </c>
      <c r="P4" s="9">
        <f t="shared" si="3"/>
        <v>1.0560047404727113</v>
      </c>
    </row>
    <row r="5" spans="1:16" x14ac:dyDescent="0.25">
      <c r="A5" s="4">
        <v>4</v>
      </c>
      <c r="B5" s="6">
        <v>0.16190099999999999</v>
      </c>
      <c r="C5" s="6">
        <v>0.82064300000000001</v>
      </c>
      <c r="D5" s="6">
        <v>1.0980559999999999</v>
      </c>
      <c r="E5" s="6">
        <v>8.5452E-2</v>
      </c>
      <c r="F5" s="6">
        <v>10.436769999999999</v>
      </c>
      <c r="H5" s="9">
        <f t="shared" si="4"/>
        <v>1.2219594801241866</v>
      </c>
      <c r="I5" s="9">
        <f t="shared" si="5"/>
        <v>1.2913832763679722</v>
      </c>
      <c r="J5" s="9">
        <f t="shared" si="6"/>
        <v>1.0980559999999999</v>
      </c>
      <c r="K5" s="9">
        <f t="shared" si="7"/>
        <v>1.1565094902192428</v>
      </c>
      <c r="M5" s="9">
        <f t="shared" si="0"/>
        <v>1.0600584801241866</v>
      </c>
      <c r="N5" s="9">
        <f t="shared" si="1"/>
        <v>0.47074027636797222</v>
      </c>
      <c r="O5" s="18">
        <f t="shared" si="2"/>
        <v>0</v>
      </c>
      <c r="P5" s="9">
        <f t="shared" si="3"/>
        <v>1.0710574902192427</v>
      </c>
    </row>
    <row r="6" spans="1:16" x14ac:dyDescent="0.25">
      <c r="A6" s="4">
        <v>5</v>
      </c>
      <c r="B6" s="6">
        <v>1.425214</v>
      </c>
      <c r="C6" s="6">
        <v>1.7154450000000001</v>
      </c>
      <c r="D6" s="6">
        <v>2.7681809999999998</v>
      </c>
      <c r="E6" s="6">
        <v>1.786859</v>
      </c>
      <c r="F6" s="6">
        <v>2.787277</v>
      </c>
      <c r="H6" s="9">
        <f t="shared" si="4"/>
        <v>2.8716596422749165</v>
      </c>
      <c r="I6" s="9">
        <f t="shared" si="5"/>
        <v>2.8380136740439128</v>
      </c>
      <c r="J6" s="9">
        <f t="shared" si="6"/>
        <v>2.7681809999999998</v>
      </c>
      <c r="K6" s="9">
        <f t="shared" si="7"/>
        <v>2.8233266973986453</v>
      </c>
      <c r="M6" s="9">
        <f t="shared" si="0"/>
        <v>1.4464456422749166</v>
      </c>
      <c r="N6" s="9">
        <f t="shared" si="1"/>
        <v>1.1225686740439127</v>
      </c>
      <c r="O6" s="18">
        <f t="shared" si="2"/>
        <v>0</v>
      </c>
      <c r="P6" s="9">
        <f t="shared" si="3"/>
        <v>1.0364676973986453</v>
      </c>
    </row>
    <row r="7" spans="1:16" x14ac:dyDescent="0.25">
      <c r="A7" s="4">
        <v>6</v>
      </c>
      <c r="B7" s="6">
        <v>1.8591880000000001</v>
      </c>
      <c r="C7" s="6">
        <v>1.778008</v>
      </c>
      <c r="D7" s="6">
        <v>4.5515309999999998</v>
      </c>
      <c r="E7" s="6">
        <v>2.3300879999999999</v>
      </c>
      <c r="F7" s="6">
        <v>4.6528499999999999</v>
      </c>
      <c r="H7" s="9">
        <f t="shared" si="4"/>
        <v>4.6332001162942289</v>
      </c>
      <c r="I7" s="9">
        <f t="shared" si="5"/>
        <v>4.4894968382953246</v>
      </c>
      <c r="J7" s="9">
        <f t="shared" si="6"/>
        <v>4.5515309999999998</v>
      </c>
      <c r="K7" s="9">
        <f t="shared" si="7"/>
        <v>4.6031446549906736</v>
      </c>
      <c r="M7" s="9">
        <f t="shared" si="0"/>
        <v>2.7740121162942288</v>
      </c>
      <c r="N7" s="9">
        <f t="shared" si="1"/>
        <v>2.7114888382953248</v>
      </c>
      <c r="O7" s="18">
        <f t="shared" si="2"/>
        <v>0</v>
      </c>
      <c r="P7" s="9">
        <f t="shared" si="3"/>
        <v>2.2730566549906737</v>
      </c>
    </row>
    <row r="8" spans="1:16" x14ac:dyDescent="0.25">
      <c r="A8" s="4">
        <v>7</v>
      </c>
      <c r="B8" s="6">
        <v>2.1308020000000001</v>
      </c>
      <c r="C8" s="6">
        <v>1.519517</v>
      </c>
      <c r="D8" s="6">
        <v>4.8785360000000004</v>
      </c>
      <c r="E8" s="6">
        <v>4.0333259999999997</v>
      </c>
      <c r="F8" s="6">
        <v>-12.740500000000001</v>
      </c>
      <c r="H8" s="9">
        <f t="shared" si="4"/>
        <v>4.9562059999999999</v>
      </c>
      <c r="I8" s="9">
        <f t="shared" si="5"/>
        <v>4.7923220000000004</v>
      </c>
      <c r="J8" s="9">
        <f t="shared" si="6"/>
        <v>4.8785360000000004</v>
      </c>
      <c r="K8" s="9">
        <f t="shared" si="7"/>
        <v>4.9295020000000003</v>
      </c>
      <c r="M8" s="9">
        <f t="shared" si="0"/>
        <v>2.8254039999999998</v>
      </c>
      <c r="N8" s="9">
        <f t="shared" si="1"/>
        <v>3.2728050000000004</v>
      </c>
      <c r="O8" s="18">
        <f t="shared" si="2"/>
        <v>0</v>
      </c>
      <c r="P8" s="9">
        <f t="shared" si="3"/>
        <v>0.89617600000000053</v>
      </c>
    </row>
    <row r="9" spans="1:16" x14ac:dyDescent="0.25">
      <c r="A9" s="4">
        <v>8</v>
      </c>
      <c r="B9" s="6">
        <v>4.9562059999999999</v>
      </c>
      <c r="C9" s="6">
        <v>1.28132</v>
      </c>
      <c r="D9" s="6">
        <v>4.7584460000000002</v>
      </c>
      <c r="E9" s="6">
        <v>0.26718999999999998</v>
      </c>
      <c r="F9" s="6">
        <v>16.92042</v>
      </c>
      <c r="H9" s="9">
        <f t="shared" si="4"/>
        <v>4.8375846438304428</v>
      </c>
      <c r="I9" s="9">
        <f t="shared" si="5"/>
        <v>4.6811118543780239</v>
      </c>
      <c r="J9" s="9">
        <f t="shared" si="6"/>
        <v>4.7584460000000002</v>
      </c>
      <c r="K9" s="9">
        <f t="shared" si="7"/>
        <v>4.8096498461730866</v>
      </c>
      <c r="M9" s="9">
        <f t="shared" si="0"/>
        <v>0.11862135616955705</v>
      </c>
      <c r="N9" s="9">
        <f t="shared" si="1"/>
        <v>3.3997918543780239</v>
      </c>
      <c r="O9" s="18">
        <f t="shared" si="2"/>
        <v>0</v>
      </c>
      <c r="P9" s="9">
        <f t="shared" si="3"/>
        <v>4.5424598461730863</v>
      </c>
    </row>
    <row r="10" spans="1:16" x14ac:dyDescent="0.25">
      <c r="A10" s="4">
        <v>9</v>
      </c>
      <c r="B10" s="6">
        <v>3.5251929999999998</v>
      </c>
      <c r="C10" s="6">
        <v>4.0826140000000004</v>
      </c>
      <c r="D10" s="6">
        <v>4.862514</v>
      </c>
      <c r="E10" s="6">
        <v>2.3316140000000001</v>
      </c>
      <c r="F10" s="6">
        <v>13.17065</v>
      </c>
      <c r="H10" s="9">
        <f t="shared" si="4"/>
        <v>4.9403799414726564</v>
      </c>
      <c r="I10" s="9">
        <f t="shared" si="5"/>
        <v>4.7774847200170258</v>
      </c>
      <c r="J10" s="9">
        <f t="shared" si="6"/>
        <v>4.862514</v>
      </c>
      <c r="K10" s="9">
        <f t="shared" si="7"/>
        <v>4.9135117326287379</v>
      </c>
      <c r="M10" s="9">
        <f t="shared" si="0"/>
        <v>1.4151869414726566</v>
      </c>
      <c r="N10" s="9">
        <f t="shared" si="1"/>
        <v>0.69487072001702543</v>
      </c>
      <c r="O10" s="18">
        <f t="shared" si="2"/>
        <v>0</v>
      </c>
      <c r="P10" s="9">
        <f t="shared" si="3"/>
        <v>2.5818977326287378</v>
      </c>
    </row>
    <row r="11" spans="1:16" x14ac:dyDescent="0.25">
      <c r="A11" s="4">
        <v>10</v>
      </c>
      <c r="B11" s="6">
        <v>1.501053</v>
      </c>
      <c r="C11" s="6">
        <v>3.7510300000000001</v>
      </c>
      <c r="D11" s="6">
        <v>1.7574080000000001</v>
      </c>
      <c r="E11" s="6">
        <v>3.8782920000000001</v>
      </c>
      <c r="F11" s="6">
        <v>-12.1587</v>
      </c>
      <c r="H11" s="9">
        <f t="shared" si="4"/>
        <v>1.873247917405473</v>
      </c>
      <c r="I11" s="9">
        <f t="shared" si="5"/>
        <v>1.9019805945138757</v>
      </c>
      <c r="J11" s="9">
        <f t="shared" si="6"/>
        <v>1.7574080000000001</v>
      </c>
      <c r="K11" s="9">
        <f t="shared" si="7"/>
        <v>1.8145556000542273</v>
      </c>
      <c r="M11" s="9">
        <f t="shared" si="0"/>
        <v>0.37219491740547306</v>
      </c>
      <c r="N11" s="9">
        <f t="shared" si="1"/>
        <v>1.8490494054861244</v>
      </c>
      <c r="O11" s="18">
        <f t="shared" si="2"/>
        <v>0</v>
      </c>
      <c r="P11" s="9">
        <f t="shared" si="3"/>
        <v>2.063736399945773</v>
      </c>
    </row>
    <row r="12" spans="1:16" x14ac:dyDescent="0.25">
      <c r="A12" s="4">
        <v>11</v>
      </c>
      <c r="B12" s="6">
        <v>0.37171500000000002</v>
      </c>
      <c r="C12" s="6">
        <v>0.99215699999999996</v>
      </c>
      <c r="D12" s="6">
        <v>0.32029200000000002</v>
      </c>
      <c r="E12" s="6">
        <v>1.7917419999999999</v>
      </c>
      <c r="F12" s="6">
        <v>-9.5750299999999999</v>
      </c>
      <c r="H12" s="9">
        <f t="shared" si="4"/>
        <v>0.45370716552797341</v>
      </c>
      <c r="I12" s="9">
        <f t="shared" si="5"/>
        <v>0.57112973569405212</v>
      </c>
      <c r="J12" s="9">
        <f t="shared" si="6"/>
        <v>0.32029200000000002</v>
      </c>
      <c r="K12" s="9">
        <f t="shared" si="7"/>
        <v>0.3802859031675665</v>
      </c>
      <c r="M12" s="9">
        <f t="shared" si="0"/>
        <v>8.1992165527973393E-2</v>
      </c>
      <c r="N12" s="9">
        <f t="shared" si="1"/>
        <v>0.42102726430594783</v>
      </c>
      <c r="O12" s="18">
        <f t="shared" si="2"/>
        <v>0</v>
      </c>
      <c r="P12" s="9">
        <f t="shared" si="3"/>
        <v>1.4114560968324334</v>
      </c>
    </row>
    <row r="13" spans="1:16" x14ac:dyDescent="0.25">
      <c r="A13" s="4">
        <v>12</v>
      </c>
      <c r="B13" s="6">
        <v>2.4352239999999998</v>
      </c>
      <c r="C13" s="6">
        <v>2.5560779999999999</v>
      </c>
      <c r="D13" s="6">
        <v>1.867275</v>
      </c>
      <c r="E13" s="6">
        <v>4.9295020000000003</v>
      </c>
      <c r="F13" s="6">
        <v>-28.940300000000001</v>
      </c>
      <c r="H13" s="9">
        <f t="shared" si="4"/>
        <v>1.9817712960238485</v>
      </c>
      <c r="I13" s="9">
        <f t="shared" si="5"/>
        <v>2.0037236627880843</v>
      </c>
      <c r="J13" s="9">
        <f t="shared" si="6"/>
        <v>1.867275</v>
      </c>
      <c r="K13" s="9">
        <f>$E$25+($E$26-$E$25)*((D13-$D$25)/($D$26-$D$25))</f>
        <v>1.9242050012075418</v>
      </c>
      <c r="M13" s="9">
        <f t="shared" si="0"/>
        <v>0.45345270397615134</v>
      </c>
      <c r="N13" s="9">
        <f t="shared" si="1"/>
        <v>0.55235433721191551</v>
      </c>
      <c r="O13" s="18">
        <f t="shared" si="2"/>
        <v>0</v>
      </c>
      <c r="P13" s="9">
        <f t="shared" si="3"/>
        <v>3.0052969987924585</v>
      </c>
    </row>
    <row r="14" spans="1:16" x14ac:dyDescent="0.25">
      <c r="A14" s="4">
        <v>13</v>
      </c>
      <c r="B14" s="6">
        <v>0.20355799999999999</v>
      </c>
      <c r="C14" s="6">
        <v>1.1536</v>
      </c>
      <c r="D14" s="6">
        <v>2.4872999999999999E-2</v>
      </c>
      <c r="E14" s="6">
        <v>4.6307260000000001</v>
      </c>
      <c r="F14" s="6">
        <v>-36.492699999999999</v>
      </c>
      <c r="H14" s="9">
        <f t="shared" si="4"/>
        <v>0.16190099999999999</v>
      </c>
      <c r="I14" s="9">
        <f>$C$25+($C$26-$C$25)*((D14-$D$25)/($D$26-$D$25))</f>
        <v>0.29755500000000001</v>
      </c>
      <c r="J14" s="9">
        <f>$D$25+($D$26-$D$25)*((D14-$D$25)/($D$26-$D$25))</f>
        <v>2.4872999999999999E-2</v>
      </c>
      <c r="K14" s="9">
        <f t="shared" si="7"/>
        <v>8.5452E-2</v>
      </c>
      <c r="M14" s="9">
        <f t="shared" si="0"/>
        <v>4.1657E-2</v>
      </c>
      <c r="N14" s="9">
        <f t="shared" si="1"/>
        <v>0.85604499999999994</v>
      </c>
      <c r="O14" s="18">
        <f t="shared" si="2"/>
        <v>0</v>
      </c>
      <c r="P14" s="9">
        <f t="shared" si="3"/>
        <v>4.545274</v>
      </c>
    </row>
    <row r="15" spans="1:16" x14ac:dyDescent="0.25">
      <c r="A15" s="4">
        <v>14</v>
      </c>
      <c r="B15" s="6">
        <v>0.50157200000000002</v>
      </c>
      <c r="C15" s="6">
        <v>1.2834559999999999</v>
      </c>
      <c r="D15" s="6">
        <v>3.8784450000000001</v>
      </c>
      <c r="E15" s="6">
        <v>3.3982359999999998</v>
      </c>
      <c r="F15" s="6">
        <v>-10.0662</v>
      </c>
      <c r="H15" s="9">
        <f t="shared" si="4"/>
        <v>3.9683456393291001</v>
      </c>
      <c r="I15" s="9">
        <f>$C$25+($C$26-$C$25)*((D15-$D$25)/($D$26-$D$25))</f>
        <v>3.866181057829726</v>
      </c>
      <c r="J15" s="9">
        <f t="shared" si="6"/>
        <v>3.8784450000000001</v>
      </c>
      <c r="K15" s="9">
        <f t="shared" si="7"/>
        <v>3.9313917462493793</v>
      </c>
      <c r="M15" s="9">
        <f t="shared" si="0"/>
        <v>3.4667736393291002</v>
      </c>
      <c r="N15" s="9">
        <f t="shared" si="1"/>
        <v>2.5827250578297258</v>
      </c>
      <c r="O15" s="18">
        <f t="shared" si="2"/>
        <v>0</v>
      </c>
      <c r="P15" s="9">
        <f t="shared" si="3"/>
        <v>0.53315574624937945</v>
      </c>
    </row>
    <row r="16" spans="1:16" x14ac:dyDescent="0.25">
      <c r="A16" s="4">
        <v>15</v>
      </c>
      <c r="B16" s="6">
        <v>4.045534</v>
      </c>
      <c r="C16" s="6">
        <v>3.621632</v>
      </c>
      <c r="D16" s="6">
        <v>0.42527500000000001</v>
      </c>
      <c r="E16" s="6">
        <v>0.66133600000000003</v>
      </c>
      <c r="F16" s="6">
        <v>7.8501669999999999</v>
      </c>
      <c r="H16" s="9">
        <f t="shared" si="4"/>
        <v>0.55740627315349256</v>
      </c>
      <c r="I16" s="9">
        <f t="shared" si="5"/>
        <v>0.66834994318703222</v>
      </c>
      <c r="J16" s="9">
        <f t="shared" si="6"/>
        <v>0.42527500000000001</v>
      </c>
      <c r="K16" s="9">
        <f t="shared" si="7"/>
        <v>0.48506097740531229</v>
      </c>
      <c r="M16" s="9">
        <f t="shared" si="0"/>
        <v>3.4881277268465074</v>
      </c>
      <c r="N16" s="9">
        <f t="shared" si="1"/>
        <v>2.9532820568129678</v>
      </c>
      <c r="O16" s="18">
        <f t="shared" si="2"/>
        <v>0</v>
      </c>
      <c r="P16" s="9">
        <f t="shared" si="3"/>
        <v>0.17627502259468775</v>
      </c>
    </row>
    <row r="17" spans="1:16" x14ac:dyDescent="0.25">
      <c r="A17" s="4">
        <v>16</v>
      </c>
      <c r="B17" s="6">
        <v>3.780786</v>
      </c>
      <c r="C17" s="6">
        <v>3.1325720000000001</v>
      </c>
      <c r="D17" s="6">
        <v>0.86825200000000002</v>
      </c>
      <c r="E17" s="6">
        <v>2.0239880000000001</v>
      </c>
      <c r="F17" s="6">
        <v>-4.8879799999999998</v>
      </c>
      <c r="H17" s="9">
        <f t="shared" si="4"/>
        <v>0.99496587421870852</v>
      </c>
      <c r="I17" s="9">
        <f t="shared" si="5"/>
        <v>1.0785717491424518</v>
      </c>
      <c r="J17" s="9">
        <f t="shared" si="6"/>
        <v>0.86825200000000002</v>
      </c>
      <c r="K17" s="9">
        <f t="shared" si="7"/>
        <v>0.92716063221241363</v>
      </c>
      <c r="M17" s="9">
        <f t="shared" si="0"/>
        <v>2.7858201257812913</v>
      </c>
      <c r="N17" s="9">
        <f t="shared" si="1"/>
        <v>2.0540002508575483</v>
      </c>
      <c r="O17" s="18">
        <f t="shared" si="2"/>
        <v>0</v>
      </c>
      <c r="P17" s="9">
        <f t="shared" si="3"/>
        <v>1.0968273677875864</v>
      </c>
    </row>
    <row r="18" spans="1:16" x14ac:dyDescent="0.25">
      <c r="A18" s="4">
        <v>17</v>
      </c>
      <c r="B18" s="6">
        <v>2.7616200000000002</v>
      </c>
      <c r="C18" s="6">
        <v>3.5575429999999999</v>
      </c>
      <c r="D18" s="6">
        <v>2.775811</v>
      </c>
      <c r="E18" s="6">
        <v>0.90578899999999996</v>
      </c>
      <c r="F18" s="6">
        <v>18.448</v>
      </c>
      <c r="H18" s="9">
        <f t="shared" si="4"/>
        <v>2.879196330988163</v>
      </c>
      <c r="I18" s="9">
        <f t="shared" si="5"/>
        <v>2.8450794864437441</v>
      </c>
      <c r="J18" s="9">
        <f t="shared" si="6"/>
        <v>2.775811</v>
      </c>
      <c r="K18" s="9">
        <f t="shared" si="7"/>
        <v>2.8309415856799292</v>
      </c>
      <c r="M18" s="9">
        <f t="shared" si="0"/>
        <v>0.11757633098816278</v>
      </c>
      <c r="N18" s="9">
        <f t="shared" si="1"/>
        <v>0.71246351355625581</v>
      </c>
      <c r="O18" s="18">
        <f t="shared" si="2"/>
        <v>0</v>
      </c>
      <c r="P18" s="9">
        <f t="shared" si="3"/>
        <v>1.9251525856799292</v>
      </c>
    </row>
    <row r="19" spans="1:16" x14ac:dyDescent="0.25">
      <c r="A19" s="4">
        <v>18</v>
      </c>
      <c r="B19" s="6">
        <v>4.851375</v>
      </c>
      <c r="C19" s="6">
        <v>3.4347059999999998</v>
      </c>
      <c r="D19" s="6">
        <v>2.6439710000000001</v>
      </c>
      <c r="E19" s="6">
        <v>3.983428</v>
      </c>
      <c r="F19" s="6">
        <v>-16.7424</v>
      </c>
      <c r="H19" s="9">
        <f>$B$25+($B$26-$B$25)*((D19-$D$25)/($D$26-$D$25))</f>
        <v>2.7489686717543016</v>
      </c>
      <c r="I19" s="9">
        <f t="shared" si="5"/>
        <v>2.7229881749373619</v>
      </c>
      <c r="J19" s="9">
        <f t="shared" si="6"/>
        <v>2.6439710000000001</v>
      </c>
      <c r="K19" s="9">
        <f t="shared" si="7"/>
        <v>2.6993627035037253</v>
      </c>
      <c r="M19" s="9">
        <f t="shared" si="0"/>
        <v>2.1024063282456984</v>
      </c>
      <c r="N19" s="9">
        <f t="shared" si="1"/>
        <v>0.71171782506263792</v>
      </c>
      <c r="O19" s="18">
        <f t="shared" si="2"/>
        <v>0</v>
      </c>
      <c r="P19" s="9">
        <f t="shared" si="3"/>
        <v>1.2840652964962747</v>
      </c>
    </row>
    <row r="20" spans="1:16" x14ac:dyDescent="0.25">
      <c r="A20" s="4">
        <v>19</v>
      </c>
      <c r="B20" s="6">
        <v>4.0282910000000003</v>
      </c>
      <c r="C20" s="6">
        <v>1.311075</v>
      </c>
      <c r="D20" s="6">
        <v>0.88976699999999997</v>
      </c>
      <c r="E20" s="6">
        <v>4.3337810000000001</v>
      </c>
      <c r="F20" s="6">
        <v>-37.2181</v>
      </c>
      <c r="H20" s="9">
        <f t="shared" si="4"/>
        <v>1.0162177559573047</v>
      </c>
      <c r="I20" s="9">
        <f>$C$25+($C$26-$C$25)*((D20-$D$25)/($D$26-$D$25))</f>
        <v>1.0984958584193012</v>
      </c>
      <c r="J20" s="9">
        <f t="shared" si="6"/>
        <v>0.88976699999999997</v>
      </c>
      <c r="K20" s="9">
        <f t="shared" si="7"/>
        <v>0.948633020334539</v>
      </c>
      <c r="M20" s="9">
        <f t="shared" si="0"/>
        <v>3.0120732440426954</v>
      </c>
      <c r="N20" s="9">
        <f t="shared" si="1"/>
        <v>0.21257914158069879</v>
      </c>
      <c r="O20" s="18">
        <f t="shared" si="2"/>
        <v>0</v>
      </c>
      <c r="P20" s="9">
        <f t="shared" si="3"/>
        <v>3.3851479796654611</v>
      </c>
    </row>
    <row r="21" spans="1:16" x14ac:dyDescent="0.25">
      <c r="A21" s="4">
        <v>20</v>
      </c>
      <c r="B21" s="6">
        <v>0.57420599999999999</v>
      </c>
      <c r="C21" s="6">
        <v>0.29755500000000001</v>
      </c>
      <c r="D21" s="6">
        <v>3.8077939999999999</v>
      </c>
      <c r="E21" s="6">
        <v>3.6919770000000001</v>
      </c>
      <c r="F21" s="6">
        <v>-18.691099999999999</v>
      </c>
      <c r="H21" s="9">
        <f t="shared" si="4"/>
        <v>3.8985586676017676</v>
      </c>
      <c r="I21" s="9">
        <f t="shared" si="5"/>
        <v>3.8007542279659718</v>
      </c>
      <c r="J21" s="9">
        <f t="shared" si="6"/>
        <v>3.8077939999999999</v>
      </c>
      <c r="K21" s="9">
        <f t="shared" si="7"/>
        <v>3.860880675219108</v>
      </c>
      <c r="M21" s="9">
        <f t="shared" si="0"/>
        <v>3.3243526676017678</v>
      </c>
      <c r="N21" s="9">
        <f t="shared" si="1"/>
        <v>3.5031992279659718</v>
      </c>
      <c r="O21" s="18">
        <f t="shared" si="2"/>
        <v>0</v>
      </c>
      <c r="P21" s="9">
        <f t="shared" si="3"/>
        <v>0.16890367521910798</v>
      </c>
    </row>
    <row r="22" spans="1:16" x14ac:dyDescent="0.25">
      <c r="A22" s="7" t="s">
        <v>12</v>
      </c>
      <c r="B22" s="10">
        <f>_xlfn.STDEV.S(B2:B21)</f>
        <v>1.6553706720273298</v>
      </c>
      <c r="C22" s="10">
        <f>_xlfn.STDEV.S(C2:C21)</f>
        <v>1.3665610970823014</v>
      </c>
      <c r="D22" s="10">
        <f>_xlfn.STDEV.S(D2:D21)</f>
        <v>1.698372685560408</v>
      </c>
      <c r="E22" s="10">
        <f>_xlfn.STDEV.S(E2:E21)</f>
        <v>1.6175182630541223</v>
      </c>
      <c r="F22" s="10">
        <f>_xlfn.STDEV.S(F2:F21)</f>
        <v>17.204709517119213</v>
      </c>
      <c r="L22" s="11" t="s">
        <v>16</v>
      </c>
      <c r="M22" s="15">
        <f>MAX(M2:M21)</f>
        <v>4.2141212232948595</v>
      </c>
      <c r="N22" s="15">
        <f t="shared" ref="N22:P22" si="8">MAX(N2:N21)</f>
        <v>4.4506792940064033</v>
      </c>
      <c r="O22" s="19">
        <f t="shared" si="8"/>
        <v>0</v>
      </c>
      <c r="P22" s="15">
        <f t="shared" si="8"/>
        <v>4.545274</v>
      </c>
    </row>
    <row r="23" spans="1:16" x14ac:dyDescent="0.25">
      <c r="A23" s="8" t="s">
        <v>6</v>
      </c>
      <c r="B23" s="14">
        <f>AVERAGE(B2:B21)</f>
        <v>2.4881359999999999</v>
      </c>
      <c r="C23" s="14">
        <f>AVERAGE(C2:C21)</f>
        <v>2.1138799500000003</v>
      </c>
      <c r="D23" s="14">
        <f>AVERAGE(D2:D21)</f>
        <v>2.3228247499999997</v>
      </c>
      <c r="E23" s="14">
        <f>AVERAGE(E2:E21)</f>
        <v>2.5911664500000002</v>
      </c>
      <c r="F23" s="14">
        <f>AVERAGE(F2:F21)</f>
        <v>-7.1177376999999993</v>
      </c>
    </row>
    <row r="24" spans="1:16" x14ac:dyDescent="0.25">
      <c r="A24" s="7" t="s">
        <v>13</v>
      </c>
      <c r="B24" s="15">
        <f t="shared" ref="B24:E24" si="9">B22/B23</f>
        <v>0.66530554279481902</v>
      </c>
      <c r="C24" s="15">
        <f t="shared" si="9"/>
        <v>0.64647053257792675</v>
      </c>
      <c r="D24" s="15">
        <f t="shared" si="9"/>
        <v>0.73116694901774582</v>
      </c>
      <c r="E24" s="15">
        <f t="shared" si="9"/>
        <v>0.62424328744072854</v>
      </c>
      <c r="F24" s="15">
        <f>F22/F23</f>
        <v>-2.4171598114832489</v>
      </c>
    </row>
    <row r="25" spans="1:16" x14ac:dyDescent="0.25">
      <c r="A25" s="8" t="s">
        <v>10</v>
      </c>
      <c r="B25" s="9">
        <f>MIN(B2:B21)</f>
        <v>0.16190099999999999</v>
      </c>
      <c r="C25" s="9">
        <f>MIN(C2:C21)</f>
        <v>0.29755500000000001</v>
      </c>
      <c r="D25" s="9">
        <f>MIN(D2:D21)</f>
        <v>2.4872999999999999E-2</v>
      </c>
      <c r="E25" s="9">
        <f>MIN(E2:E21)</f>
        <v>8.5452E-2</v>
      </c>
      <c r="F25" s="9">
        <f>MIN(F2:F21)</f>
        <v>-37.2181</v>
      </c>
    </row>
    <row r="26" spans="1:16" x14ac:dyDescent="0.25">
      <c r="A26" s="8" t="s">
        <v>11</v>
      </c>
      <c r="B26" s="9">
        <f>MAX(B2:B21)</f>
        <v>4.9562059999999999</v>
      </c>
      <c r="C26" s="9">
        <f>MAX(C2:C21)</f>
        <v>4.7923220000000004</v>
      </c>
      <c r="D26" s="9">
        <f>MAX(D2:D21)</f>
        <v>4.8785360000000004</v>
      </c>
      <c r="E26" s="9">
        <f>MAX(E2:E21)</f>
        <v>4.9295020000000003</v>
      </c>
      <c r="F26" s="9">
        <f>MAX(F2:F21)</f>
        <v>18.448</v>
      </c>
    </row>
    <row r="28" spans="1:16" x14ac:dyDescent="0.25">
      <c r="A28" s="16" t="s">
        <v>0</v>
      </c>
      <c r="B28" s="3" t="s">
        <v>17</v>
      </c>
      <c r="C28" s="3" t="s">
        <v>18</v>
      </c>
      <c r="D28" s="3" t="s">
        <v>19</v>
      </c>
      <c r="E28" s="3" t="s">
        <v>20</v>
      </c>
      <c r="G28" s="1"/>
      <c r="H28" s="3" t="s">
        <v>17</v>
      </c>
      <c r="I28" s="3" t="s">
        <v>18</v>
      </c>
      <c r="J28" s="3" t="s">
        <v>19</v>
      </c>
      <c r="K28" s="3" t="s">
        <v>20</v>
      </c>
      <c r="L28" s="1"/>
      <c r="M28" s="3" t="s">
        <v>2</v>
      </c>
      <c r="N28" s="3" t="s">
        <v>3</v>
      </c>
      <c r="O28" s="3" t="s">
        <v>4</v>
      </c>
      <c r="P28" s="3" t="s">
        <v>5</v>
      </c>
    </row>
    <row r="29" spans="1:16" x14ac:dyDescent="0.25">
      <c r="A29" s="12">
        <v>1</v>
      </c>
      <c r="B29" s="5">
        <v>1.17</v>
      </c>
      <c r="C29" s="5">
        <v>0.28000000000000003</v>
      </c>
      <c r="D29" s="5">
        <v>2.87</v>
      </c>
      <c r="E29" s="5">
        <v>3.54</v>
      </c>
      <c r="G29" s="17" t="s">
        <v>14</v>
      </c>
      <c r="H29" s="18">
        <f>$B$35+($B$36-$B$35)*((D29-$D$35)/($D$36-$D$35))</f>
        <v>3.12</v>
      </c>
      <c r="I29" s="18">
        <f>$C$35+($C$36-$C$35)*((D29-$D$35)/($D$36-$D$35))</f>
        <v>4.17</v>
      </c>
      <c r="J29" s="18">
        <f>$D$35+($D$36-$D$35)*((D29-$D$35)/($D$36-$D$35))</f>
        <v>2.87</v>
      </c>
      <c r="K29" s="18">
        <f>$E$35+($E$36-$E$35)*((D29-$D$35)/($D$36-$D$35))</f>
        <v>3.54</v>
      </c>
      <c r="L29" s="11" t="s">
        <v>15</v>
      </c>
      <c r="M29" s="18">
        <f t="shared" ref="M29:P31" si="10">ABS(B29-H29)</f>
        <v>1.9500000000000002</v>
      </c>
      <c r="N29" s="18">
        <f t="shared" si="10"/>
        <v>3.8899999999999997</v>
      </c>
      <c r="O29" s="18">
        <f t="shared" si="10"/>
        <v>0</v>
      </c>
      <c r="P29" s="18">
        <f t="shared" si="10"/>
        <v>0</v>
      </c>
    </row>
    <row r="30" spans="1:16" x14ac:dyDescent="0.25">
      <c r="A30" s="12">
        <v>2</v>
      </c>
      <c r="B30" s="5">
        <v>3.12</v>
      </c>
      <c r="C30" s="5">
        <v>4.17</v>
      </c>
      <c r="D30" s="5">
        <v>2.25</v>
      </c>
      <c r="E30" s="5">
        <v>1.76</v>
      </c>
      <c r="H30" s="18">
        <f>$B$35+($B$36-$B$35)*((D30-$D$35)/($D$36-$D$35))</f>
        <v>1.8101408450704226</v>
      </c>
      <c r="I30" s="18">
        <f>$C$35+($C$36-$C$35)*((D30-$D$35)/($D$36-$D$35))</f>
        <v>2.4147887323943658</v>
      </c>
      <c r="J30" s="18">
        <f>$D$35+($D$36-$D$35)*((D30-$D$35)/($D$36-$D$35))</f>
        <v>2.25</v>
      </c>
      <c r="K30" s="18">
        <f>$E$35+($E$36-$E$35)*((D30-$D$35)/($D$36-$D$35))</f>
        <v>2.7628169014084509</v>
      </c>
      <c r="M30" s="18">
        <f t="shared" si="10"/>
        <v>1.3098591549295775</v>
      </c>
      <c r="N30" s="18">
        <f t="shared" si="10"/>
        <v>1.7552112676056342</v>
      </c>
      <c r="O30" s="18">
        <f t="shared" si="10"/>
        <v>0</v>
      </c>
      <c r="P30" s="18">
        <f t="shared" si="10"/>
        <v>1.0028169014084509</v>
      </c>
    </row>
    <row r="31" spans="1:16" x14ac:dyDescent="0.25">
      <c r="A31" s="12">
        <v>3</v>
      </c>
      <c r="B31" s="5">
        <v>0.12</v>
      </c>
      <c r="C31" s="5">
        <v>0.15</v>
      </c>
      <c r="D31" s="5">
        <v>1.45</v>
      </c>
      <c r="E31" s="5">
        <v>1.89</v>
      </c>
      <c r="H31" s="20">
        <f>$B$35+($B$36-$B$35)*((D31-$D$35)/($D$36-$D$35))</f>
        <v>0.12</v>
      </c>
      <c r="I31" s="20">
        <f>$C$35+($C$36-$C$35)*((D31-$D$35)/($D$36-$D$35))</f>
        <v>0.15</v>
      </c>
      <c r="J31" s="18">
        <f>$D$35+($D$36-$D$35)*((D31-$D$35)/($D$36-$D$35))</f>
        <v>1.45</v>
      </c>
      <c r="K31" s="18">
        <f>$E$35+($E$36-$E$35)*((D31-$D$35)/($D$36-$D$35))</f>
        <v>1.76</v>
      </c>
      <c r="M31" s="18">
        <f t="shared" si="10"/>
        <v>0</v>
      </c>
      <c r="N31" s="18">
        <f t="shared" si="10"/>
        <v>0</v>
      </c>
      <c r="O31" s="18">
        <f t="shared" si="10"/>
        <v>0</v>
      </c>
      <c r="P31" s="18">
        <f t="shared" si="10"/>
        <v>0.12999999999999989</v>
      </c>
    </row>
    <row r="32" spans="1:16" x14ac:dyDescent="0.25">
      <c r="A32" s="7" t="s">
        <v>12</v>
      </c>
      <c r="B32" s="10">
        <f>_xlfn.STDEV.S(B29:B31)</f>
        <v>1.522333734763833</v>
      </c>
      <c r="C32" s="10">
        <f t="shared" ref="C32:E32" si="11">_xlfn.STDEV.S(C29:C31)</f>
        <v>2.2843452745444006</v>
      </c>
      <c r="D32" s="10">
        <f t="shared" si="11"/>
        <v>0.7118988692223075</v>
      </c>
      <c r="E32" s="10">
        <f t="shared" si="11"/>
        <v>0.99228692087184889</v>
      </c>
    </row>
    <row r="33" spans="1:14" x14ac:dyDescent="0.25">
      <c r="A33" s="8" t="s">
        <v>6</v>
      </c>
      <c r="B33" s="14">
        <f>AVERAGE(B29:B31)</f>
        <v>1.47</v>
      </c>
      <c r="C33" s="14">
        <f t="shared" ref="C33:E33" si="12">AVERAGE(C29:C31)</f>
        <v>1.5333333333333334</v>
      </c>
      <c r="D33" s="14">
        <f t="shared" si="12"/>
        <v>2.19</v>
      </c>
      <c r="E33" s="14">
        <f t="shared" si="12"/>
        <v>2.3966666666666665</v>
      </c>
    </row>
    <row r="34" spans="1:14" x14ac:dyDescent="0.25">
      <c r="A34" s="7" t="s">
        <v>13</v>
      </c>
      <c r="B34" s="15">
        <f>B32/B33</f>
        <v>1.0356011801114511</v>
      </c>
      <c r="C34" s="15">
        <f t="shared" ref="C34" si="13">C32/C33</f>
        <v>1.4897903964420003</v>
      </c>
      <c r="D34" s="15">
        <f t="shared" ref="D34" si="14">D32/D33</f>
        <v>0.32506797681383903</v>
      </c>
      <c r="E34" s="15">
        <f t="shared" ref="E34" si="15">E32/E33</f>
        <v>0.41402792247782294</v>
      </c>
    </row>
    <row r="35" spans="1:14" x14ac:dyDescent="0.25">
      <c r="A35" s="8" t="s">
        <v>10</v>
      </c>
      <c r="B35" s="18">
        <f>MIN(B29:B31)</f>
        <v>0.12</v>
      </c>
      <c r="C35" s="18">
        <f t="shared" ref="C35:E35" si="16">MIN(C29:C31)</f>
        <v>0.15</v>
      </c>
      <c r="D35" s="18">
        <f t="shared" si="16"/>
        <v>1.45</v>
      </c>
      <c r="E35" s="18">
        <f t="shared" si="16"/>
        <v>1.76</v>
      </c>
    </row>
    <row r="36" spans="1:14" x14ac:dyDescent="0.25">
      <c r="A36" s="8" t="s">
        <v>11</v>
      </c>
      <c r="B36" s="18">
        <f>MAX(B29:B31)</f>
        <v>3.12</v>
      </c>
      <c r="C36" s="18">
        <f t="shared" ref="C36:E36" si="17">MAX(C29:C31)</f>
        <v>4.17</v>
      </c>
      <c r="D36" s="18">
        <f t="shared" si="17"/>
        <v>2.87</v>
      </c>
      <c r="E36" s="18">
        <f t="shared" si="17"/>
        <v>3.54</v>
      </c>
    </row>
    <row r="39" spans="1:14" x14ac:dyDescent="0.25">
      <c r="A39" s="11" t="s">
        <v>7</v>
      </c>
      <c r="B39" s="12">
        <v>1</v>
      </c>
      <c r="C39" s="9">
        <v>1.9100010000000001</v>
      </c>
      <c r="D39" s="9">
        <v>0.50340300000000004</v>
      </c>
      <c r="E39" s="9">
        <v>2.982421</v>
      </c>
      <c r="F39" s="9">
        <v>4.4955290000000003</v>
      </c>
      <c r="G39" s="11" t="s">
        <v>8</v>
      </c>
      <c r="H39" s="9">
        <f t="shared" ref="H39:H58" si="18">F2</f>
        <v>-30.333500000000001</v>
      </c>
      <c r="I39" s="11" t="s">
        <v>9</v>
      </c>
      <c r="J39" s="13">
        <f t="array" ref="J39:J43">MMULT(MINVERSE(MMULT(TRANSPOSE(B39:F58),B39:F58)),MMULT(TRANSPOSE(B39:F58),H39:H58))</f>
        <v>2.8205793493329168</v>
      </c>
      <c r="L39" s="21" t="s">
        <v>23</v>
      </c>
      <c r="M39" s="21"/>
    </row>
    <row r="40" spans="1:14" x14ac:dyDescent="0.25">
      <c r="B40" s="12">
        <v>1</v>
      </c>
      <c r="C40" s="9">
        <v>4.4230479999999996</v>
      </c>
      <c r="D40" s="9">
        <v>4.7923220000000004</v>
      </c>
      <c r="E40" s="9">
        <v>7.2481000000000004E-2</v>
      </c>
      <c r="F40" s="9">
        <v>2.0371109999999999</v>
      </c>
      <c r="H40" s="9">
        <f t="shared" si="18"/>
        <v>-0.99638000000000004</v>
      </c>
      <c r="J40" s="13">
        <v>-1.7508876057839426</v>
      </c>
      <c r="L40" s="8" t="s">
        <v>21</v>
      </c>
      <c r="M40" s="8" t="s">
        <v>22</v>
      </c>
    </row>
    <row r="41" spans="1:14" x14ac:dyDescent="0.25">
      <c r="B41" s="12">
        <v>1</v>
      </c>
      <c r="C41" s="9">
        <v>4.3162330000000004</v>
      </c>
      <c r="D41" s="9">
        <v>0.69292299999999996</v>
      </c>
      <c r="E41" s="9">
        <v>1.225166</v>
      </c>
      <c r="F41" s="9">
        <v>0.22736300000000001</v>
      </c>
      <c r="H41" s="9">
        <f t="shared" si="18"/>
        <v>2.2220019999999998</v>
      </c>
      <c r="J41" s="13">
        <v>4.9445937745653081</v>
      </c>
      <c r="L41" s="12">
        <f>$J$39+$J$40*B29+$J$41*$C$29+$J$42*D29+$J$43*E29</f>
        <v>-20.97480054383804</v>
      </c>
      <c r="M41" s="12">
        <f>$J$39+$J$40*B30+$J$41*C30+$J$42*D30+$J$43*E30</f>
        <v>9.8019889993042781</v>
      </c>
    </row>
    <row r="42" spans="1:14" x14ac:dyDescent="0.25">
      <c r="B42" s="12">
        <v>1</v>
      </c>
      <c r="C42" s="9">
        <v>0.16190099999999999</v>
      </c>
      <c r="D42" s="9">
        <v>0.82064300000000001</v>
      </c>
      <c r="E42" s="9">
        <v>1.0980559999999999</v>
      </c>
      <c r="F42" s="9">
        <v>8.5452E-2</v>
      </c>
      <c r="H42" s="9">
        <f t="shared" si="18"/>
        <v>10.436769999999999</v>
      </c>
      <c r="J42" s="13">
        <v>4.0402312698672915</v>
      </c>
      <c r="M42" s="1"/>
      <c r="N42" s="1"/>
    </row>
    <row r="43" spans="1:14" x14ac:dyDescent="0.25">
      <c r="B43" s="12">
        <v>1</v>
      </c>
      <c r="C43" s="9">
        <v>1.425214</v>
      </c>
      <c r="D43" s="9">
        <v>1.7154450000000001</v>
      </c>
      <c r="E43" s="9">
        <v>2.7681809999999998</v>
      </c>
      <c r="F43" s="9">
        <v>1.786859</v>
      </c>
      <c r="H43" s="9">
        <f t="shared" si="18"/>
        <v>2.787277</v>
      </c>
      <c r="J43" s="13">
        <v>-9.8098280779099305</v>
      </c>
      <c r="K43" s="1"/>
      <c r="L43" s="1"/>
    </row>
    <row r="44" spans="1:14" x14ac:dyDescent="0.25">
      <c r="B44" s="12">
        <v>1</v>
      </c>
      <c r="C44" s="9">
        <v>1.8591880000000001</v>
      </c>
      <c r="D44" s="9">
        <v>1.778008</v>
      </c>
      <c r="E44" s="9">
        <v>4.5515309999999998</v>
      </c>
      <c r="F44" s="9">
        <v>2.3300879999999999</v>
      </c>
      <c r="H44" s="9">
        <f t="shared" si="18"/>
        <v>4.6528499999999999</v>
      </c>
    </row>
    <row r="45" spans="1:14" x14ac:dyDescent="0.25">
      <c r="B45" s="12">
        <v>1</v>
      </c>
      <c r="C45" s="9">
        <v>2.1308020000000001</v>
      </c>
      <c r="D45" s="9">
        <v>1.519517</v>
      </c>
      <c r="E45" s="9">
        <v>4.8785360000000004</v>
      </c>
      <c r="F45" s="9">
        <v>4.0333259999999997</v>
      </c>
      <c r="H45" s="9">
        <f t="shared" si="18"/>
        <v>-12.740500000000001</v>
      </c>
    </row>
    <row r="46" spans="1:14" x14ac:dyDescent="0.25">
      <c r="B46" s="12">
        <v>1</v>
      </c>
      <c r="C46" s="9">
        <v>4.9562059999999999</v>
      </c>
      <c r="D46" s="9">
        <v>1.28132</v>
      </c>
      <c r="E46" s="9">
        <v>4.7584460000000002</v>
      </c>
      <c r="F46" s="9">
        <v>0.26718999999999998</v>
      </c>
      <c r="H46" s="9">
        <f t="shared" si="18"/>
        <v>16.92042</v>
      </c>
    </row>
    <row r="47" spans="1:14" x14ac:dyDescent="0.25">
      <c r="B47" s="12">
        <v>1</v>
      </c>
      <c r="C47" s="9">
        <v>3.5251929999999998</v>
      </c>
      <c r="D47" s="9">
        <v>4.0826140000000004</v>
      </c>
      <c r="E47" s="9">
        <v>4.862514</v>
      </c>
      <c r="F47" s="9">
        <v>2.3316140000000001</v>
      </c>
      <c r="H47" s="9">
        <f t="shared" si="18"/>
        <v>13.17065</v>
      </c>
    </row>
    <row r="48" spans="1:14" x14ac:dyDescent="0.25">
      <c r="B48" s="12">
        <v>1</v>
      </c>
      <c r="C48" s="9">
        <v>1.501053</v>
      </c>
      <c r="D48" s="9">
        <v>3.7510300000000001</v>
      </c>
      <c r="E48" s="9">
        <v>1.7574080000000001</v>
      </c>
      <c r="F48" s="9">
        <v>3.8782920000000001</v>
      </c>
      <c r="H48" s="9">
        <f t="shared" si="18"/>
        <v>-12.1587</v>
      </c>
    </row>
    <row r="49" spans="1:8" x14ac:dyDescent="0.25">
      <c r="B49" s="12">
        <v>1</v>
      </c>
      <c r="C49" s="9">
        <v>0.37171500000000002</v>
      </c>
      <c r="D49" s="9">
        <v>0.99215699999999996</v>
      </c>
      <c r="E49" s="9">
        <v>0.32029200000000002</v>
      </c>
      <c r="F49" s="9">
        <v>1.7917419999999999</v>
      </c>
      <c r="H49" s="9">
        <f t="shared" si="18"/>
        <v>-9.5750299999999999</v>
      </c>
    </row>
    <row r="50" spans="1:8" x14ac:dyDescent="0.25">
      <c r="B50" s="12">
        <v>1</v>
      </c>
      <c r="C50" s="9">
        <v>2.4352239999999998</v>
      </c>
      <c r="D50" s="9">
        <v>2.5560779999999999</v>
      </c>
      <c r="E50" s="9">
        <v>1.867275</v>
      </c>
      <c r="F50" s="9">
        <v>4.9295020000000003</v>
      </c>
      <c r="H50" s="9">
        <f t="shared" si="18"/>
        <v>-28.940300000000001</v>
      </c>
    </row>
    <row r="51" spans="1:8" x14ac:dyDescent="0.25">
      <c r="B51" s="12">
        <v>1</v>
      </c>
      <c r="C51" s="9">
        <v>0.20355799999999999</v>
      </c>
      <c r="D51" s="9">
        <v>1.1536</v>
      </c>
      <c r="E51" s="9">
        <v>2.4872999999999999E-2</v>
      </c>
      <c r="F51" s="9">
        <v>4.6307260000000001</v>
      </c>
      <c r="H51" s="9">
        <f t="shared" si="18"/>
        <v>-36.492699999999999</v>
      </c>
    </row>
    <row r="52" spans="1:8" x14ac:dyDescent="0.25">
      <c r="B52" s="12">
        <v>1</v>
      </c>
      <c r="C52" s="9">
        <v>0.50157200000000002</v>
      </c>
      <c r="D52" s="9">
        <v>1.2834559999999999</v>
      </c>
      <c r="E52" s="9">
        <v>3.8784450000000001</v>
      </c>
      <c r="F52" s="9">
        <v>3.3982359999999998</v>
      </c>
      <c r="H52" s="9">
        <f t="shared" si="18"/>
        <v>-10.0662</v>
      </c>
    </row>
    <row r="53" spans="1:8" x14ac:dyDescent="0.25">
      <c r="B53" s="12">
        <v>1</v>
      </c>
      <c r="C53" s="9">
        <v>4.045534</v>
      </c>
      <c r="D53" s="9">
        <v>3.621632</v>
      </c>
      <c r="E53" s="9">
        <v>0.42527500000000001</v>
      </c>
      <c r="F53" s="9">
        <v>0.66133600000000003</v>
      </c>
      <c r="H53" s="9">
        <f t="shared" si="18"/>
        <v>7.8501669999999999</v>
      </c>
    </row>
    <row r="54" spans="1:8" x14ac:dyDescent="0.25">
      <c r="B54" s="12">
        <v>1</v>
      </c>
      <c r="C54" s="9">
        <v>3.780786</v>
      </c>
      <c r="D54" s="9">
        <v>3.1325720000000001</v>
      </c>
      <c r="E54" s="9">
        <v>0.86825200000000002</v>
      </c>
      <c r="F54" s="9">
        <v>2.0239880000000001</v>
      </c>
      <c r="H54" s="9">
        <f t="shared" si="18"/>
        <v>-4.8879799999999998</v>
      </c>
    </row>
    <row r="55" spans="1:8" x14ac:dyDescent="0.25">
      <c r="B55" s="12">
        <v>1</v>
      </c>
      <c r="C55" s="9">
        <v>2.7616200000000002</v>
      </c>
      <c r="D55" s="9">
        <v>3.5575429999999999</v>
      </c>
      <c r="E55" s="9">
        <v>2.775811</v>
      </c>
      <c r="F55" s="9">
        <v>0.90578899999999996</v>
      </c>
      <c r="H55" s="9">
        <f t="shared" si="18"/>
        <v>18.448</v>
      </c>
    </row>
    <row r="56" spans="1:8" x14ac:dyDescent="0.25">
      <c r="B56" s="12">
        <v>1</v>
      </c>
      <c r="C56" s="9">
        <v>4.851375</v>
      </c>
      <c r="D56" s="9">
        <v>3.4347059999999998</v>
      </c>
      <c r="E56" s="9">
        <v>2.6439710000000001</v>
      </c>
      <c r="F56" s="9">
        <v>3.983428</v>
      </c>
      <c r="H56" s="9">
        <f t="shared" si="18"/>
        <v>-16.7424</v>
      </c>
    </row>
    <row r="57" spans="1:8" x14ac:dyDescent="0.25">
      <c r="B57" s="12">
        <v>1</v>
      </c>
      <c r="C57" s="9">
        <v>4.0282910000000003</v>
      </c>
      <c r="D57" s="9">
        <v>1.311075</v>
      </c>
      <c r="E57" s="9">
        <v>0.88976699999999997</v>
      </c>
      <c r="F57" s="9">
        <v>4.3337810000000001</v>
      </c>
      <c r="H57" s="9">
        <f t="shared" si="18"/>
        <v>-37.2181</v>
      </c>
    </row>
    <row r="58" spans="1:8" x14ac:dyDescent="0.25">
      <c r="B58" s="12">
        <v>1</v>
      </c>
      <c r="C58" s="9">
        <v>0.57420599999999999</v>
      </c>
      <c r="D58" s="9">
        <v>0.29755500000000001</v>
      </c>
      <c r="E58" s="9">
        <v>3.8077939999999999</v>
      </c>
      <c r="F58" s="9">
        <v>3.6919770000000001</v>
      </c>
      <c r="H58" s="9">
        <f t="shared" si="18"/>
        <v>-18.691099999999999</v>
      </c>
    </row>
    <row r="59" spans="1:8" x14ac:dyDescent="0.25">
      <c r="A59" s="2"/>
    </row>
  </sheetData>
  <mergeCells count="1">
    <mergeCell ref="L39:M3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2018-02-26T08:20:29Z</dcterms:modified>
</cp:coreProperties>
</file>