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o\Desktop\"/>
    </mc:Choice>
  </mc:AlternateContent>
  <bookViews>
    <workbookView xWindow="0" yWindow="0" windowWidth="28800" windowHeight="13335"/>
  </bookViews>
  <sheets>
    <sheet name="Подведомственные ПОО" sheetId="1" r:id="rId1"/>
    <sheet name="Неподведомственные ПОО" sheetId="2" r:id="rId2"/>
    <sheet name="Безработные на 13.03.2018 г." sheetId="3" r:id="rId3"/>
  </sheets>
  <definedNames>
    <definedName name="_xlnm._FilterDatabase" localSheetId="2" hidden="1">'Безработные на 13.03.2018 г.'!$A$2:$D$47</definedName>
    <definedName name="_xlnm._FilterDatabase" localSheetId="1" hidden="1">'Неподведомственные ПОО'!$A$4:$L$24</definedName>
    <definedName name="_xlnm._FilterDatabase" localSheetId="0" hidden="1">'Подведомственные ПОО'!$A$4:$L$109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3" l="1"/>
  <c r="D44" i="3"/>
  <c r="K22" i="2" l="1"/>
  <c r="K23" i="2" s="1"/>
  <c r="I22" i="2"/>
  <c r="I23" i="2" s="1"/>
  <c r="G22" i="2"/>
  <c r="G23" i="2" s="1"/>
  <c r="F22" i="2"/>
  <c r="F23" i="2" s="1"/>
  <c r="J21" i="2"/>
  <c r="H21" i="2"/>
  <c r="K18" i="2"/>
  <c r="K19" i="2" s="1"/>
  <c r="I18" i="2"/>
  <c r="G18" i="2"/>
  <c r="F18" i="2"/>
  <c r="J17" i="2"/>
  <c r="H17" i="2"/>
  <c r="I16" i="2"/>
  <c r="G16" i="2"/>
  <c r="F16" i="2"/>
  <c r="J15" i="2"/>
  <c r="H15" i="2"/>
  <c r="J14" i="2"/>
  <c r="H14" i="2"/>
  <c r="K12" i="2"/>
  <c r="I11" i="2"/>
  <c r="G11" i="2"/>
  <c r="F11" i="2"/>
  <c r="J10" i="2"/>
  <c r="H10" i="2"/>
  <c r="J9" i="2"/>
  <c r="H9" i="2"/>
  <c r="I8" i="2"/>
  <c r="G8" i="2"/>
  <c r="F8" i="2"/>
  <c r="J7" i="2"/>
  <c r="H7" i="2"/>
  <c r="J6" i="2"/>
  <c r="H6" i="2"/>
  <c r="K107" i="1"/>
  <c r="I107" i="1"/>
  <c r="G107" i="1"/>
  <c r="F107" i="1"/>
  <c r="K104" i="1"/>
  <c r="I104" i="1"/>
  <c r="I108" i="1" s="1"/>
  <c r="G104" i="1"/>
  <c r="G108" i="1" s="1"/>
  <c r="F104" i="1"/>
  <c r="F108" i="1" s="1"/>
  <c r="K100" i="1"/>
  <c r="I100" i="1"/>
  <c r="G100" i="1"/>
  <c r="F100" i="1"/>
  <c r="K97" i="1"/>
  <c r="I97" i="1"/>
  <c r="G97" i="1"/>
  <c r="F97" i="1"/>
  <c r="K95" i="1"/>
  <c r="I95" i="1"/>
  <c r="G95" i="1"/>
  <c r="F95" i="1"/>
  <c r="K93" i="1"/>
  <c r="I93" i="1"/>
  <c r="G93" i="1"/>
  <c r="F93" i="1"/>
  <c r="K91" i="1"/>
  <c r="I91" i="1"/>
  <c r="G91" i="1"/>
  <c r="F91" i="1"/>
  <c r="K89" i="1"/>
  <c r="K101" i="1" s="1"/>
  <c r="I89" i="1"/>
  <c r="F89" i="1"/>
  <c r="G89" i="1"/>
  <c r="L85" i="1"/>
  <c r="L86" i="1" s="1"/>
  <c r="K85" i="1"/>
  <c r="I85" i="1"/>
  <c r="G85" i="1"/>
  <c r="F85" i="1"/>
  <c r="K83" i="1"/>
  <c r="I83" i="1"/>
  <c r="G83" i="1"/>
  <c r="F83" i="1"/>
  <c r="K80" i="1"/>
  <c r="K86" i="1" s="1"/>
  <c r="I80" i="1"/>
  <c r="G80" i="1"/>
  <c r="G86" i="1" s="1"/>
  <c r="F80" i="1"/>
  <c r="F86" i="1" s="1"/>
  <c r="J81" i="1"/>
  <c r="J82" i="1"/>
  <c r="J84" i="1"/>
  <c r="J88" i="1"/>
  <c r="J90" i="1"/>
  <c r="J92" i="1"/>
  <c r="J94" i="1"/>
  <c r="J96" i="1"/>
  <c r="J98" i="1"/>
  <c r="J99" i="1"/>
  <c r="J103" i="1"/>
  <c r="J105" i="1"/>
  <c r="J106" i="1"/>
  <c r="H81" i="1"/>
  <c r="H82" i="1"/>
  <c r="H84" i="1"/>
  <c r="H88" i="1"/>
  <c r="H90" i="1"/>
  <c r="H92" i="1"/>
  <c r="H94" i="1"/>
  <c r="H96" i="1"/>
  <c r="H98" i="1"/>
  <c r="H99" i="1"/>
  <c r="H103" i="1"/>
  <c r="H105" i="1"/>
  <c r="H106" i="1"/>
  <c r="J79" i="1"/>
  <c r="H79" i="1"/>
  <c r="I12" i="2" l="1"/>
  <c r="K108" i="1"/>
  <c r="J11" i="2"/>
  <c r="I19" i="2"/>
  <c r="K24" i="2"/>
  <c r="G12" i="2"/>
  <c r="J12" i="2" s="1"/>
  <c r="F19" i="2"/>
  <c r="G101" i="1"/>
  <c r="H91" i="1"/>
  <c r="H93" i="1"/>
  <c r="H22" i="2"/>
  <c r="H18" i="2"/>
  <c r="F12" i="2"/>
  <c r="J23" i="2"/>
  <c r="H23" i="2"/>
  <c r="H16" i="2"/>
  <c r="J22" i="2"/>
  <c r="G19" i="2"/>
  <c r="J18" i="2"/>
  <c r="J16" i="2"/>
  <c r="H11" i="2"/>
  <c r="H8" i="2"/>
  <c r="J8" i="2"/>
  <c r="H95" i="1"/>
  <c r="H89" i="1"/>
  <c r="J93" i="1"/>
  <c r="H107" i="1"/>
  <c r="J89" i="1"/>
  <c r="J100" i="1"/>
  <c r="H97" i="1"/>
  <c r="J108" i="1"/>
  <c r="H104" i="1"/>
  <c r="H86" i="1"/>
  <c r="J83" i="1"/>
  <c r="F101" i="1"/>
  <c r="H80" i="1"/>
  <c r="J80" i="1"/>
  <c r="J85" i="1"/>
  <c r="I101" i="1"/>
  <c r="H85" i="1"/>
  <c r="I86" i="1"/>
  <c r="J86" i="1" s="1"/>
  <c r="J91" i="1"/>
  <c r="J97" i="1"/>
  <c r="H100" i="1"/>
  <c r="H108" i="1"/>
  <c r="J107" i="1"/>
  <c r="J104" i="1"/>
  <c r="J95" i="1"/>
  <c r="H83" i="1"/>
  <c r="H19" i="2" l="1"/>
  <c r="I24" i="2"/>
  <c r="J101" i="1"/>
  <c r="F24" i="2"/>
  <c r="G24" i="2"/>
  <c r="J19" i="2"/>
  <c r="H101" i="1"/>
  <c r="H12" i="2"/>
  <c r="H24" i="2"/>
  <c r="J24" i="2" l="1"/>
  <c r="J7" i="1"/>
  <c r="J8" i="1"/>
  <c r="J10" i="1"/>
  <c r="J11" i="1"/>
  <c r="J12" i="1"/>
  <c r="J14" i="1"/>
  <c r="J15" i="1"/>
  <c r="J16" i="1"/>
  <c r="J18" i="1"/>
  <c r="J19" i="1"/>
  <c r="J20" i="1"/>
  <c r="J21" i="1"/>
  <c r="J22" i="1"/>
  <c r="J24" i="1"/>
  <c r="J25" i="1"/>
  <c r="J26" i="1"/>
  <c r="J28" i="1"/>
  <c r="J29" i="1"/>
  <c r="J31" i="1"/>
  <c r="J32" i="1"/>
  <c r="J33" i="1"/>
  <c r="J34" i="1"/>
  <c r="J35" i="1"/>
  <c r="J37" i="1"/>
  <c r="J39" i="1"/>
  <c r="J40" i="1"/>
  <c r="J42" i="1"/>
  <c r="J44" i="1"/>
  <c r="J45" i="1"/>
  <c r="J46" i="1"/>
  <c r="J47" i="1"/>
  <c r="J48" i="1"/>
  <c r="J49" i="1"/>
  <c r="J51" i="1"/>
  <c r="J52" i="1"/>
  <c r="J53" i="1"/>
  <c r="J55" i="1"/>
  <c r="J56" i="1"/>
  <c r="J57" i="1"/>
  <c r="J59" i="1"/>
  <c r="J60" i="1"/>
  <c r="J62" i="1"/>
  <c r="J63" i="1"/>
  <c r="J64" i="1"/>
  <c r="J66" i="1"/>
  <c r="J67" i="1"/>
  <c r="J69" i="1"/>
  <c r="J71" i="1"/>
  <c r="J72" i="1"/>
  <c r="J74" i="1"/>
  <c r="J75" i="1"/>
  <c r="J6" i="1"/>
  <c r="H7" i="1"/>
  <c r="H8" i="1"/>
  <c r="H10" i="1"/>
  <c r="H11" i="1"/>
  <c r="H12" i="1"/>
  <c r="H14" i="1"/>
  <c r="H15" i="1"/>
  <c r="H16" i="1"/>
  <c r="H18" i="1"/>
  <c r="H19" i="1"/>
  <c r="H20" i="1"/>
  <c r="H21" i="1"/>
  <c r="H22" i="1"/>
  <c r="H24" i="1"/>
  <c r="H25" i="1"/>
  <c r="H26" i="1"/>
  <c r="H28" i="1"/>
  <c r="H29" i="1"/>
  <c r="H31" i="1"/>
  <c r="H32" i="1"/>
  <c r="H33" i="1"/>
  <c r="H34" i="1"/>
  <c r="H35" i="1"/>
  <c r="H37" i="1"/>
  <c r="H39" i="1"/>
  <c r="H40" i="1"/>
  <c r="H42" i="1"/>
  <c r="H44" i="1"/>
  <c r="H45" i="1"/>
  <c r="H46" i="1"/>
  <c r="H47" i="1"/>
  <c r="H48" i="1"/>
  <c r="H49" i="1"/>
  <c r="H51" i="1"/>
  <c r="H52" i="1"/>
  <c r="H53" i="1"/>
  <c r="H55" i="1"/>
  <c r="H56" i="1"/>
  <c r="H57" i="1"/>
  <c r="H59" i="1"/>
  <c r="H60" i="1"/>
  <c r="H62" i="1"/>
  <c r="H63" i="1"/>
  <c r="H64" i="1"/>
  <c r="H66" i="1"/>
  <c r="H67" i="1"/>
  <c r="H69" i="1"/>
  <c r="H71" i="1"/>
  <c r="H72" i="1"/>
  <c r="H74" i="1"/>
  <c r="H75" i="1"/>
  <c r="H6" i="1"/>
  <c r="I76" i="1"/>
  <c r="G76" i="1"/>
  <c r="F76" i="1"/>
  <c r="I73" i="1"/>
  <c r="G73" i="1"/>
  <c r="F73" i="1"/>
  <c r="I70" i="1"/>
  <c r="G70" i="1"/>
  <c r="F70" i="1"/>
  <c r="I68" i="1"/>
  <c r="G68" i="1"/>
  <c r="F68" i="1"/>
  <c r="I65" i="1"/>
  <c r="G65" i="1"/>
  <c r="F65" i="1"/>
  <c r="I61" i="1"/>
  <c r="G61" i="1"/>
  <c r="F61" i="1"/>
  <c r="I58" i="1"/>
  <c r="G58" i="1"/>
  <c r="F58" i="1"/>
  <c r="I54" i="1"/>
  <c r="G54" i="1"/>
  <c r="F54" i="1"/>
  <c r="I50" i="1"/>
  <c r="G50" i="1"/>
  <c r="F50" i="1"/>
  <c r="I43" i="1"/>
  <c r="G43" i="1"/>
  <c r="F43" i="1"/>
  <c r="I41" i="1"/>
  <c r="G41" i="1"/>
  <c r="F41" i="1"/>
  <c r="I38" i="1"/>
  <c r="G38" i="1"/>
  <c r="F38" i="1"/>
  <c r="I36" i="1"/>
  <c r="G36" i="1"/>
  <c r="F36" i="1"/>
  <c r="I30" i="1"/>
  <c r="G30" i="1"/>
  <c r="F30" i="1"/>
  <c r="I27" i="1"/>
  <c r="G27" i="1"/>
  <c r="F27" i="1"/>
  <c r="I23" i="1"/>
  <c r="G23" i="1"/>
  <c r="F23" i="1"/>
  <c r="I17" i="1"/>
  <c r="G17" i="1"/>
  <c r="F17" i="1"/>
  <c r="F13" i="1"/>
  <c r="G13" i="1"/>
  <c r="I13" i="1"/>
  <c r="I9" i="1"/>
  <c r="F9" i="1"/>
  <c r="G9" i="1"/>
  <c r="K77" i="1"/>
  <c r="K109" i="1" s="1"/>
  <c r="J43" i="1" l="1"/>
  <c r="J9" i="1"/>
  <c r="J13" i="1"/>
  <c r="H43" i="1"/>
  <c r="J54" i="1"/>
  <c r="H61" i="1"/>
  <c r="H65" i="1"/>
  <c r="H73" i="1"/>
  <c r="J68" i="1"/>
  <c r="H27" i="1"/>
  <c r="H41" i="1"/>
  <c r="H58" i="1"/>
  <c r="H70" i="1"/>
  <c r="J27" i="1"/>
  <c r="H38" i="1"/>
  <c r="J41" i="1"/>
  <c r="H54" i="1"/>
  <c r="J58" i="1"/>
  <c r="J23" i="1"/>
  <c r="J38" i="1"/>
  <c r="J70" i="1"/>
  <c r="J17" i="1"/>
  <c r="H30" i="1"/>
  <c r="J36" i="1"/>
  <c r="J50" i="1"/>
  <c r="J65" i="1"/>
  <c r="J76" i="1"/>
  <c r="J30" i="1"/>
  <c r="J61" i="1"/>
  <c r="J73" i="1"/>
  <c r="H17" i="1"/>
  <c r="H36" i="1"/>
  <c r="H50" i="1"/>
  <c r="H76" i="1"/>
  <c r="H9" i="1"/>
  <c r="H13" i="1"/>
  <c r="H23" i="1"/>
  <c r="H68" i="1"/>
  <c r="I77" i="1"/>
  <c r="I109" i="1" s="1"/>
  <c r="F77" i="1"/>
  <c r="F109" i="1" s="1"/>
  <c r="G77" i="1"/>
  <c r="G109" i="1" s="1"/>
  <c r="H109" i="1" l="1"/>
  <c r="J109" i="1"/>
  <c r="J77" i="1"/>
  <c r="H77" i="1"/>
</calcChain>
</file>

<file path=xl/sharedStrings.xml><?xml version="1.0" encoding="utf-8"?>
<sst xmlns="http://schemas.openxmlformats.org/spreadsheetml/2006/main" count="463" uniqueCount="214">
  <si>
    <t xml:space="preserve">Сведения о закрепляемости выпускников подведомственных ПОО на рабочем месте </t>
  </si>
  <si>
    <t>№   п/п</t>
  </si>
  <si>
    <t>Наименование ПОО</t>
  </si>
  <si>
    <t>Территория</t>
  </si>
  <si>
    <t>Образовательная программа</t>
  </si>
  <si>
    <t>Наименование профессии/специальности</t>
  </si>
  <si>
    <t>Всего выпускников, чел.</t>
  </si>
  <si>
    <t>Закрепляемость (фактические данные)</t>
  </si>
  <si>
    <t>Кол-во предприятий, участвующих в опросе</t>
  </si>
  <si>
    <t>Основания трудоустройства выпускников</t>
  </si>
  <si>
    <t>чел.</t>
  </si>
  <si>
    <t>%</t>
  </si>
  <si>
    <t>Сведения о закрепляемости выпускников без ограничений по здоровью</t>
  </si>
  <si>
    <t>Доля выпускников, трудоустроенных по профессии/специальности и участвующих в выборке по предоставленным данным ПОО на 10.02.2018</t>
  </si>
  <si>
    <t>Алейский технологический техникум</t>
  </si>
  <si>
    <t>ПКРС</t>
  </si>
  <si>
    <t xml:space="preserve">Повар, кондитер </t>
  </si>
  <si>
    <t>Сварщик (электросварочные и газосварочные работы)</t>
  </si>
  <si>
    <t xml:space="preserve">Тракторист-машинист сельскохозяйственного производства </t>
  </si>
  <si>
    <t>трудовой договор - 1</t>
  </si>
  <si>
    <t>ученический договор - 1</t>
  </si>
  <si>
    <t>г. Алейск</t>
  </si>
  <si>
    <t>Алтайская академия гостеприимства</t>
  </si>
  <si>
    <t>г. Барнаул</t>
  </si>
  <si>
    <t>Туризм</t>
  </si>
  <si>
    <t xml:space="preserve">Технология продукции общественного питания </t>
  </si>
  <si>
    <t xml:space="preserve">Гостиничный сервис </t>
  </si>
  <si>
    <t>ПССЗ</t>
  </si>
  <si>
    <t>трудовой договор - 3</t>
  </si>
  <si>
    <t>Алтайский архитектурно-строительный колледж</t>
  </si>
  <si>
    <t>Штукатур</t>
  </si>
  <si>
    <t>Монтажник санитарно-технических, вентиляционных систем и оборудования</t>
  </si>
  <si>
    <t xml:space="preserve">Машинист дорожных и строительных машин </t>
  </si>
  <si>
    <t>ПП</t>
  </si>
  <si>
    <t>трудовой договор - 2</t>
  </si>
  <si>
    <t>Алтайский транспортный техникум</t>
  </si>
  <si>
    <t xml:space="preserve">Повар, кондитер                   </t>
  </si>
  <si>
    <t xml:space="preserve">Машинист крана (крановщик) </t>
  </si>
  <si>
    <t xml:space="preserve">Автомеханик </t>
  </si>
  <si>
    <t>трудовой договор - 6</t>
  </si>
  <si>
    <t>трудовой договор - 3, без договора - 1</t>
  </si>
  <si>
    <t>Бийский государственный колледж</t>
  </si>
  <si>
    <t>г. Бийск</t>
  </si>
  <si>
    <t xml:space="preserve">Мастер жилищно-коммунального хозяйства </t>
  </si>
  <si>
    <t>договор о производственной практике - 6, трудовой договор - 4</t>
  </si>
  <si>
    <t>трудовой договор - 5</t>
  </si>
  <si>
    <t>Бийский педагогический колледж</t>
  </si>
  <si>
    <t>Преподавание в начальных классах</t>
  </si>
  <si>
    <t xml:space="preserve">Дошкольное образование </t>
  </si>
  <si>
    <t>Бийский промышленно-технологический колледж</t>
  </si>
  <si>
    <t>Электромонтер по ремонту и обслуживанию электрооборудования (по отраслям)</t>
  </si>
  <si>
    <t xml:space="preserve">Оператор связи </t>
  </si>
  <si>
    <t>договор о производственной практике - 1</t>
  </si>
  <si>
    <t>договор о производственной практике - 2, трудовой договор - 1</t>
  </si>
  <si>
    <t>Каменский педагогический колледж</t>
  </si>
  <si>
    <t>г. Камень-на-Оби</t>
  </si>
  <si>
    <t>Косихинский лицей профессионального образования</t>
  </si>
  <si>
    <t>Повар, кондитер</t>
  </si>
  <si>
    <t>Локтевский технологический техникум</t>
  </si>
  <si>
    <t>Международный колледж сыроделия и профессиональных технологий</t>
  </si>
  <si>
    <t>Технология продукции общественного питания</t>
  </si>
  <si>
    <t>Пекарь (ПКРС)</t>
  </si>
  <si>
    <t xml:space="preserve">Парикмахерское искусство </t>
  </si>
  <si>
    <t xml:space="preserve">Парикмахер </t>
  </si>
  <si>
    <t>Монтаж и техническая эксплуатация промышленного оборудования (по отраслям)</t>
  </si>
  <si>
    <t>Гостиничный сервис</t>
  </si>
  <si>
    <t>договор о производственной практике - 1, договор о сотрудничестве - 2</t>
  </si>
  <si>
    <t>Павловский аграрный техникум</t>
  </si>
  <si>
    <t>Программирование в компьютерных системах</t>
  </si>
  <si>
    <t xml:space="preserve">Зоотехния      </t>
  </si>
  <si>
    <t>Агрономия</t>
  </si>
  <si>
    <t>трудовой договор - 4</t>
  </si>
  <si>
    <t>Профессиональный лицей Немецкого национального района</t>
  </si>
  <si>
    <t>Тракторист-машинист сельскохозяйственного производства</t>
  </si>
  <si>
    <t>Рубцовский педагогический колледж</t>
  </si>
  <si>
    <t>Дошкольное образование</t>
  </si>
  <si>
    <t>г. Рубцовск</t>
  </si>
  <si>
    <t>Славгородский педагогический колледж</t>
  </si>
  <si>
    <t>г. Славгород</t>
  </si>
  <si>
    <t xml:space="preserve">Педагогика дополнительного образования </t>
  </si>
  <si>
    <t>Смоленский лицей профессионального образования</t>
  </si>
  <si>
    <t>трудовой договор - 11</t>
  </si>
  <si>
    <t>трудовой договор - 7, срочный трудовой договор - 1</t>
  </si>
  <si>
    <t>договор о сотрудничестве - 16, трудовой договор - 5</t>
  </si>
  <si>
    <t>Солонешенский лицей профессионального образования</t>
  </si>
  <si>
    <t>Тальменский технологический техникум</t>
  </si>
  <si>
    <t>Усть-Калманский лицей профессионального образования</t>
  </si>
  <si>
    <t>ИТОГО</t>
  </si>
  <si>
    <t>трудовой договор - 3, договор о сотрудничестве - 2</t>
  </si>
  <si>
    <t>трудовой договор - 13, срочный трудовой договор - 1</t>
  </si>
  <si>
    <t xml:space="preserve"> трудовой договор - 3, договор о производственной практике - 2</t>
  </si>
  <si>
    <t>трудовой договор - 2, договор о производственной практике - 1</t>
  </si>
  <si>
    <t>трудовой договор - 5, договор о сотрудничестве - 2</t>
  </si>
  <si>
    <t>трудовой договор - 6, договор о сотрудничестве - 4, без договора - 1</t>
  </si>
  <si>
    <t>Косихинский район</t>
  </si>
  <si>
    <t>Локтевский район</t>
  </si>
  <si>
    <t>Павловский район</t>
  </si>
  <si>
    <t>Немецкий национальный район</t>
  </si>
  <si>
    <t>Смоленский район</t>
  </si>
  <si>
    <t>Солонешенский район</t>
  </si>
  <si>
    <t>Тальменский район</t>
  </si>
  <si>
    <t>Усть-Калманский район</t>
  </si>
  <si>
    <t>Всего</t>
  </si>
  <si>
    <t>Сведения о закрепляемости выпускников, имеющих инвалидность</t>
  </si>
  <si>
    <t>Мастер столярно-плотничных и паркетных работ</t>
  </si>
  <si>
    <t>Парикмахер</t>
  </si>
  <si>
    <t>Сведения о закрепляемости выпускников-ЛОВЗ</t>
  </si>
  <si>
    <t>Повар</t>
  </si>
  <si>
    <t xml:space="preserve">Швея  </t>
  </si>
  <si>
    <t>договор о сотрудничестве - 8</t>
  </si>
  <si>
    <t>трудовой договор - 4, договор о сотрудничестве - 3, договор о производственной практике - 1</t>
  </si>
  <si>
    <t xml:space="preserve">Пекарь </t>
  </si>
  <si>
    <t>договор о сотрудничестве - 2</t>
  </si>
  <si>
    <t>Бочкаревский лицей профессионального образования</t>
  </si>
  <si>
    <t>Егорьевский лицей профессионального образования</t>
  </si>
  <si>
    <t>договор о сотрудничестве - 13, трудовой договор - 6, договор о производственной практике - 1</t>
  </si>
  <si>
    <t>Сведения о закрепляемости выпускников категории "инвалид и ЛОВЗ"</t>
  </si>
  <si>
    <t>Швея</t>
  </si>
  <si>
    <t>договор о сотрудничестве - 1</t>
  </si>
  <si>
    <t xml:space="preserve">договор о сотрудничестве - 1, договор о производственной практике - 1, трудовой договор - 1 </t>
  </si>
  <si>
    <t>договор о производственной практике - 1, трудовой договор - 1</t>
  </si>
  <si>
    <t>Целинный район</t>
  </si>
  <si>
    <t>Егорьевский район</t>
  </si>
  <si>
    <t>Благовещенский медицинский техникум</t>
  </si>
  <si>
    <t>Благовещенский район</t>
  </si>
  <si>
    <t>Фармация</t>
  </si>
  <si>
    <t>Сестринское дело</t>
  </si>
  <si>
    <t>трудовой договор - 15</t>
  </si>
  <si>
    <t>трудовой договор - 20</t>
  </si>
  <si>
    <t>Каменский медицинский колледж</t>
  </si>
  <si>
    <t>Лечебное дело</t>
  </si>
  <si>
    <t>договор о сотрудничестве - 11, трудовой договор - 19, срочный трудовой договор - 1</t>
  </si>
  <si>
    <t>трудовой договор - 17, договор о сотрудничестве - 2</t>
  </si>
  <si>
    <t>трудовой договор - 36, договор о сотрудничестве - 13, срочный трудовой договор - 1</t>
  </si>
  <si>
    <t>трудовой договор - 56, договор о сотрудничестве - 13, срочный трудовой договор - 1</t>
  </si>
  <si>
    <t>Алтайский краевой колледж культуры и искусств</t>
  </si>
  <si>
    <t>Народное художественное творчество (по видам)</t>
  </si>
  <si>
    <t>Музыкальное искусство эстрады (по видам)</t>
  </si>
  <si>
    <t>Дизайн (по отраслям)</t>
  </si>
  <si>
    <t>договор о производственной практике - 1, трудовой договор - 1, без договора - 1</t>
  </si>
  <si>
    <t>трудовой договор - 9</t>
  </si>
  <si>
    <t>срочный трудовой договор - 1</t>
  </si>
  <si>
    <t>трудовой договор - 9, срочный трудовой договор - 1</t>
  </si>
  <si>
    <t>трудовой договор - 10, договор о производственной практике - 1, срочный трудовой договор - 1, без договора - 1</t>
  </si>
  <si>
    <t>Алтайское училище олимпийского резерва</t>
  </si>
  <si>
    <t>г. Новоалтайск</t>
  </si>
  <si>
    <t xml:space="preserve"> г. Барнаул</t>
  </si>
  <si>
    <t>Сведения о закрепляемости выпускников ПОО Министерства здравоохранения Алтайского края</t>
  </si>
  <si>
    <t>Сведения о закрепляемости выпускников ПОО Управления Алтайского края по культуре и архивному делу</t>
  </si>
  <si>
    <t>Сведения о закрепляемости выпускников ПОО Управления спорта и молодежной политики Алтайского края</t>
  </si>
  <si>
    <t>трудовой договор - 71, договор о сотрудничестве - 13, срочный трудовой договор - 3, гражданско-правовой договор - 2, договор о спортивном сотрудничестве - 2, договор о производственной практике - 1, без договора -1</t>
  </si>
  <si>
    <t>ИТОГО ПО НЕПОДВЕДОМСТВЕННЫМ ПОО</t>
  </si>
  <si>
    <t>ИТОГО по ПОО Управления спорта и молодежной политики Алтайского края</t>
  </si>
  <si>
    <t>ИТОГО ПО ПОДВЕДОМСТВЕННЫМ ПОО</t>
  </si>
  <si>
    <t>ИТОГО по выпускникам категории "инвалид и ЛОВЗ"</t>
  </si>
  <si>
    <t>ИТОГО по выпускникам-ЛОВЗ</t>
  </si>
  <si>
    <t>ИТОГО по выпускникам, имеющим инвалидность</t>
  </si>
  <si>
    <t xml:space="preserve">Сведения о закрепляемости выпускников неподведомственных ПОО на рабочем месте </t>
  </si>
  <si>
    <t>Новоалтайское государственное художественное училище (техникум</t>
  </si>
  <si>
    <t>Физическая культура</t>
  </si>
  <si>
    <t>трудовой договор - 2, ученический договор - 1</t>
  </si>
  <si>
    <t>трудовой договор - 12, без договора - 1</t>
  </si>
  <si>
    <t>трудовой договор - 10, договор о производственной практике - 6</t>
  </si>
  <si>
    <t>трудовой договор - 4, договор о производственной практике - 3</t>
  </si>
  <si>
    <t xml:space="preserve"> трудовой договор - 19, договор о сотрудничестве - 8, договор о производственной практике - 4, без договора - 1</t>
  </si>
  <si>
    <t>договор о сотрудничестве - 18, трудовой договор - 8</t>
  </si>
  <si>
    <t>ИТОГО по ПОО Управления Алтайского края по культуре и архивному делу</t>
  </si>
  <si>
    <t>ИТОГО по ПОО Министерства здравоохранения Алтайского края</t>
  </si>
  <si>
    <t>трудовой договор - 24,  срочный трудовой договор - 1</t>
  </si>
  <si>
    <t>трудовой договор - 18, срочный трудовой договор - 1</t>
  </si>
  <si>
    <t>трудовой договор - 3, договор о сотрудничестве - 1</t>
  </si>
  <si>
    <t>трудовой договор - 21, договор о сотрудничестве - 1, срочный трудовой договор - 1</t>
  </si>
  <si>
    <t>трудовой договор - 22, срочный трудовой договор - 1</t>
  </si>
  <si>
    <t>трудовой договор - 149, договор о сотрудничестве - 27, договор о производственной практике - 15, срочный трудовой договор - 3, без договора - 2, ученический договор - 1</t>
  </si>
  <si>
    <t>трудовой договор - 157, договор о сотрудничестве - 41, договор о производственной практике - 17, срочный трудовой договор - 3, без договора - 2, ученический договор - 1</t>
  </si>
  <si>
    <t>Профессия/специальность</t>
  </si>
  <si>
    <t>Монтаж и эксплуатация внутренних сантехнических устройств, кондиционирования воздуха и вентиляции</t>
  </si>
  <si>
    <t>Пожарная безопасность</t>
  </si>
  <si>
    <t>Алтайский колледж промышленных технологий и бизнеса</t>
  </si>
  <si>
    <t>Декоративно-прикладное искусство и народные промыслы (по видам)</t>
  </si>
  <si>
    <t>Документационное обеспечение управления и архивоведение</t>
  </si>
  <si>
    <t>Коммерция (по отраслям)</t>
  </si>
  <si>
    <t>Алтайский политехнический техникум</t>
  </si>
  <si>
    <t>Токарь</t>
  </si>
  <si>
    <t>Алтайский промышленно-экономический колледж</t>
  </si>
  <si>
    <t>Земельно-имущественные отношения</t>
  </si>
  <si>
    <t>Рациональное использование природохозяйственных комплексов</t>
  </si>
  <si>
    <t>Техническое обслуживание и ремонт автомобильного транспорта</t>
  </si>
  <si>
    <t>Финансы</t>
  </si>
  <si>
    <t>Экономика и бухгалтерский учет (по отраслям)</t>
  </si>
  <si>
    <t>Монтаж и эксплуатация оборудования и систем газоснабжения</t>
  </si>
  <si>
    <t>Право и организация социального обеспечения</t>
  </si>
  <si>
    <t>Техник-технолог</t>
  </si>
  <si>
    <t>Технология хранения и переработки зерна</t>
  </si>
  <si>
    <t>Сварщик (ручной и частично механизированной сварки)</t>
  </si>
  <si>
    <t>Благовещенский строительный техникум</t>
  </si>
  <si>
    <t>Строительство и эксплуатация зданий и сооружений</t>
  </si>
  <si>
    <t>Каменский аграрный техникум</t>
  </si>
  <si>
    <t>Механизация сельского хозяйства</t>
  </si>
  <si>
    <t>Технология молока и молочных продуктов</t>
  </si>
  <si>
    <t>Рубцовский аграрно-промышленный техникум</t>
  </si>
  <si>
    <t>Техник</t>
  </si>
  <si>
    <t>Товароведение и экспертиза качества потребительских товаров</t>
  </si>
  <si>
    <t>Славгородский аграрный техникум</t>
  </si>
  <si>
    <t>Педагогика дополнительного образования</t>
  </si>
  <si>
    <t>Троицкий агротехнический техникум</t>
  </si>
  <si>
    <t>№ п/п</t>
  </si>
  <si>
    <t>Кол-во выпускников</t>
  </si>
  <si>
    <t xml:space="preserve">Каменщик, печник </t>
  </si>
  <si>
    <t>Сведения о выпускниках профессиональных образовательных организаций 2017 года, получивших статус безработного по состоянию на 13.03.2018 г.</t>
  </si>
  <si>
    <t>Барнаульский кооперативный техникум</t>
  </si>
  <si>
    <t>Бийский медицинский колледж</t>
  </si>
  <si>
    <t>ИТОГО по подведомственным ПОО</t>
  </si>
  <si>
    <t>ИТОГО по не подведомственным ПОО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</si>
</sst>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8" tint="0.79998168889431442"/>
        <bgColor indexed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6" borderId="5" xfId="0" applyNumberFormat="1" applyFont="1" applyFill="1" applyBorder="1" applyAlignment="1" applyProtection="1">
      <alignment horizontal="center" vertical="center" wrapText="1"/>
    </xf>
    <xf numFmtId="2" fontId="6" fillId="3" borderId="5" xfId="0" applyNumberFormat="1" applyFont="1" applyFill="1" applyBorder="1" applyAlignment="1" applyProtection="1">
      <alignment horizontal="center" vertical="center" wrapText="1"/>
    </xf>
    <xf numFmtId="164" fontId="6" fillId="3" borderId="13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 applyProtection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6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/>
    </xf>
    <xf numFmtId="0" fontId="5" fillId="0" borderId="16" xfId="0" applyFont="1" applyFill="1" applyBorder="1" applyAlignment="1" applyProtection="1">
      <alignment horizontal="center" vertical="center" wrapText="1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5" fillId="0" borderId="18" xfId="0" applyFont="1" applyFill="1" applyBorder="1" applyAlignment="1" applyProtection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5" fillId="0" borderId="17" xfId="0" applyFont="1" applyFill="1" applyBorder="1" applyAlignment="1" applyProtection="1">
      <alignment horizontal="center" vertical="center" wrapText="1"/>
    </xf>
    <xf numFmtId="0" fontId="4" fillId="5" borderId="2" xfId="0" applyNumberFormat="1" applyFont="1" applyFill="1" applyBorder="1" applyAlignment="1" applyProtection="1">
      <alignment horizontal="center" vertical="center" wrapText="1"/>
    </xf>
    <xf numFmtId="2" fontId="6" fillId="2" borderId="2" xfId="0" applyNumberFormat="1" applyFont="1" applyFill="1" applyBorder="1" applyAlignment="1" applyProtection="1">
      <alignment horizontal="center" vertical="center" wrapText="1"/>
    </xf>
    <xf numFmtId="164" fontId="6" fillId="2" borderId="9" xfId="0" applyNumberFormat="1" applyFont="1" applyFill="1" applyBorder="1" applyAlignment="1" applyProtection="1">
      <alignment horizontal="center" vertical="center" wrapText="1"/>
    </xf>
    <xf numFmtId="164" fontId="4" fillId="2" borderId="2" xfId="0" applyNumberFormat="1" applyFont="1" applyFill="1" applyBorder="1" applyAlignment="1" applyProtection="1">
      <alignment horizontal="center" vertical="center" wrapText="1"/>
    </xf>
    <xf numFmtId="0" fontId="3" fillId="0" borderId="18" xfId="0" applyFont="1" applyBorder="1" applyAlignment="1">
      <alignment vertical="center"/>
    </xf>
    <xf numFmtId="0" fontId="8" fillId="4" borderId="24" xfId="0" applyFont="1" applyFill="1" applyBorder="1" applyAlignment="1">
      <alignment horizontal="center" vertical="center"/>
    </xf>
    <xf numFmtId="164" fontId="8" fillId="4" borderId="2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8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4" fillId="5" borderId="22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wrapText="1"/>
    </xf>
    <xf numFmtId="0" fontId="4" fillId="6" borderId="3" xfId="0" applyFont="1" applyFill="1" applyBorder="1" applyAlignment="1" applyProtection="1">
      <alignment horizontal="center" vertical="center" wrapText="1"/>
    </xf>
    <xf numFmtId="0" fontId="4" fillId="6" borderId="4" xfId="0" applyFont="1" applyFill="1" applyBorder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 textRotation="90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textRotation="90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="90" zoomScaleNormal="90" workbookViewId="0">
      <pane xSplit="12" ySplit="4" topLeftCell="M5" activePane="bottomRight" state="frozen"/>
      <selection pane="topRight" activeCell="M1" sqref="M1"/>
      <selection pane="bottomLeft" activeCell="A6" sqref="A6"/>
      <selection pane="bottomRight" sqref="A1:XFD1"/>
    </sheetView>
  </sheetViews>
  <sheetFormatPr defaultRowHeight="15.75" x14ac:dyDescent="0.25"/>
  <cols>
    <col min="1" max="1" width="6" style="22" customWidth="1"/>
    <col min="2" max="2" width="15.5703125" style="22" customWidth="1"/>
    <col min="3" max="4" width="9.140625" style="22"/>
    <col min="5" max="5" width="31.42578125" style="28" customWidth="1"/>
    <col min="6" max="6" width="9.140625" style="22"/>
    <col min="7" max="8" width="10.7109375" style="22" customWidth="1"/>
    <col min="9" max="10" width="9.140625" style="22"/>
    <col min="11" max="11" width="15.7109375" style="22" customWidth="1"/>
    <col min="12" max="12" width="40.7109375" style="28" customWidth="1"/>
    <col min="13" max="16384" width="9.140625" style="22"/>
  </cols>
  <sheetData>
    <row r="1" spans="1:12" ht="21" thickBot="1" x14ac:dyDescent="0.3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7"/>
    </row>
    <row r="2" spans="1:12" ht="142.5" customHeight="1" thickBot="1" x14ac:dyDescent="0.3">
      <c r="A2" s="1" t="s">
        <v>1</v>
      </c>
      <c r="B2" s="88" t="s">
        <v>2</v>
      </c>
      <c r="C2" s="88" t="s">
        <v>3</v>
      </c>
      <c r="D2" s="91" t="s">
        <v>4</v>
      </c>
      <c r="E2" s="91" t="s">
        <v>5</v>
      </c>
      <c r="F2" s="91" t="s">
        <v>6</v>
      </c>
      <c r="G2" s="93" t="s">
        <v>13</v>
      </c>
      <c r="H2" s="94"/>
      <c r="I2" s="93" t="s">
        <v>7</v>
      </c>
      <c r="J2" s="94"/>
      <c r="K2" s="91" t="s">
        <v>8</v>
      </c>
      <c r="L2" s="91" t="s">
        <v>9</v>
      </c>
    </row>
    <row r="3" spans="1:12" ht="16.5" thickBot="1" x14ac:dyDescent="0.3">
      <c r="A3" s="2"/>
      <c r="B3" s="89"/>
      <c r="C3" s="90"/>
      <c r="D3" s="89"/>
      <c r="E3" s="89"/>
      <c r="F3" s="92"/>
      <c r="G3" s="3" t="s">
        <v>10</v>
      </c>
      <c r="H3" s="4" t="s">
        <v>11</v>
      </c>
      <c r="I3" s="3" t="s">
        <v>10</v>
      </c>
      <c r="J3" s="4" t="s">
        <v>11</v>
      </c>
      <c r="K3" s="95"/>
      <c r="L3" s="89"/>
    </row>
    <row r="4" spans="1:12" ht="16.5" thickBot="1" x14ac:dyDescent="0.3">
      <c r="A4" s="23">
        <v>1</v>
      </c>
      <c r="B4" s="23">
        <v>2</v>
      </c>
      <c r="C4" s="23">
        <v>3</v>
      </c>
      <c r="D4" s="24">
        <v>4</v>
      </c>
      <c r="E4" s="24">
        <v>5</v>
      </c>
      <c r="F4" s="25">
        <v>6</v>
      </c>
      <c r="G4" s="26">
        <v>9</v>
      </c>
      <c r="H4" s="27">
        <v>10</v>
      </c>
      <c r="I4" s="26">
        <v>11</v>
      </c>
      <c r="J4" s="27">
        <v>12</v>
      </c>
      <c r="K4" s="25">
        <v>13</v>
      </c>
      <c r="L4" s="23">
        <v>14</v>
      </c>
    </row>
    <row r="5" spans="1:12" ht="24" customHeight="1" x14ac:dyDescent="0.25">
      <c r="A5" s="80" t="s">
        <v>12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2"/>
    </row>
    <row r="6" spans="1:12" ht="28.5" customHeight="1" x14ac:dyDescent="0.25">
      <c r="A6" s="98">
        <v>1</v>
      </c>
      <c r="B6" s="97" t="s">
        <v>14</v>
      </c>
      <c r="C6" s="97" t="s">
        <v>21</v>
      </c>
      <c r="D6" s="5" t="s">
        <v>15</v>
      </c>
      <c r="E6" s="6" t="s">
        <v>16</v>
      </c>
      <c r="F6" s="5">
        <v>52</v>
      </c>
      <c r="G6" s="5">
        <v>30</v>
      </c>
      <c r="H6" s="10">
        <f t="shared" ref="H6:H69" si="0">G6*100/F6</f>
        <v>57.692307692307693</v>
      </c>
      <c r="I6" s="5">
        <v>1</v>
      </c>
      <c r="J6" s="10">
        <f t="shared" ref="J6:J69" si="1">I6*100/G6</f>
        <v>3.3333333333333335</v>
      </c>
      <c r="K6" s="5">
        <v>20</v>
      </c>
      <c r="L6" s="51" t="s">
        <v>19</v>
      </c>
    </row>
    <row r="7" spans="1:12" ht="31.5" x14ac:dyDescent="0.25">
      <c r="A7" s="96"/>
      <c r="B7" s="84"/>
      <c r="C7" s="84"/>
      <c r="D7" s="5" t="s">
        <v>15</v>
      </c>
      <c r="E7" s="6" t="s">
        <v>17</v>
      </c>
      <c r="F7" s="5">
        <v>40</v>
      </c>
      <c r="G7" s="5">
        <v>24</v>
      </c>
      <c r="H7" s="10">
        <f t="shared" si="0"/>
        <v>60</v>
      </c>
      <c r="I7" s="5">
        <v>1</v>
      </c>
      <c r="J7" s="10">
        <f t="shared" si="1"/>
        <v>4.166666666666667</v>
      </c>
      <c r="K7" s="5">
        <v>22</v>
      </c>
      <c r="L7" s="51" t="s">
        <v>19</v>
      </c>
    </row>
    <row r="8" spans="1:12" ht="48" thickBot="1" x14ac:dyDescent="0.3">
      <c r="A8" s="96"/>
      <c r="B8" s="84"/>
      <c r="C8" s="84"/>
      <c r="D8" s="11" t="s">
        <v>15</v>
      </c>
      <c r="E8" s="29" t="s">
        <v>18</v>
      </c>
      <c r="F8" s="11">
        <v>31</v>
      </c>
      <c r="G8" s="11">
        <v>26</v>
      </c>
      <c r="H8" s="30">
        <f t="shared" si="0"/>
        <v>83.870967741935488</v>
      </c>
      <c r="I8" s="11">
        <v>1</v>
      </c>
      <c r="J8" s="30">
        <f t="shared" si="1"/>
        <v>3.8461538461538463</v>
      </c>
      <c r="K8" s="11">
        <v>21</v>
      </c>
      <c r="L8" s="52" t="s">
        <v>20</v>
      </c>
    </row>
    <row r="9" spans="1:12" ht="32.25" thickBot="1" x14ac:dyDescent="0.3">
      <c r="A9" s="99" t="s">
        <v>102</v>
      </c>
      <c r="B9" s="100"/>
      <c r="C9" s="100"/>
      <c r="D9" s="100"/>
      <c r="E9" s="101"/>
      <c r="F9" s="45">
        <f>SUM(F6:F8)</f>
        <v>123</v>
      </c>
      <c r="G9" s="45">
        <f>SUM(G6:G8)</f>
        <v>80</v>
      </c>
      <c r="H9" s="46">
        <f t="shared" si="0"/>
        <v>65.040650406504071</v>
      </c>
      <c r="I9" s="45">
        <f>SUM(I6:I8)</f>
        <v>3</v>
      </c>
      <c r="J9" s="46">
        <f t="shared" si="1"/>
        <v>3.75</v>
      </c>
      <c r="K9" s="45">
        <v>61</v>
      </c>
      <c r="L9" s="47" t="s">
        <v>160</v>
      </c>
    </row>
    <row r="10" spans="1:12" ht="30.75" customHeight="1" x14ac:dyDescent="0.25">
      <c r="A10" s="96">
        <v>2</v>
      </c>
      <c r="B10" s="84" t="s">
        <v>22</v>
      </c>
      <c r="C10" s="84" t="s">
        <v>23</v>
      </c>
      <c r="D10" s="12" t="s">
        <v>27</v>
      </c>
      <c r="E10" s="35" t="s">
        <v>24</v>
      </c>
      <c r="F10" s="12">
        <v>63</v>
      </c>
      <c r="G10" s="12">
        <v>59</v>
      </c>
      <c r="H10" s="36">
        <f t="shared" si="0"/>
        <v>93.650793650793645</v>
      </c>
      <c r="I10" s="37">
        <v>0</v>
      </c>
      <c r="J10" s="36">
        <f t="shared" si="1"/>
        <v>0</v>
      </c>
      <c r="K10" s="12">
        <v>42</v>
      </c>
      <c r="L10" s="50"/>
    </row>
    <row r="11" spans="1:12" ht="30.75" customHeight="1" x14ac:dyDescent="0.25">
      <c r="A11" s="96"/>
      <c r="B11" s="84"/>
      <c r="C11" s="84"/>
      <c r="D11" s="5" t="s">
        <v>27</v>
      </c>
      <c r="E11" s="7" t="s">
        <v>25</v>
      </c>
      <c r="F11" s="5">
        <v>63</v>
      </c>
      <c r="G11" s="5">
        <v>58</v>
      </c>
      <c r="H11" s="10">
        <f t="shared" si="0"/>
        <v>92.063492063492063</v>
      </c>
      <c r="I11" s="8">
        <v>3</v>
      </c>
      <c r="J11" s="10">
        <f t="shared" si="1"/>
        <v>5.1724137931034484</v>
      </c>
      <c r="K11" s="5">
        <v>47</v>
      </c>
      <c r="L11" s="51" t="s">
        <v>28</v>
      </c>
    </row>
    <row r="12" spans="1:12" ht="30.75" customHeight="1" thickBot="1" x14ac:dyDescent="0.3">
      <c r="A12" s="96"/>
      <c r="B12" s="84"/>
      <c r="C12" s="84"/>
      <c r="D12" s="11" t="s">
        <v>27</v>
      </c>
      <c r="E12" s="31" t="s">
        <v>26</v>
      </c>
      <c r="F12" s="11">
        <v>70</v>
      </c>
      <c r="G12" s="11">
        <v>65</v>
      </c>
      <c r="H12" s="30">
        <f t="shared" si="0"/>
        <v>92.857142857142861</v>
      </c>
      <c r="I12" s="32">
        <v>1</v>
      </c>
      <c r="J12" s="30">
        <f t="shared" si="1"/>
        <v>1.5384615384615385</v>
      </c>
      <c r="K12" s="11">
        <v>46</v>
      </c>
      <c r="L12" s="52" t="s">
        <v>19</v>
      </c>
    </row>
    <row r="13" spans="1:12" ht="16.5" thickBot="1" x14ac:dyDescent="0.3">
      <c r="A13" s="99" t="s">
        <v>102</v>
      </c>
      <c r="B13" s="100"/>
      <c r="C13" s="100"/>
      <c r="D13" s="100"/>
      <c r="E13" s="101"/>
      <c r="F13" s="45">
        <f>SUM(F10:F12)</f>
        <v>196</v>
      </c>
      <c r="G13" s="45">
        <f>SUM(G10:G12)</f>
        <v>182</v>
      </c>
      <c r="H13" s="46">
        <f t="shared" si="0"/>
        <v>92.857142857142861</v>
      </c>
      <c r="I13" s="45">
        <f>SUM(I10:I12)</f>
        <v>4</v>
      </c>
      <c r="J13" s="46">
        <f t="shared" si="1"/>
        <v>2.197802197802198</v>
      </c>
      <c r="K13" s="45">
        <v>135</v>
      </c>
      <c r="L13" s="47" t="s">
        <v>71</v>
      </c>
    </row>
    <row r="14" spans="1:12" x14ac:dyDescent="0.25">
      <c r="A14" s="96">
        <v>3</v>
      </c>
      <c r="B14" s="84" t="s">
        <v>29</v>
      </c>
      <c r="C14" s="84" t="s">
        <v>23</v>
      </c>
      <c r="D14" s="12" t="s">
        <v>33</v>
      </c>
      <c r="E14" s="35" t="s">
        <v>30</v>
      </c>
      <c r="F14" s="12">
        <v>9</v>
      </c>
      <c r="G14" s="12">
        <v>9</v>
      </c>
      <c r="H14" s="36">
        <f t="shared" si="0"/>
        <v>100</v>
      </c>
      <c r="I14" s="12">
        <v>2</v>
      </c>
      <c r="J14" s="36">
        <f t="shared" si="1"/>
        <v>22.222222222222221</v>
      </c>
      <c r="K14" s="12">
        <v>7</v>
      </c>
      <c r="L14" s="50" t="s">
        <v>34</v>
      </c>
    </row>
    <row r="15" spans="1:12" ht="63" x14ac:dyDescent="0.25">
      <c r="A15" s="96"/>
      <c r="B15" s="84"/>
      <c r="C15" s="84"/>
      <c r="D15" s="5" t="s">
        <v>15</v>
      </c>
      <c r="E15" s="7" t="s">
        <v>31</v>
      </c>
      <c r="F15" s="5">
        <v>18</v>
      </c>
      <c r="G15" s="5">
        <v>18</v>
      </c>
      <c r="H15" s="10">
        <f t="shared" si="0"/>
        <v>100</v>
      </c>
      <c r="I15" s="5">
        <v>2</v>
      </c>
      <c r="J15" s="10">
        <f t="shared" si="1"/>
        <v>11.111111111111111</v>
      </c>
      <c r="K15" s="5">
        <v>18</v>
      </c>
      <c r="L15" s="51" t="s">
        <v>34</v>
      </c>
    </row>
    <row r="16" spans="1:12" ht="32.25" thickBot="1" x14ac:dyDescent="0.3">
      <c r="A16" s="96"/>
      <c r="B16" s="84"/>
      <c r="C16" s="84"/>
      <c r="D16" s="11" t="s">
        <v>15</v>
      </c>
      <c r="E16" s="31" t="s">
        <v>32</v>
      </c>
      <c r="F16" s="11">
        <v>24</v>
      </c>
      <c r="G16" s="11">
        <v>24</v>
      </c>
      <c r="H16" s="30">
        <f t="shared" si="0"/>
        <v>100</v>
      </c>
      <c r="I16" s="11">
        <v>0</v>
      </c>
      <c r="J16" s="30">
        <f t="shared" si="1"/>
        <v>0</v>
      </c>
      <c r="K16" s="11">
        <v>21</v>
      </c>
      <c r="L16" s="52"/>
    </row>
    <row r="17" spans="1:12" ht="16.5" thickBot="1" x14ac:dyDescent="0.3">
      <c r="A17" s="99" t="s">
        <v>102</v>
      </c>
      <c r="B17" s="100"/>
      <c r="C17" s="100"/>
      <c r="D17" s="100"/>
      <c r="E17" s="101"/>
      <c r="F17" s="45">
        <f>SUM(F14:F16)</f>
        <v>51</v>
      </c>
      <c r="G17" s="45">
        <f>SUM(G14:G16)</f>
        <v>51</v>
      </c>
      <c r="H17" s="46">
        <f t="shared" si="0"/>
        <v>100</v>
      </c>
      <c r="I17" s="45">
        <f>SUM(I14:I16)</f>
        <v>4</v>
      </c>
      <c r="J17" s="46">
        <f t="shared" si="1"/>
        <v>7.8431372549019605</v>
      </c>
      <c r="K17" s="45">
        <v>46</v>
      </c>
      <c r="L17" s="47" t="s">
        <v>71</v>
      </c>
    </row>
    <row r="18" spans="1:12" ht="47.25" x14ac:dyDescent="0.25">
      <c r="A18" s="96">
        <v>4</v>
      </c>
      <c r="B18" s="84" t="s">
        <v>35</v>
      </c>
      <c r="C18" s="84" t="s">
        <v>23</v>
      </c>
      <c r="D18" s="12" t="s">
        <v>15</v>
      </c>
      <c r="E18" s="35" t="s">
        <v>18</v>
      </c>
      <c r="F18" s="12">
        <v>22</v>
      </c>
      <c r="G18" s="12">
        <v>20</v>
      </c>
      <c r="H18" s="36">
        <f t="shared" si="0"/>
        <v>90.909090909090907</v>
      </c>
      <c r="I18" s="37">
        <v>1</v>
      </c>
      <c r="J18" s="36">
        <f t="shared" si="1"/>
        <v>5</v>
      </c>
      <c r="K18" s="12">
        <v>4</v>
      </c>
      <c r="L18" s="50" t="s">
        <v>19</v>
      </c>
    </row>
    <row r="19" spans="1:12" ht="31.5" x14ac:dyDescent="0.25">
      <c r="A19" s="96"/>
      <c r="B19" s="84"/>
      <c r="C19" s="84"/>
      <c r="D19" s="5" t="s">
        <v>15</v>
      </c>
      <c r="E19" s="7" t="s">
        <v>17</v>
      </c>
      <c r="F19" s="5">
        <v>24</v>
      </c>
      <c r="G19" s="5">
        <v>13</v>
      </c>
      <c r="H19" s="10">
        <f t="shared" si="0"/>
        <v>54.166666666666664</v>
      </c>
      <c r="I19" s="8">
        <v>0</v>
      </c>
      <c r="J19" s="10">
        <f t="shared" si="1"/>
        <v>0</v>
      </c>
      <c r="K19" s="5">
        <v>13</v>
      </c>
      <c r="L19" s="51"/>
    </row>
    <row r="20" spans="1:12" x14ac:dyDescent="0.25">
      <c r="A20" s="96"/>
      <c r="B20" s="84"/>
      <c r="C20" s="84"/>
      <c r="D20" s="5" t="s">
        <v>15</v>
      </c>
      <c r="E20" s="7" t="s">
        <v>36</v>
      </c>
      <c r="F20" s="5">
        <v>21</v>
      </c>
      <c r="G20" s="5">
        <v>16</v>
      </c>
      <c r="H20" s="10">
        <f t="shared" si="0"/>
        <v>76.19047619047619</v>
      </c>
      <c r="I20" s="8">
        <v>2</v>
      </c>
      <c r="J20" s="10">
        <f t="shared" si="1"/>
        <v>12.5</v>
      </c>
      <c r="K20" s="5">
        <v>12</v>
      </c>
      <c r="L20" s="51" t="s">
        <v>34</v>
      </c>
    </row>
    <row r="21" spans="1:12" x14ac:dyDescent="0.25">
      <c r="A21" s="96"/>
      <c r="B21" s="84"/>
      <c r="C21" s="84"/>
      <c r="D21" s="5" t="s">
        <v>15</v>
      </c>
      <c r="E21" s="7" t="s">
        <v>37</v>
      </c>
      <c r="F21" s="5">
        <v>45</v>
      </c>
      <c r="G21" s="5">
        <v>24</v>
      </c>
      <c r="H21" s="10">
        <f t="shared" si="0"/>
        <v>53.333333333333336</v>
      </c>
      <c r="I21" s="8">
        <v>6</v>
      </c>
      <c r="J21" s="10">
        <f t="shared" si="1"/>
        <v>25</v>
      </c>
      <c r="K21" s="5">
        <v>15</v>
      </c>
      <c r="L21" s="51" t="s">
        <v>39</v>
      </c>
    </row>
    <row r="22" spans="1:12" ht="16.5" thickBot="1" x14ac:dyDescent="0.3">
      <c r="A22" s="96"/>
      <c r="B22" s="84"/>
      <c r="C22" s="84"/>
      <c r="D22" s="11" t="s">
        <v>15</v>
      </c>
      <c r="E22" s="31" t="s">
        <v>38</v>
      </c>
      <c r="F22" s="11">
        <v>130</v>
      </c>
      <c r="G22" s="11">
        <v>37</v>
      </c>
      <c r="H22" s="30">
        <f t="shared" si="0"/>
        <v>28.46153846153846</v>
      </c>
      <c r="I22" s="32">
        <v>4</v>
      </c>
      <c r="J22" s="30">
        <f t="shared" si="1"/>
        <v>10.810810810810811</v>
      </c>
      <c r="K22" s="11">
        <v>27</v>
      </c>
      <c r="L22" s="52" t="s">
        <v>40</v>
      </c>
    </row>
    <row r="23" spans="1:12" ht="32.25" thickBot="1" x14ac:dyDescent="0.3">
      <c r="A23" s="71" t="s">
        <v>102</v>
      </c>
      <c r="B23" s="72"/>
      <c r="C23" s="72"/>
      <c r="D23" s="72"/>
      <c r="E23" s="73"/>
      <c r="F23" s="45">
        <f>SUM(F18:F22)</f>
        <v>242</v>
      </c>
      <c r="G23" s="45">
        <f>SUM(G18:G22)</f>
        <v>110</v>
      </c>
      <c r="H23" s="46">
        <f t="shared" si="0"/>
        <v>45.454545454545453</v>
      </c>
      <c r="I23" s="45">
        <f>SUM(I18:I22)</f>
        <v>13</v>
      </c>
      <c r="J23" s="46">
        <f t="shared" si="1"/>
        <v>11.818181818181818</v>
      </c>
      <c r="K23" s="45">
        <v>69</v>
      </c>
      <c r="L23" s="47" t="s">
        <v>161</v>
      </c>
    </row>
    <row r="24" spans="1:12" ht="31.5" x14ac:dyDescent="0.25">
      <c r="A24" s="83">
        <v>5</v>
      </c>
      <c r="B24" s="84" t="s">
        <v>41</v>
      </c>
      <c r="C24" s="84" t="s">
        <v>42</v>
      </c>
      <c r="D24" s="12" t="s">
        <v>15</v>
      </c>
      <c r="E24" s="35" t="s">
        <v>17</v>
      </c>
      <c r="F24" s="12">
        <v>40</v>
      </c>
      <c r="G24" s="12">
        <v>40</v>
      </c>
      <c r="H24" s="36">
        <f t="shared" si="0"/>
        <v>100</v>
      </c>
      <c r="I24" s="37">
        <v>10</v>
      </c>
      <c r="J24" s="36">
        <f t="shared" si="1"/>
        <v>25</v>
      </c>
      <c r="K24" s="12">
        <v>26</v>
      </c>
      <c r="L24" s="50" t="s">
        <v>44</v>
      </c>
    </row>
    <row r="25" spans="1:12" ht="31.5" x14ac:dyDescent="0.25">
      <c r="A25" s="83"/>
      <c r="B25" s="84"/>
      <c r="C25" s="84"/>
      <c r="D25" s="5" t="s">
        <v>15</v>
      </c>
      <c r="E25" s="7" t="s">
        <v>43</v>
      </c>
      <c r="F25" s="5">
        <v>23</v>
      </c>
      <c r="G25" s="5">
        <v>23</v>
      </c>
      <c r="H25" s="10">
        <f t="shared" si="0"/>
        <v>100</v>
      </c>
      <c r="I25" s="8">
        <v>1</v>
      </c>
      <c r="J25" s="10">
        <f t="shared" si="1"/>
        <v>4.3478260869565215</v>
      </c>
      <c r="K25" s="5">
        <v>18</v>
      </c>
      <c r="L25" s="51" t="s">
        <v>19</v>
      </c>
    </row>
    <row r="26" spans="1:12" ht="35.25" customHeight="1" thickBot="1" x14ac:dyDescent="0.3">
      <c r="A26" s="83"/>
      <c r="B26" s="84"/>
      <c r="C26" s="84"/>
      <c r="D26" s="11" t="s">
        <v>15</v>
      </c>
      <c r="E26" s="31" t="s">
        <v>38</v>
      </c>
      <c r="F26" s="11">
        <v>43</v>
      </c>
      <c r="G26" s="33">
        <v>43</v>
      </c>
      <c r="H26" s="30">
        <f t="shared" si="0"/>
        <v>100</v>
      </c>
      <c r="I26" s="32">
        <v>5</v>
      </c>
      <c r="J26" s="30">
        <f t="shared" si="1"/>
        <v>11.627906976744185</v>
      </c>
      <c r="K26" s="11">
        <v>25</v>
      </c>
      <c r="L26" s="52" t="s">
        <v>45</v>
      </c>
    </row>
    <row r="27" spans="1:12" ht="32.25" thickBot="1" x14ac:dyDescent="0.3">
      <c r="A27" s="71" t="s">
        <v>102</v>
      </c>
      <c r="B27" s="72"/>
      <c r="C27" s="72"/>
      <c r="D27" s="72"/>
      <c r="E27" s="73"/>
      <c r="F27" s="45">
        <f>SUM(F24:F26)</f>
        <v>106</v>
      </c>
      <c r="G27" s="45">
        <f>SUM(G24:G26)</f>
        <v>106</v>
      </c>
      <c r="H27" s="46">
        <f t="shared" si="0"/>
        <v>100</v>
      </c>
      <c r="I27" s="45">
        <f>SUM(I24:I26)</f>
        <v>16</v>
      </c>
      <c r="J27" s="46">
        <f t="shared" si="1"/>
        <v>15.09433962264151</v>
      </c>
      <c r="K27" s="45">
        <v>69</v>
      </c>
      <c r="L27" s="47" t="s">
        <v>162</v>
      </c>
    </row>
    <row r="28" spans="1:12" ht="45" customHeight="1" x14ac:dyDescent="0.25">
      <c r="A28" s="83">
        <v>6</v>
      </c>
      <c r="B28" s="84" t="s">
        <v>46</v>
      </c>
      <c r="C28" s="84" t="s">
        <v>42</v>
      </c>
      <c r="D28" s="12" t="s">
        <v>27</v>
      </c>
      <c r="E28" s="35" t="s">
        <v>47</v>
      </c>
      <c r="F28" s="12">
        <v>27</v>
      </c>
      <c r="G28" s="12">
        <v>22</v>
      </c>
      <c r="H28" s="36">
        <f t="shared" si="0"/>
        <v>81.481481481481481</v>
      </c>
      <c r="I28" s="12">
        <v>11</v>
      </c>
      <c r="J28" s="36">
        <f t="shared" si="1"/>
        <v>50</v>
      </c>
      <c r="K28" s="12">
        <v>20</v>
      </c>
      <c r="L28" s="50" t="s">
        <v>81</v>
      </c>
    </row>
    <row r="29" spans="1:12" ht="45" customHeight="1" thickBot="1" x14ac:dyDescent="0.3">
      <c r="A29" s="83"/>
      <c r="B29" s="84"/>
      <c r="C29" s="84"/>
      <c r="D29" s="11" t="s">
        <v>27</v>
      </c>
      <c r="E29" s="31" t="s">
        <v>48</v>
      </c>
      <c r="F29" s="11">
        <v>49</v>
      </c>
      <c r="G29" s="11">
        <v>44</v>
      </c>
      <c r="H29" s="30">
        <f t="shared" si="0"/>
        <v>89.795918367346943</v>
      </c>
      <c r="I29" s="11">
        <v>14</v>
      </c>
      <c r="J29" s="30">
        <f t="shared" si="1"/>
        <v>31.818181818181817</v>
      </c>
      <c r="K29" s="11">
        <v>27</v>
      </c>
      <c r="L29" s="52" t="s">
        <v>89</v>
      </c>
    </row>
    <row r="30" spans="1:12" ht="32.25" thickBot="1" x14ac:dyDescent="0.3">
      <c r="A30" s="71" t="s">
        <v>102</v>
      </c>
      <c r="B30" s="72"/>
      <c r="C30" s="72"/>
      <c r="D30" s="72"/>
      <c r="E30" s="73"/>
      <c r="F30" s="45">
        <f>SUM(F28:F29)</f>
        <v>76</v>
      </c>
      <c r="G30" s="45">
        <f>SUM(G28:G29)</f>
        <v>66</v>
      </c>
      <c r="H30" s="46">
        <f t="shared" si="0"/>
        <v>86.84210526315789</v>
      </c>
      <c r="I30" s="45">
        <f>SUM(I28:I29)</f>
        <v>25</v>
      </c>
      <c r="J30" s="46">
        <f t="shared" si="1"/>
        <v>37.878787878787875</v>
      </c>
      <c r="K30" s="45">
        <v>47</v>
      </c>
      <c r="L30" s="47" t="s">
        <v>168</v>
      </c>
    </row>
    <row r="31" spans="1:12" ht="63" x14ac:dyDescent="0.25">
      <c r="A31" s="83">
        <v>7</v>
      </c>
      <c r="B31" s="84" t="s">
        <v>49</v>
      </c>
      <c r="C31" s="84" t="s">
        <v>42</v>
      </c>
      <c r="D31" s="12" t="s">
        <v>15</v>
      </c>
      <c r="E31" s="18" t="s">
        <v>50</v>
      </c>
      <c r="F31" s="12">
        <v>19</v>
      </c>
      <c r="G31" s="12">
        <v>15</v>
      </c>
      <c r="H31" s="36">
        <f t="shared" si="0"/>
        <v>78.94736842105263</v>
      </c>
      <c r="I31" s="12">
        <v>1</v>
      </c>
      <c r="J31" s="36">
        <f t="shared" si="1"/>
        <v>6.666666666666667</v>
      </c>
      <c r="K31" s="12">
        <v>15</v>
      </c>
      <c r="L31" s="50" t="s">
        <v>52</v>
      </c>
    </row>
    <row r="32" spans="1:12" ht="31.5" x14ac:dyDescent="0.25">
      <c r="A32" s="83"/>
      <c r="B32" s="84"/>
      <c r="C32" s="84"/>
      <c r="D32" s="5" t="s">
        <v>15</v>
      </c>
      <c r="E32" s="9" t="s">
        <v>17</v>
      </c>
      <c r="F32" s="5">
        <v>48</v>
      </c>
      <c r="G32" s="5">
        <v>48</v>
      </c>
      <c r="H32" s="10">
        <f t="shared" si="0"/>
        <v>100</v>
      </c>
      <c r="I32" s="5">
        <v>0</v>
      </c>
      <c r="J32" s="10">
        <f t="shared" si="1"/>
        <v>0</v>
      </c>
      <c r="K32" s="5">
        <v>21</v>
      </c>
      <c r="L32" s="51"/>
    </row>
    <row r="33" spans="1:12" ht="31.5" x14ac:dyDescent="0.25">
      <c r="A33" s="83"/>
      <c r="B33" s="84"/>
      <c r="C33" s="84"/>
      <c r="D33" s="5" t="s">
        <v>15</v>
      </c>
      <c r="E33" s="9" t="s">
        <v>36</v>
      </c>
      <c r="F33" s="5">
        <v>75</v>
      </c>
      <c r="G33" s="5">
        <v>72</v>
      </c>
      <c r="H33" s="10">
        <f t="shared" si="0"/>
        <v>96</v>
      </c>
      <c r="I33" s="5">
        <v>3</v>
      </c>
      <c r="J33" s="10">
        <f t="shared" si="1"/>
        <v>4.166666666666667</v>
      </c>
      <c r="K33" s="5">
        <v>40</v>
      </c>
      <c r="L33" s="51" t="s">
        <v>53</v>
      </c>
    </row>
    <row r="34" spans="1:12" x14ac:dyDescent="0.25">
      <c r="A34" s="83"/>
      <c r="B34" s="84"/>
      <c r="C34" s="84"/>
      <c r="D34" s="5" t="s">
        <v>15</v>
      </c>
      <c r="E34" s="9" t="s">
        <v>51</v>
      </c>
      <c r="F34" s="5">
        <v>22</v>
      </c>
      <c r="G34" s="5">
        <v>17</v>
      </c>
      <c r="H34" s="10">
        <f t="shared" si="0"/>
        <v>77.272727272727266</v>
      </c>
      <c r="I34" s="5">
        <v>2</v>
      </c>
      <c r="J34" s="10">
        <f t="shared" si="1"/>
        <v>11.764705882352942</v>
      </c>
      <c r="K34" s="5">
        <v>2</v>
      </c>
      <c r="L34" s="51" t="s">
        <v>34</v>
      </c>
    </row>
    <row r="35" spans="1:12" ht="63.75" thickBot="1" x14ac:dyDescent="0.3">
      <c r="A35" s="83"/>
      <c r="B35" s="84"/>
      <c r="C35" s="84"/>
      <c r="D35" s="11" t="s">
        <v>15</v>
      </c>
      <c r="E35" s="16" t="s">
        <v>31</v>
      </c>
      <c r="F35" s="11">
        <v>21</v>
      </c>
      <c r="G35" s="11">
        <v>21</v>
      </c>
      <c r="H35" s="30">
        <f t="shared" si="0"/>
        <v>100</v>
      </c>
      <c r="I35" s="11">
        <v>1</v>
      </c>
      <c r="J35" s="30">
        <f t="shared" si="1"/>
        <v>4.7619047619047619</v>
      </c>
      <c r="K35" s="11">
        <v>14</v>
      </c>
      <c r="L35" s="52" t="s">
        <v>19</v>
      </c>
    </row>
    <row r="36" spans="1:12" ht="32.25" thickBot="1" x14ac:dyDescent="0.3">
      <c r="A36" s="71" t="s">
        <v>102</v>
      </c>
      <c r="B36" s="72"/>
      <c r="C36" s="72"/>
      <c r="D36" s="72"/>
      <c r="E36" s="73"/>
      <c r="F36" s="45">
        <f>SUM(F31:F35)</f>
        <v>185</v>
      </c>
      <c r="G36" s="45">
        <f>SUM(G31:G35)</f>
        <v>173</v>
      </c>
      <c r="H36" s="46">
        <f t="shared" si="0"/>
        <v>93.513513513513516</v>
      </c>
      <c r="I36" s="45">
        <f>SUM(I31:I35)</f>
        <v>7</v>
      </c>
      <c r="J36" s="46">
        <f t="shared" si="1"/>
        <v>4.0462427745664744</v>
      </c>
      <c r="K36" s="45">
        <v>89</v>
      </c>
      <c r="L36" s="47" t="s">
        <v>163</v>
      </c>
    </row>
    <row r="37" spans="1:12" ht="92.25" customHeight="1" thickBot="1" x14ac:dyDescent="0.3">
      <c r="A37" s="48">
        <v>8</v>
      </c>
      <c r="B37" s="14" t="s">
        <v>54</v>
      </c>
      <c r="C37" s="14" t="s">
        <v>55</v>
      </c>
      <c r="D37" s="15" t="s">
        <v>27</v>
      </c>
      <c r="E37" s="17" t="s">
        <v>47</v>
      </c>
      <c r="F37" s="15">
        <v>24</v>
      </c>
      <c r="G37" s="15">
        <v>15</v>
      </c>
      <c r="H37" s="38">
        <f t="shared" si="0"/>
        <v>62.5</v>
      </c>
      <c r="I37" s="15">
        <v>5</v>
      </c>
      <c r="J37" s="38">
        <f t="shared" si="1"/>
        <v>33.333333333333336</v>
      </c>
      <c r="K37" s="15">
        <v>13</v>
      </c>
      <c r="L37" s="53" t="s">
        <v>45</v>
      </c>
    </row>
    <row r="38" spans="1:12" ht="16.5" thickBot="1" x14ac:dyDescent="0.3">
      <c r="A38" s="71" t="s">
        <v>102</v>
      </c>
      <c r="B38" s="72"/>
      <c r="C38" s="72"/>
      <c r="D38" s="72"/>
      <c r="E38" s="73"/>
      <c r="F38" s="45">
        <f>F37</f>
        <v>24</v>
      </c>
      <c r="G38" s="45">
        <f>G37</f>
        <v>15</v>
      </c>
      <c r="H38" s="46">
        <f t="shared" si="0"/>
        <v>62.5</v>
      </c>
      <c r="I38" s="45">
        <f>I37</f>
        <v>5</v>
      </c>
      <c r="J38" s="46">
        <f t="shared" si="1"/>
        <v>33.333333333333336</v>
      </c>
      <c r="K38" s="45">
        <v>13</v>
      </c>
      <c r="L38" s="47" t="s">
        <v>45</v>
      </c>
    </row>
    <row r="39" spans="1:12" ht="63.75" customHeight="1" x14ac:dyDescent="0.25">
      <c r="A39" s="83">
        <v>9</v>
      </c>
      <c r="B39" s="84" t="s">
        <v>56</v>
      </c>
      <c r="C39" s="84" t="s">
        <v>94</v>
      </c>
      <c r="D39" s="12" t="s">
        <v>15</v>
      </c>
      <c r="E39" s="18" t="s">
        <v>18</v>
      </c>
      <c r="F39" s="12">
        <v>42</v>
      </c>
      <c r="G39" s="12">
        <v>28</v>
      </c>
      <c r="H39" s="36">
        <f t="shared" si="0"/>
        <v>66.666666666666671</v>
      </c>
      <c r="I39" s="12">
        <v>1</v>
      </c>
      <c r="J39" s="36">
        <f t="shared" si="1"/>
        <v>3.5714285714285716</v>
      </c>
      <c r="K39" s="12">
        <v>23</v>
      </c>
      <c r="L39" s="50" t="s">
        <v>19</v>
      </c>
    </row>
    <row r="40" spans="1:12" ht="49.5" customHeight="1" thickBot="1" x14ac:dyDescent="0.3">
      <c r="A40" s="83"/>
      <c r="B40" s="84"/>
      <c r="C40" s="84"/>
      <c r="D40" s="11" t="s">
        <v>15</v>
      </c>
      <c r="E40" s="16" t="s">
        <v>57</v>
      </c>
      <c r="F40" s="11">
        <v>26</v>
      </c>
      <c r="G40" s="11">
        <v>17</v>
      </c>
      <c r="H40" s="30">
        <f t="shared" si="0"/>
        <v>65.384615384615387</v>
      </c>
      <c r="I40" s="11">
        <v>2</v>
      </c>
      <c r="J40" s="30">
        <f t="shared" si="1"/>
        <v>11.764705882352942</v>
      </c>
      <c r="K40" s="11">
        <v>14</v>
      </c>
      <c r="L40" s="52" t="s">
        <v>34</v>
      </c>
    </row>
    <row r="41" spans="1:12" ht="16.5" thickBot="1" x14ac:dyDescent="0.3">
      <c r="A41" s="71" t="s">
        <v>102</v>
      </c>
      <c r="B41" s="72"/>
      <c r="C41" s="72"/>
      <c r="D41" s="72"/>
      <c r="E41" s="73"/>
      <c r="F41" s="45">
        <f>SUM(F39:F40)</f>
        <v>68</v>
      </c>
      <c r="G41" s="45">
        <f>SUM(G39:G40)</f>
        <v>45</v>
      </c>
      <c r="H41" s="46">
        <f t="shared" si="0"/>
        <v>66.17647058823529</v>
      </c>
      <c r="I41" s="45">
        <f>SUM(I39:I40)</f>
        <v>3</v>
      </c>
      <c r="J41" s="46">
        <f t="shared" si="1"/>
        <v>6.666666666666667</v>
      </c>
      <c r="K41" s="45">
        <v>37</v>
      </c>
      <c r="L41" s="47" t="s">
        <v>28</v>
      </c>
    </row>
    <row r="42" spans="1:12" ht="99" customHeight="1" thickBot="1" x14ac:dyDescent="0.3">
      <c r="A42" s="48">
        <v>10</v>
      </c>
      <c r="B42" s="14" t="s">
        <v>58</v>
      </c>
      <c r="C42" s="14" t="s">
        <v>95</v>
      </c>
      <c r="D42" s="15" t="s">
        <v>15</v>
      </c>
      <c r="E42" s="39" t="s">
        <v>36</v>
      </c>
      <c r="F42" s="15">
        <v>20</v>
      </c>
      <c r="G42" s="15">
        <v>20</v>
      </c>
      <c r="H42" s="38">
        <f t="shared" si="0"/>
        <v>100</v>
      </c>
      <c r="I42" s="15">
        <v>3</v>
      </c>
      <c r="J42" s="38">
        <f t="shared" si="1"/>
        <v>15</v>
      </c>
      <c r="K42" s="15">
        <v>12</v>
      </c>
      <c r="L42" s="53" t="s">
        <v>53</v>
      </c>
    </row>
    <row r="43" spans="1:12" ht="32.25" thickBot="1" x14ac:dyDescent="0.3">
      <c r="A43" s="71" t="s">
        <v>102</v>
      </c>
      <c r="B43" s="72"/>
      <c r="C43" s="72"/>
      <c r="D43" s="72"/>
      <c r="E43" s="73"/>
      <c r="F43" s="45">
        <f>F42</f>
        <v>20</v>
      </c>
      <c r="G43" s="45">
        <f>G42</f>
        <v>20</v>
      </c>
      <c r="H43" s="46">
        <f t="shared" si="0"/>
        <v>100</v>
      </c>
      <c r="I43" s="45">
        <f>I42</f>
        <v>3</v>
      </c>
      <c r="J43" s="46">
        <f t="shared" si="1"/>
        <v>15</v>
      </c>
      <c r="K43" s="45">
        <v>12</v>
      </c>
      <c r="L43" s="47" t="s">
        <v>53</v>
      </c>
    </row>
    <row r="44" spans="1:12" ht="31.5" x14ac:dyDescent="0.25">
      <c r="A44" s="83">
        <v>11</v>
      </c>
      <c r="B44" s="84" t="s">
        <v>59</v>
      </c>
      <c r="C44" s="84" t="s">
        <v>23</v>
      </c>
      <c r="D44" s="12" t="s">
        <v>27</v>
      </c>
      <c r="E44" s="35" t="s">
        <v>60</v>
      </c>
      <c r="F44" s="12">
        <v>20</v>
      </c>
      <c r="G44" s="12">
        <v>14</v>
      </c>
      <c r="H44" s="36">
        <f t="shared" si="0"/>
        <v>70</v>
      </c>
      <c r="I44" s="12">
        <v>5</v>
      </c>
      <c r="J44" s="36">
        <f t="shared" si="1"/>
        <v>35.714285714285715</v>
      </c>
      <c r="K44" s="12">
        <v>14</v>
      </c>
      <c r="L44" s="50" t="s">
        <v>90</v>
      </c>
    </row>
    <row r="45" spans="1:12" ht="31.5" x14ac:dyDescent="0.25">
      <c r="A45" s="83"/>
      <c r="B45" s="84"/>
      <c r="C45" s="84"/>
      <c r="D45" s="5" t="s">
        <v>15</v>
      </c>
      <c r="E45" s="7" t="s">
        <v>61</v>
      </c>
      <c r="F45" s="5">
        <v>23</v>
      </c>
      <c r="G45" s="5">
        <v>17</v>
      </c>
      <c r="H45" s="10">
        <f t="shared" si="0"/>
        <v>73.913043478260875</v>
      </c>
      <c r="I45" s="5">
        <v>3</v>
      </c>
      <c r="J45" s="10">
        <f t="shared" si="1"/>
        <v>17.647058823529413</v>
      </c>
      <c r="K45" s="5">
        <v>16</v>
      </c>
      <c r="L45" s="51" t="s">
        <v>91</v>
      </c>
    </row>
    <row r="46" spans="1:12" ht="31.5" x14ac:dyDescent="0.25">
      <c r="A46" s="83"/>
      <c r="B46" s="84"/>
      <c r="C46" s="84"/>
      <c r="D46" s="5" t="s">
        <v>27</v>
      </c>
      <c r="E46" s="7" t="s">
        <v>62</v>
      </c>
      <c r="F46" s="5">
        <v>25</v>
      </c>
      <c r="G46" s="5">
        <v>19</v>
      </c>
      <c r="H46" s="10">
        <f t="shared" si="0"/>
        <v>76</v>
      </c>
      <c r="I46" s="5">
        <v>7</v>
      </c>
      <c r="J46" s="10">
        <f t="shared" si="1"/>
        <v>36.842105263157897</v>
      </c>
      <c r="K46" s="5">
        <v>8</v>
      </c>
      <c r="L46" s="51" t="s">
        <v>92</v>
      </c>
    </row>
    <row r="47" spans="1:12" ht="31.5" x14ac:dyDescent="0.25">
      <c r="A47" s="83"/>
      <c r="B47" s="84"/>
      <c r="C47" s="84"/>
      <c r="D47" s="5" t="s">
        <v>15</v>
      </c>
      <c r="E47" s="7" t="s">
        <v>63</v>
      </c>
      <c r="F47" s="5">
        <v>75</v>
      </c>
      <c r="G47" s="5">
        <v>56</v>
      </c>
      <c r="H47" s="10">
        <f t="shared" si="0"/>
        <v>74.666666666666671</v>
      </c>
      <c r="I47" s="5">
        <v>11</v>
      </c>
      <c r="J47" s="10">
        <f t="shared" si="1"/>
        <v>19.642857142857142</v>
      </c>
      <c r="K47" s="5">
        <v>44</v>
      </c>
      <c r="L47" s="51" t="s">
        <v>93</v>
      </c>
    </row>
    <row r="48" spans="1:12" ht="47.25" x14ac:dyDescent="0.25">
      <c r="A48" s="83"/>
      <c r="B48" s="84"/>
      <c r="C48" s="84"/>
      <c r="D48" s="5" t="s">
        <v>27</v>
      </c>
      <c r="E48" s="7" t="s">
        <v>64</v>
      </c>
      <c r="F48" s="5">
        <v>11</v>
      </c>
      <c r="G48" s="5">
        <v>7</v>
      </c>
      <c r="H48" s="10">
        <f t="shared" si="0"/>
        <v>63.636363636363633</v>
      </c>
      <c r="I48" s="5">
        <v>3</v>
      </c>
      <c r="J48" s="10">
        <f t="shared" si="1"/>
        <v>42.857142857142854</v>
      </c>
      <c r="K48" s="5">
        <v>6</v>
      </c>
      <c r="L48" s="51" t="s">
        <v>66</v>
      </c>
    </row>
    <row r="49" spans="1:12" ht="16.5" thickBot="1" x14ac:dyDescent="0.3">
      <c r="A49" s="83"/>
      <c r="B49" s="84"/>
      <c r="C49" s="84"/>
      <c r="D49" s="11" t="s">
        <v>27</v>
      </c>
      <c r="E49" s="31" t="s">
        <v>65</v>
      </c>
      <c r="F49" s="11">
        <v>19</v>
      </c>
      <c r="G49" s="11">
        <v>12</v>
      </c>
      <c r="H49" s="30">
        <f t="shared" si="0"/>
        <v>63.157894736842103</v>
      </c>
      <c r="I49" s="11">
        <v>3</v>
      </c>
      <c r="J49" s="30">
        <f t="shared" si="1"/>
        <v>25</v>
      </c>
      <c r="K49" s="11">
        <v>12</v>
      </c>
      <c r="L49" s="52" t="s">
        <v>28</v>
      </c>
    </row>
    <row r="50" spans="1:12" ht="63.75" thickBot="1" x14ac:dyDescent="0.3">
      <c r="A50" s="71" t="s">
        <v>102</v>
      </c>
      <c r="B50" s="72"/>
      <c r="C50" s="72"/>
      <c r="D50" s="72"/>
      <c r="E50" s="73"/>
      <c r="F50" s="45">
        <f>SUM(F44:F49)</f>
        <v>173</v>
      </c>
      <c r="G50" s="45">
        <f>SUM(G44:G49)</f>
        <v>125</v>
      </c>
      <c r="H50" s="46">
        <f t="shared" si="0"/>
        <v>72.25433526011561</v>
      </c>
      <c r="I50" s="45">
        <f>SUM(I44:I49)</f>
        <v>32</v>
      </c>
      <c r="J50" s="46">
        <f t="shared" si="1"/>
        <v>25.6</v>
      </c>
      <c r="K50" s="45">
        <v>97</v>
      </c>
      <c r="L50" s="47" t="s">
        <v>164</v>
      </c>
    </row>
    <row r="51" spans="1:12" ht="39" customHeight="1" x14ac:dyDescent="0.25">
      <c r="A51" s="83">
        <v>12</v>
      </c>
      <c r="B51" s="84" t="s">
        <v>67</v>
      </c>
      <c r="C51" s="84" t="s">
        <v>96</v>
      </c>
      <c r="D51" s="12" t="s">
        <v>27</v>
      </c>
      <c r="E51" s="35" t="s">
        <v>68</v>
      </c>
      <c r="F51" s="12">
        <v>19</v>
      </c>
      <c r="G51" s="12">
        <v>12</v>
      </c>
      <c r="H51" s="36">
        <f t="shared" si="0"/>
        <v>63.157894736842103</v>
      </c>
      <c r="I51" s="12">
        <v>2</v>
      </c>
      <c r="J51" s="36">
        <f t="shared" si="1"/>
        <v>16.666666666666668</v>
      </c>
      <c r="K51" s="12">
        <v>12</v>
      </c>
      <c r="L51" s="50" t="s">
        <v>34</v>
      </c>
    </row>
    <row r="52" spans="1:12" ht="24.75" customHeight="1" x14ac:dyDescent="0.25">
      <c r="A52" s="83"/>
      <c r="B52" s="84"/>
      <c r="C52" s="84"/>
      <c r="D52" s="5" t="s">
        <v>27</v>
      </c>
      <c r="E52" s="7" t="s">
        <v>69</v>
      </c>
      <c r="F52" s="5">
        <v>14</v>
      </c>
      <c r="G52" s="5">
        <v>13</v>
      </c>
      <c r="H52" s="10">
        <f t="shared" si="0"/>
        <v>92.857142857142861</v>
      </c>
      <c r="I52" s="5">
        <v>4</v>
      </c>
      <c r="J52" s="10">
        <f t="shared" si="1"/>
        <v>30.76923076923077</v>
      </c>
      <c r="K52" s="5">
        <v>10</v>
      </c>
      <c r="L52" s="51" t="s">
        <v>71</v>
      </c>
    </row>
    <row r="53" spans="1:12" ht="24.75" customHeight="1" thickBot="1" x14ac:dyDescent="0.3">
      <c r="A53" s="83"/>
      <c r="B53" s="84"/>
      <c r="C53" s="84"/>
      <c r="D53" s="11" t="s">
        <v>27</v>
      </c>
      <c r="E53" s="31" t="s">
        <v>70</v>
      </c>
      <c r="F53" s="11">
        <v>1</v>
      </c>
      <c r="G53" s="11">
        <v>1</v>
      </c>
      <c r="H53" s="30">
        <f t="shared" si="0"/>
        <v>100</v>
      </c>
      <c r="I53" s="11">
        <v>0</v>
      </c>
      <c r="J53" s="30">
        <f t="shared" si="1"/>
        <v>0</v>
      </c>
      <c r="K53" s="11">
        <v>1</v>
      </c>
      <c r="L53" s="52"/>
    </row>
    <row r="54" spans="1:12" ht="16.5" thickBot="1" x14ac:dyDescent="0.3">
      <c r="A54" s="71" t="s">
        <v>102</v>
      </c>
      <c r="B54" s="72"/>
      <c r="C54" s="72"/>
      <c r="D54" s="72"/>
      <c r="E54" s="73"/>
      <c r="F54" s="45">
        <f>SUM(F51:F53)</f>
        <v>34</v>
      </c>
      <c r="G54" s="45">
        <f>SUM(G51:G53)</f>
        <v>26</v>
      </c>
      <c r="H54" s="46">
        <f t="shared" si="0"/>
        <v>76.470588235294116</v>
      </c>
      <c r="I54" s="45">
        <f>SUM(I51:I53)</f>
        <v>6</v>
      </c>
      <c r="J54" s="46">
        <f t="shared" si="1"/>
        <v>23.076923076923077</v>
      </c>
      <c r="K54" s="45">
        <v>23</v>
      </c>
      <c r="L54" s="47" t="s">
        <v>39</v>
      </c>
    </row>
    <row r="55" spans="1:12" ht="57.75" customHeight="1" x14ac:dyDescent="0.25">
      <c r="A55" s="83">
        <v>13</v>
      </c>
      <c r="B55" s="84" t="s">
        <v>72</v>
      </c>
      <c r="C55" s="84" t="s">
        <v>97</v>
      </c>
      <c r="D55" s="12" t="s">
        <v>15</v>
      </c>
      <c r="E55" s="18" t="s">
        <v>73</v>
      </c>
      <c r="F55" s="12">
        <v>19</v>
      </c>
      <c r="G55" s="12">
        <v>16</v>
      </c>
      <c r="H55" s="36">
        <f t="shared" si="0"/>
        <v>84.21052631578948</v>
      </c>
      <c r="I55" s="12">
        <v>1</v>
      </c>
      <c r="J55" s="36">
        <f t="shared" si="1"/>
        <v>6.25</v>
      </c>
      <c r="K55" s="12">
        <v>16</v>
      </c>
      <c r="L55" s="50" t="s">
        <v>19</v>
      </c>
    </row>
    <row r="56" spans="1:12" ht="29.25" customHeight="1" x14ac:dyDescent="0.25">
      <c r="A56" s="83"/>
      <c r="B56" s="84"/>
      <c r="C56" s="84"/>
      <c r="D56" s="5" t="s">
        <v>15</v>
      </c>
      <c r="E56" s="9" t="s">
        <v>36</v>
      </c>
      <c r="F56" s="5">
        <v>22</v>
      </c>
      <c r="G56" s="5">
        <v>14</v>
      </c>
      <c r="H56" s="10">
        <f t="shared" si="0"/>
        <v>63.636363636363633</v>
      </c>
      <c r="I56" s="5">
        <v>1</v>
      </c>
      <c r="J56" s="10">
        <f t="shared" si="1"/>
        <v>7.1428571428571432</v>
      </c>
      <c r="K56" s="5">
        <v>14</v>
      </c>
      <c r="L56" s="51" t="s">
        <v>19</v>
      </c>
    </row>
    <row r="57" spans="1:12" ht="25.5" customHeight="1" thickBot="1" x14ac:dyDescent="0.3">
      <c r="A57" s="83"/>
      <c r="B57" s="84"/>
      <c r="C57" s="84"/>
      <c r="D57" s="11" t="s">
        <v>15</v>
      </c>
      <c r="E57" s="16" t="s">
        <v>38</v>
      </c>
      <c r="F57" s="11">
        <v>22</v>
      </c>
      <c r="G57" s="11">
        <v>16</v>
      </c>
      <c r="H57" s="30">
        <f t="shared" si="0"/>
        <v>72.727272727272734</v>
      </c>
      <c r="I57" s="11">
        <v>0</v>
      </c>
      <c r="J57" s="30">
        <f t="shared" si="1"/>
        <v>0</v>
      </c>
      <c r="K57" s="11">
        <v>16</v>
      </c>
      <c r="L57" s="52"/>
    </row>
    <row r="58" spans="1:12" ht="16.5" thickBot="1" x14ac:dyDescent="0.3">
      <c r="A58" s="71" t="s">
        <v>102</v>
      </c>
      <c r="B58" s="72"/>
      <c r="C58" s="72"/>
      <c r="D58" s="72"/>
      <c r="E58" s="73"/>
      <c r="F58" s="45">
        <f>SUM(F55:F57)</f>
        <v>63</v>
      </c>
      <c r="G58" s="45">
        <f>SUM(G55:G57)</f>
        <v>46</v>
      </c>
      <c r="H58" s="46">
        <f t="shared" si="0"/>
        <v>73.015873015873012</v>
      </c>
      <c r="I58" s="45">
        <f>SUM(I55:I57)</f>
        <v>2</v>
      </c>
      <c r="J58" s="46">
        <f t="shared" si="1"/>
        <v>4.3478260869565215</v>
      </c>
      <c r="K58" s="45">
        <v>36</v>
      </c>
      <c r="L58" s="47" t="s">
        <v>34</v>
      </c>
    </row>
    <row r="59" spans="1:12" ht="84" customHeight="1" x14ac:dyDescent="0.25">
      <c r="A59" s="83">
        <v>14</v>
      </c>
      <c r="B59" s="84" t="s">
        <v>74</v>
      </c>
      <c r="C59" s="84" t="s">
        <v>76</v>
      </c>
      <c r="D59" s="12" t="s">
        <v>27</v>
      </c>
      <c r="E59" s="18" t="s">
        <v>47</v>
      </c>
      <c r="F59" s="12">
        <v>25</v>
      </c>
      <c r="G59" s="12">
        <v>22</v>
      </c>
      <c r="H59" s="36">
        <f t="shared" si="0"/>
        <v>88</v>
      </c>
      <c r="I59" s="12">
        <v>19</v>
      </c>
      <c r="J59" s="36">
        <f t="shared" si="1"/>
        <v>86.36363636363636</v>
      </c>
      <c r="K59" s="12">
        <v>19</v>
      </c>
      <c r="L59" s="50" t="s">
        <v>169</v>
      </c>
    </row>
    <row r="60" spans="1:12" ht="84" customHeight="1" thickBot="1" x14ac:dyDescent="0.3">
      <c r="A60" s="83"/>
      <c r="B60" s="84"/>
      <c r="C60" s="84"/>
      <c r="D60" s="11" t="s">
        <v>27</v>
      </c>
      <c r="E60" s="16" t="s">
        <v>75</v>
      </c>
      <c r="F60" s="11">
        <v>17</v>
      </c>
      <c r="G60" s="11">
        <v>9</v>
      </c>
      <c r="H60" s="30">
        <f t="shared" si="0"/>
        <v>52.941176470588232</v>
      </c>
      <c r="I60" s="11">
        <v>4</v>
      </c>
      <c r="J60" s="30">
        <f t="shared" si="1"/>
        <v>44.444444444444443</v>
      </c>
      <c r="K60" s="11">
        <v>7</v>
      </c>
      <c r="L60" s="52" t="s">
        <v>170</v>
      </c>
    </row>
    <row r="61" spans="1:12" ht="48" thickBot="1" x14ac:dyDescent="0.3">
      <c r="A61" s="71" t="s">
        <v>102</v>
      </c>
      <c r="B61" s="72"/>
      <c r="C61" s="72"/>
      <c r="D61" s="72"/>
      <c r="E61" s="73"/>
      <c r="F61" s="45">
        <f>SUM(F59:F60)</f>
        <v>42</v>
      </c>
      <c r="G61" s="45">
        <f>SUM(G59:G60)</f>
        <v>31</v>
      </c>
      <c r="H61" s="46">
        <f t="shared" si="0"/>
        <v>73.80952380952381</v>
      </c>
      <c r="I61" s="45">
        <f>SUM(I59:I60)</f>
        <v>23</v>
      </c>
      <c r="J61" s="46">
        <f t="shared" si="1"/>
        <v>74.193548387096769</v>
      </c>
      <c r="K61" s="45">
        <v>25</v>
      </c>
      <c r="L61" s="47" t="s">
        <v>171</v>
      </c>
    </row>
    <row r="62" spans="1:12" ht="49.5" customHeight="1" x14ac:dyDescent="0.25">
      <c r="A62" s="83">
        <v>15</v>
      </c>
      <c r="B62" s="84" t="s">
        <v>77</v>
      </c>
      <c r="C62" s="84" t="s">
        <v>78</v>
      </c>
      <c r="D62" s="12" t="s">
        <v>27</v>
      </c>
      <c r="E62" s="18" t="s">
        <v>47</v>
      </c>
      <c r="F62" s="12">
        <v>18</v>
      </c>
      <c r="G62" s="12">
        <v>13</v>
      </c>
      <c r="H62" s="36">
        <f t="shared" si="0"/>
        <v>72.222222222222229</v>
      </c>
      <c r="I62" s="12">
        <v>11</v>
      </c>
      <c r="J62" s="36">
        <f t="shared" si="1"/>
        <v>84.615384615384613</v>
      </c>
      <c r="K62" s="12">
        <v>13</v>
      </c>
      <c r="L62" s="50" t="s">
        <v>81</v>
      </c>
    </row>
    <row r="63" spans="1:12" ht="31.5" x14ac:dyDescent="0.25">
      <c r="A63" s="83"/>
      <c r="B63" s="84"/>
      <c r="C63" s="84"/>
      <c r="D63" s="5" t="s">
        <v>27</v>
      </c>
      <c r="E63" s="9" t="s">
        <v>79</v>
      </c>
      <c r="F63" s="5">
        <v>18</v>
      </c>
      <c r="G63" s="5">
        <v>10</v>
      </c>
      <c r="H63" s="10">
        <f t="shared" si="0"/>
        <v>55.555555555555557</v>
      </c>
      <c r="I63" s="5">
        <v>4</v>
      </c>
      <c r="J63" s="10">
        <f t="shared" si="1"/>
        <v>40</v>
      </c>
      <c r="K63" s="5">
        <v>10</v>
      </c>
      <c r="L63" s="51" t="s">
        <v>71</v>
      </c>
    </row>
    <row r="64" spans="1:12" ht="32.25" thickBot="1" x14ac:dyDescent="0.3">
      <c r="A64" s="83"/>
      <c r="B64" s="84"/>
      <c r="C64" s="84"/>
      <c r="D64" s="11" t="s">
        <v>27</v>
      </c>
      <c r="E64" s="16" t="s">
        <v>48</v>
      </c>
      <c r="F64" s="11">
        <v>21</v>
      </c>
      <c r="G64" s="11">
        <v>18</v>
      </c>
      <c r="H64" s="30">
        <f t="shared" si="0"/>
        <v>85.714285714285708</v>
      </c>
      <c r="I64" s="11">
        <v>8</v>
      </c>
      <c r="J64" s="30">
        <f t="shared" si="1"/>
        <v>44.444444444444443</v>
      </c>
      <c r="K64" s="11">
        <v>17</v>
      </c>
      <c r="L64" s="52" t="s">
        <v>82</v>
      </c>
    </row>
    <row r="65" spans="1:12" ht="32.25" thickBot="1" x14ac:dyDescent="0.3">
      <c r="A65" s="71" t="s">
        <v>102</v>
      </c>
      <c r="B65" s="72"/>
      <c r="C65" s="72"/>
      <c r="D65" s="72"/>
      <c r="E65" s="73"/>
      <c r="F65" s="45">
        <f>SUM(F62:F64)</f>
        <v>57</v>
      </c>
      <c r="G65" s="45">
        <f>SUM(G62:G64)</f>
        <v>41</v>
      </c>
      <c r="H65" s="46">
        <f t="shared" si="0"/>
        <v>71.929824561403507</v>
      </c>
      <c r="I65" s="45">
        <f>SUM(I62:I64)</f>
        <v>23</v>
      </c>
      <c r="J65" s="46">
        <f t="shared" si="1"/>
        <v>56.097560975609753</v>
      </c>
      <c r="K65" s="45">
        <v>39</v>
      </c>
      <c r="L65" s="47" t="s">
        <v>172</v>
      </c>
    </row>
    <row r="66" spans="1:12" ht="71.25" customHeight="1" x14ac:dyDescent="0.25">
      <c r="A66" s="83">
        <v>16</v>
      </c>
      <c r="B66" s="84" t="s">
        <v>80</v>
      </c>
      <c r="C66" s="84" t="s">
        <v>98</v>
      </c>
      <c r="D66" s="12" t="s">
        <v>15</v>
      </c>
      <c r="E66" s="18" t="s">
        <v>18</v>
      </c>
      <c r="F66" s="12">
        <v>46</v>
      </c>
      <c r="G66" s="12">
        <v>38</v>
      </c>
      <c r="H66" s="36">
        <f t="shared" si="0"/>
        <v>82.608695652173907</v>
      </c>
      <c r="I66" s="12">
        <v>21</v>
      </c>
      <c r="J66" s="36">
        <f t="shared" si="1"/>
        <v>55.263157894736842</v>
      </c>
      <c r="K66" s="12">
        <v>22</v>
      </c>
      <c r="L66" s="50" t="s">
        <v>83</v>
      </c>
    </row>
    <row r="67" spans="1:12" ht="42" customHeight="1" thickBot="1" x14ac:dyDescent="0.3">
      <c r="A67" s="83"/>
      <c r="B67" s="84"/>
      <c r="C67" s="84"/>
      <c r="D67" s="11" t="s">
        <v>15</v>
      </c>
      <c r="E67" s="16" t="s">
        <v>36</v>
      </c>
      <c r="F67" s="11">
        <v>24</v>
      </c>
      <c r="G67" s="11">
        <v>16</v>
      </c>
      <c r="H67" s="30">
        <f t="shared" si="0"/>
        <v>66.666666666666671</v>
      </c>
      <c r="I67" s="11">
        <v>5</v>
      </c>
      <c r="J67" s="30">
        <f t="shared" si="1"/>
        <v>31.25</v>
      </c>
      <c r="K67" s="11">
        <v>13</v>
      </c>
      <c r="L67" s="52" t="s">
        <v>88</v>
      </c>
    </row>
    <row r="68" spans="1:12" ht="32.25" thickBot="1" x14ac:dyDescent="0.3">
      <c r="A68" s="71" t="s">
        <v>102</v>
      </c>
      <c r="B68" s="72"/>
      <c r="C68" s="72"/>
      <c r="D68" s="72"/>
      <c r="E68" s="73"/>
      <c r="F68" s="45">
        <f>SUM(F66:F67)</f>
        <v>70</v>
      </c>
      <c r="G68" s="45">
        <f>SUM(G66:G67)</f>
        <v>54</v>
      </c>
      <c r="H68" s="46">
        <f t="shared" si="0"/>
        <v>77.142857142857139</v>
      </c>
      <c r="I68" s="45">
        <f>SUM(I66:I67)</f>
        <v>26</v>
      </c>
      <c r="J68" s="46">
        <f t="shared" si="1"/>
        <v>48.148148148148145</v>
      </c>
      <c r="K68" s="45">
        <v>35</v>
      </c>
      <c r="L68" s="47" t="s">
        <v>165</v>
      </c>
    </row>
    <row r="69" spans="1:12" ht="114" customHeight="1" thickBot="1" x14ac:dyDescent="0.3">
      <c r="A69" s="48">
        <v>17</v>
      </c>
      <c r="B69" s="14" t="s">
        <v>84</v>
      </c>
      <c r="C69" s="14" t="s">
        <v>99</v>
      </c>
      <c r="D69" s="15" t="s">
        <v>15</v>
      </c>
      <c r="E69" s="17" t="s">
        <v>36</v>
      </c>
      <c r="F69" s="15">
        <v>22</v>
      </c>
      <c r="G69" s="15">
        <v>16</v>
      </c>
      <c r="H69" s="38">
        <f t="shared" si="0"/>
        <v>72.727272727272734</v>
      </c>
      <c r="I69" s="15">
        <v>0</v>
      </c>
      <c r="J69" s="38">
        <f t="shared" si="1"/>
        <v>0</v>
      </c>
      <c r="K69" s="15">
        <v>12</v>
      </c>
      <c r="L69" s="53"/>
    </row>
    <row r="70" spans="1:12" ht="16.5" thickBot="1" x14ac:dyDescent="0.3">
      <c r="A70" s="71" t="s">
        <v>102</v>
      </c>
      <c r="B70" s="72"/>
      <c r="C70" s="72"/>
      <c r="D70" s="72"/>
      <c r="E70" s="73"/>
      <c r="F70" s="45">
        <f>F69</f>
        <v>22</v>
      </c>
      <c r="G70" s="45">
        <f>G69</f>
        <v>16</v>
      </c>
      <c r="H70" s="46">
        <f t="shared" ref="H70:H76" si="2">G70*100/F70</f>
        <v>72.727272727272734</v>
      </c>
      <c r="I70" s="45">
        <f>I69</f>
        <v>0</v>
      </c>
      <c r="J70" s="46">
        <f t="shared" ref="J70:J76" si="3">I70*100/G70</f>
        <v>0</v>
      </c>
      <c r="K70" s="45">
        <v>12</v>
      </c>
      <c r="L70" s="47"/>
    </row>
    <row r="71" spans="1:12" ht="51" customHeight="1" x14ac:dyDescent="0.25">
      <c r="A71" s="83">
        <v>18</v>
      </c>
      <c r="B71" s="84" t="s">
        <v>85</v>
      </c>
      <c r="C71" s="84" t="s">
        <v>100</v>
      </c>
      <c r="D71" s="12" t="s">
        <v>15</v>
      </c>
      <c r="E71" s="35" t="s">
        <v>57</v>
      </c>
      <c r="F71" s="12">
        <v>21</v>
      </c>
      <c r="G71" s="12">
        <v>15</v>
      </c>
      <c r="H71" s="36">
        <f t="shared" si="2"/>
        <v>71.428571428571431</v>
      </c>
      <c r="I71" s="12">
        <v>0</v>
      </c>
      <c r="J71" s="36">
        <f t="shared" si="3"/>
        <v>0</v>
      </c>
      <c r="K71" s="12">
        <v>14</v>
      </c>
      <c r="L71" s="50"/>
    </row>
    <row r="72" spans="1:12" ht="51" customHeight="1" thickBot="1" x14ac:dyDescent="0.3">
      <c r="A72" s="83"/>
      <c r="B72" s="84"/>
      <c r="C72" s="84"/>
      <c r="D72" s="11" t="s">
        <v>27</v>
      </c>
      <c r="E72" s="31" t="s">
        <v>65</v>
      </c>
      <c r="F72" s="11">
        <v>15</v>
      </c>
      <c r="G72" s="11">
        <v>10</v>
      </c>
      <c r="H72" s="30">
        <f t="shared" si="2"/>
        <v>66.666666666666671</v>
      </c>
      <c r="I72" s="11">
        <v>0</v>
      </c>
      <c r="J72" s="30">
        <f t="shared" si="3"/>
        <v>0</v>
      </c>
      <c r="K72" s="11">
        <v>8</v>
      </c>
      <c r="L72" s="52"/>
    </row>
    <row r="73" spans="1:12" ht="16.5" thickBot="1" x14ac:dyDescent="0.3">
      <c r="A73" s="71" t="s">
        <v>102</v>
      </c>
      <c r="B73" s="72"/>
      <c r="C73" s="72"/>
      <c r="D73" s="72"/>
      <c r="E73" s="73"/>
      <c r="F73" s="45">
        <f>SUM(F71:F72)</f>
        <v>36</v>
      </c>
      <c r="G73" s="45">
        <f>SUM(G71:G72)</f>
        <v>25</v>
      </c>
      <c r="H73" s="46">
        <f t="shared" si="2"/>
        <v>69.444444444444443</v>
      </c>
      <c r="I73" s="45">
        <f>SUM(I71:I72)</f>
        <v>0</v>
      </c>
      <c r="J73" s="46">
        <f t="shared" si="3"/>
        <v>0</v>
      </c>
      <c r="K73" s="45">
        <v>22</v>
      </c>
      <c r="L73" s="47"/>
    </row>
    <row r="74" spans="1:12" ht="78.75" customHeight="1" x14ac:dyDescent="0.25">
      <c r="A74" s="83">
        <v>19</v>
      </c>
      <c r="B74" s="84" t="s">
        <v>86</v>
      </c>
      <c r="C74" s="84" t="s">
        <v>101</v>
      </c>
      <c r="D74" s="12" t="s">
        <v>15</v>
      </c>
      <c r="E74" s="35" t="s">
        <v>18</v>
      </c>
      <c r="F74" s="12">
        <v>45</v>
      </c>
      <c r="G74" s="12">
        <v>35</v>
      </c>
      <c r="H74" s="36">
        <f t="shared" si="2"/>
        <v>77.777777777777771</v>
      </c>
      <c r="I74" s="12">
        <v>0</v>
      </c>
      <c r="J74" s="36">
        <f t="shared" si="3"/>
        <v>0</v>
      </c>
      <c r="K74" s="12">
        <v>23</v>
      </c>
      <c r="L74" s="50"/>
    </row>
    <row r="75" spans="1:12" ht="35.25" customHeight="1" thickBot="1" x14ac:dyDescent="0.3">
      <c r="A75" s="83"/>
      <c r="B75" s="84"/>
      <c r="C75" s="84"/>
      <c r="D75" s="11" t="s">
        <v>15</v>
      </c>
      <c r="E75" s="31" t="s">
        <v>36</v>
      </c>
      <c r="F75" s="11">
        <v>25</v>
      </c>
      <c r="G75" s="11">
        <v>21</v>
      </c>
      <c r="H75" s="30">
        <f t="shared" si="2"/>
        <v>84</v>
      </c>
      <c r="I75" s="11">
        <v>2</v>
      </c>
      <c r="J75" s="30">
        <f t="shared" si="3"/>
        <v>9.5238095238095237</v>
      </c>
      <c r="K75" s="11">
        <v>18</v>
      </c>
      <c r="L75" s="52" t="s">
        <v>34</v>
      </c>
    </row>
    <row r="76" spans="1:12" ht="16.5" thickBot="1" x14ac:dyDescent="0.3">
      <c r="A76" s="71" t="s">
        <v>102</v>
      </c>
      <c r="B76" s="72"/>
      <c r="C76" s="72"/>
      <c r="D76" s="72"/>
      <c r="E76" s="73"/>
      <c r="F76" s="45">
        <f>SUM(F74:F75)</f>
        <v>70</v>
      </c>
      <c r="G76" s="45">
        <f>SUM(G74:G75)</f>
        <v>56</v>
      </c>
      <c r="H76" s="46">
        <f t="shared" si="2"/>
        <v>80</v>
      </c>
      <c r="I76" s="45">
        <f>SUM(I74:I75)</f>
        <v>2</v>
      </c>
      <c r="J76" s="46">
        <f t="shared" si="3"/>
        <v>3.5714285714285716</v>
      </c>
      <c r="K76" s="45">
        <v>38</v>
      </c>
      <c r="L76" s="47" t="s">
        <v>34</v>
      </c>
    </row>
    <row r="77" spans="1:12" ht="79.5" thickBot="1" x14ac:dyDescent="0.3">
      <c r="A77" s="74" t="s">
        <v>87</v>
      </c>
      <c r="B77" s="75"/>
      <c r="C77" s="75"/>
      <c r="D77" s="75"/>
      <c r="E77" s="76"/>
      <c r="F77" s="40">
        <f>F9+F13+F17+F23+F27+F30+F36+F38+F41+F43+F50+F54+F58+F61+F65+F68+F70+F73+F76</f>
        <v>1658</v>
      </c>
      <c r="G77" s="40">
        <f>G9+G13+G17+G23+G27+G30+G36+G38+G41+G43+G50+G54+G58+G61+G65+G68+G70+G73+G76</f>
        <v>1268</v>
      </c>
      <c r="H77" s="41">
        <f t="shared" ref="H77" si="4">G77*100/F77</f>
        <v>76.477683956574182</v>
      </c>
      <c r="I77" s="40">
        <f>I9+I13+I17+I23+I27+I30+I36+I38+I41+I43+I50+I54+I58+I61+I65+I68+I70+I73+I76</f>
        <v>197</v>
      </c>
      <c r="J77" s="42">
        <f t="shared" ref="J77" si="5">I77*100/G77</f>
        <v>15.53627760252366</v>
      </c>
      <c r="K77" s="40">
        <f>K9+K13+K17+K23+K27+K30+K36+K38+K41+K43+K50+K54+K58+K61+K65+K68+K70+K73+K76</f>
        <v>905</v>
      </c>
      <c r="L77" s="43" t="s">
        <v>173</v>
      </c>
    </row>
    <row r="78" spans="1:12" ht="24" customHeight="1" x14ac:dyDescent="0.25">
      <c r="A78" s="80" t="s">
        <v>103</v>
      </c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2"/>
    </row>
    <row r="79" spans="1:12" ht="97.5" customHeight="1" thickBot="1" x14ac:dyDescent="0.3">
      <c r="A79" s="49">
        <v>1</v>
      </c>
      <c r="B79" s="13" t="s">
        <v>49</v>
      </c>
      <c r="C79" s="13" t="s">
        <v>42</v>
      </c>
      <c r="D79" s="11" t="s">
        <v>15</v>
      </c>
      <c r="E79" s="16" t="s">
        <v>104</v>
      </c>
      <c r="F79" s="11">
        <v>6</v>
      </c>
      <c r="G79" s="11">
        <v>6</v>
      </c>
      <c r="H79" s="30">
        <f t="shared" ref="H79:H108" si="6">G79*100/F79</f>
        <v>100</v>
      </c>
      <c r="I79" s="11">
        <v>0</v>
      </c>
      <c r="J79" s="30">
        <f t="shared" ref="J79:J108" si="7">I79*100/G79</f>
        <v>0</v>
      </c>
      <c r="K79" s="11">
        <v>6</v>
      </c>
      <c r="L79" s="52"/>
    </row>
    <row r="80" spans="1:12" ht="16.5" thickBot="1" x14ac:dyDescent="0.3">
      <c r="A80" s="71" t="s">
        <v>102</v>
      </c>
      <c r="B80" s="72"/>
      <c r="C80" s="72"/>
      <c r="D80" s="72"/>
      <c r="E80" s="73"/>
      <c r="F80" s="45">
        <f>F79</f>
        <v>6</v>
      </c>
      <c r="G80" s="45">
        <f>G79</f>
        <v>6</v>
      </c>
      <c r="H80" s="46">
        <f t="shared" si="6"/>
        <v>100</v>
      </c>
      <c r="I80" s="45">
        <f>I79</f>
        <v>0</v>
      </c>
      <c r="J80" s="46">
        <f t="shared" si="7"/>
        <v>0</v>
      </c>
      <c r="K80" s="45">
        <f>K79</f>
        <v>6</v>
      </c>
      <c r="L80" s="47"/>
    </row>
    <row r="81" spans="1:12" ht="64.5" customHeight="1" x14ac:dyDescent="0.25">
      <c r="A81" s="83">
        <v>2</v>
      </c>
      <c r="B81" s="84" t="s">
        <v>59</v>
      </c>
      <c r="C81" s="84" t="s">
        <v>23</v>
      </c>
      <c r="D81" s="44" t="s">
        <v>27</v>
      </c>
      <c r="E81" s="18" t="s">
        <v>65</v>
      </c>
      <c r="F81" s="12">
        <v>1</v>
      </c>
      <c r="G81" s="12">
        <v>1</v>
      </c>
      <c r="H81" s="36">
        <f t="shared" si="6"/>
        <v>100</v>
      </c>
      <c r="I81" s="12">
        <v>0</v>
      </c>
      <c r="J81" s="36">
        <f t="shared" si="7"/>
        <v>0</v>
      </c>
      <c r="K81" s="12">
        <v>1</v>
      </c>
      <c r="L81" s="50"/>
    </row>
    <row r="82" spans="1:12" ht="60" customHeight="1" thickBot="1" x14ac:dyDescent="0.3">
      <c r="A82" s="83"/>
      <c r="B82" s="84"/>
      <c r="C82" s="84"/>
      <c r="D82" s="34" t="s">
        <v>15</v>
      </c>
      <c r="E82" s="16" t="s">
        <v>105</v>
      </c>
      <c r="F82" s="11">
        <v>1</v>
      </c>
      <c r="G82" s="11">
        <v>1</v>
      </c>
      <c r="H82" s="30">
        <f t="shared" si="6"/>
        <v>100</v>
      </c>
      <c r="I82" s="11">
        <v>0</v>
      </c>
      <c r="J82" s="30">
        <f t="shared" si="7"/>
        <v>0</v>
      </c>
      <c r="K82" s="11">
        <v>1</v>
      </c>
      <c r="L82" s="52"/>
    </row>
    <row r="83" spans="1:12" ht="16.5" thickBot="1" x14ac:dyDescent="0.3">
      <c r="A83" s="71" t="s">
        <v>102</v>
      </c>
      <c r="B83" s="72"/>
      <c r="C83" s="72"/>
      <c r="D83" s="72"/>
      <c r="E83" s="73"/>
      <c r="F83" s="45">
        <f>F81+F82</f>
        <v>2</v>
      </c>
      <c r="G83" s="45">
        <f>G81+G82</f>
        <v>2</v>
      </c>
      <c r="H83" s="46">
        <f t="shared" si="6"/>
        <v>100</v>
      </c>
      <c r="I83" s="45">
        <f>I81+I82</f>
        <v>0</v>
      </c>
      <c r="J83" s="46">
        <f t="shared" si="7"/>
        <v>0</v>
      </c>
      <c r="K83" s="45">
        <f>K81+K82</f>
        <v>2</v>
      </c>
      <c r="L83" s="47"/>
    </row>
    <row r="84" spans="1:12" ht="69.75" customHeight="1" thickBot="1" x14ac:dyDescent="0.3">
      <c r="A84" s="48">
        <v>3</v>
      </c>
      <c r="B84" s="14" t="s">
        <v>67</v>
      </c>
      <c r="C84" s="14" t="s">
        <v>96</v>
      </c>
      <c r="D84" s="15" t="s">
        <v>27</v>
      </c>
      <c r="E84" s="17" t="s">
        <v>68</v>
      </c>
      <c r="F84" s="15">
        <v>1</v>
      </c>
      <c r="G84" s="15">
        <v>1</v>
      </c>
      <c r="H84" s="38">
        <f t="shared" si="6"/>
        <v>100</v>
      </c>
      <c r="I84" s="15">
        <v>1</v>
      </c>
      <c r="J84" s="38">
        <f t="shared" si="7"/>
        <v>100</v>
      </c>
      <c r="K84" s="15">
        <v>1</v>
      </c>
      <c r="L84" s="53" t="s">
        <v>19</v>
      </c>
    </row>
    <row r="85" spans="1:12" ht="16.5" thickBot="1" x14ac:dyDescent="0.3">
      <c r="A85" s="71" t="s">
        <v>102</v>
      </c>
      <c r="B85" s="72"/>
      <c r="C85" s="72"/>
      <c r="D85" s="72"/>
      <c r="E85" s="73"/>
      <c r="F85" s="45">
        <f>F84</f>
        <v>1</v>
      </c>
      <c r="G85" s="45">
        <f>G84</f>
        <v>1</v>
      </c>
      <c r="H85" s="46">
        <f t="shared" si="6"/>
        <v>100</v>
      </c>
      <c r="I85" s="45">
        <f>I84</f>
        <v>1</v>
      </c>
      <c r="J85" s="46">
        <f t="shared" si="7"/>
        <v>100</v>
      </c>
      <c r="K85" s="45">
        <f>K84</f>
        <v>1</v>
      </c>
      <c r="L85" s="47" t="str">
        <f>L84</f>
        <v>трудовой договор - 1</v>
      </c>
    </row>
    <row r="86" spans="1:12" ht="21.75" customHeight="1" thickBot="1" x14ac:dyDescent="0.3">
      <c r="A86" s="74" t="s">
        <v>156</v>
      </c>
      <c r="B86" s="75"/>
      <c r="C86" s="75"/>
      <c r="D86" s="75"/>
      <c r="E86" s="76"/>
      <c r="F86" s="40">
        <f>F80+F83+F85</f>
        <v>9</v>
      </c>
      <c r="G86" s="40">
        <f>G80+G83+G85</f>
        <v>9</v>
      </c>
      <c r="H86" s="41">
        <f t="shared" si="6"/>
        <v>100</v>
      </c>
      <c r="I86" s="40">
        <f>I80+I83+I85</f>
        <v>1</v>
      </c>
      <c r="J86" s="42">
        <f t="shared" si="7"/>
        <v>11.111111111111111</v>
      </c>
      <c r="K86" s="40">
        <f>K80+K83+K85</f>
        <v>9</v>
      </c>
      <c r="L86" s="40" t="str">
        <f>L85</f>
        <v>трудовой договор - 1</v>
      </c>
    </row>
    <row r="87" spans="1:12" ht="24.75" customHeight="1" x14ac:dyDescent="0.25">
      <c r="A87" s="80" t="s">
        <v>106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2"/>
    </row>
    <row r="88" spans="1:12" ht="101.25" customHeight="1" thickBot="1" x14ac:dyDescent="0.3">
      <c r="A88" s="49">
        <v>1</v>
      </c>
      <c r="B88" s="13" t="s">
        <v>14</v>
      </c>
      <c r="C88" s="13" t="s">
        <v>21</v>
      </c>
      <c r="D88" s="11" t="s">
        <v>33</v>
      </c>
      <c r="E88" s="16" t="s">
        <v>107</v>
      </c>
      <c r="F88" s="11">
        <v>7</v>
      </c>
      <c r="G88" s="11">
        <v>6</v>
      </c>
      <c r="H88" s="30">
        <f t="shared" si="6"/>
        <v>85.714285714285708</v>
      </c>
      <c r="I88" s="11">
        <v>0</v>
      </c>
      <c r="J88" s="30">
        <f t="shared" si="7"/>
        <v>0</v>
      </c>
      <c r="K88" s="11">
        <v>5</v>
      </c>
      <c r="L88" s="52"/>
    </row>
    <row r="89" spans="1:12" ht="16.5" thickBot="1" x14ac:dyDescent="0.3">
      <c r="A89" s="71" t="s">
        <v>102</v>
      </c>
      <c r="B89" s="72"/>
      <c r="C89" s="72"/>
      <c r="D89" s="72"/>
      <c r="E89" s="73"/>
      <c r="F89" s="45">
        <f>F88</f>
        <v>7</v>
      </c>
      <c r="G89" s="45">
        <f>G88</f>
        <v>6</v>
      </c>
      <c r="H89" s="46">
        <f t="shared" si="6"/>
        <v>85.714285714285708</v>
      </c>
      <c r="I89" s="45">
        <f>I88</f>
        <v>0</v>
      </c>
      <c r="J89" s="46">
        <f t="shared" si="7"/>
        <v>0</v>
      </c>
      <c r="K89" s="45">
        <f>K88</f>
        <v>5</v>
      </c>
      <c r="L89" s="47"/>
    </row>
    <row r="90" spans="1:12" ht="91.5" customHeight="1" thickBot="1" x14ac:dyDescent="0.3">
      <c r="A90" s="48">
        <v>2</v>
      </c>
      <c r="B90" s="14" t="s">
        <v>22</v>
      </c>
      <c r="C90" s="14" t="s">
        <v>23</v>
      </c>
      <c r="D90" s="15" t="s">
        <v>33</v>
      </c>
      <c r="E90" s="17" t="s">
        <v>108</v>
      </c>
      <c r="F90" s="15">
        <v>19</v>
      </c>
      <c r="G90" s="15">
        <v>19</v>
      </c>
      <c r="H90" s="38">
        <f t="shared" si="6"/>
        <v>100</v>
      </c>
      <c r="I90" s="15">
        <v>8</v>
      </c>
      <c r="J90" s="38">
        <f t="shared" si="7"/>
        <v>42.10526315789474</v>
      </c>
      <c r="K90" s="15">
        <v>11</v>
      </c>
      <c r="L90" s="53" t="s">
        <v>109</v>
      </c>
    </row>
    <row r="91" spans="1:12" ht="16.5" thickBot="1" x14ac:dyDescent="0.3">
      <c r="A91" s="71" t="s">
        <v>102</v>
      </c>
      <c r="B91" s="72"/>
      <c r="C91" s="72"/>
      <c r="D91" s="72"/>
      <c r="E91" s="73"/>
      <c r="F91" s="45">
        <f>F90</f>
        <v>19</v>
      </c>
      <c r="G91" s="45">
        <f>G90</f>
        <v>19</v>
      </c>
      <c r="H91" s="46">
        <f t="shared" si="6"/>
        <v>100</v>
      </c>
      <c r="I91" s="45">
        <f>I90</f>
        <v>8</v>
      </c>
      <c r="J91" s="46">
        <f t="shared" si="7"/>
        <v>42.10526315789474</v>
      </c>
      <c r="K91" s="45">
        <f>K90</f>
        <v>11</v>
      </c>
      <c r="L91" s="47" t="s">
        <v>109</v>
      </c>
    </row>
    <row r="92" spans="1:12" ht="101.25" customHeight="1" thickBot="1" x14ac:dyDescent="0.3">
      <c r="A92" s="48">
        <v>3</v>
      </c>
      <c r="B92" s="14" t="s">
        <v>41</v>
      </c>
      <c r="C92" s="14" t="s">
        <v>42</v>
      </c>
      <c r="D92" s="15" t="s">
        <v>33</v>
      </c>
      <c r="E92" s="17" t="s">
        <v>30</v>
      </c>
      <c r="F92" s="15">
        <v>13</v>
      </c>
      <c r="G92" s="15">
        <v>13</v>
      </c>
      <c r="H92" s="38">
        <f t="shared" si="6"/>
        <v>100</v>
      </c>
      <c r="I92" s="15">
        <v>8</v>
      </c>
      <c r="J92" s="38">
        <f t="shared" si="7"/>
        <v>61.53846153846154</v>
      </c>
      <c r="K92" s="15">
        <v>6</v>
      </c>
      <c r="L92" s="53" t="s">
        <v>110</v>
      </c>
    </row>
    <row r="93" spans="1:12" ht="48" thickBot="1" x14ac:dyDescent="0.3">
      <c r="A93" s="71" t="s">
        <v>102</v>
      </c>
      <c r="B93" s="72"/>
      <c r="C93" s="72"/>
      <c r="D93" s="72"/>
      <c r="E93" s="73"/>
      <c r="F93" s="45">
        <f>F92</f>
        <v>13</v>
      </c>
      <c r="G93" s="45">
        <f>G92</f>
        <v>13</v>
      </c>
      <c r="H93" s="46">
        <f t="shared" si="6"/>
        <v>100</v>
      </c>
      <c r="I93" s="45">
        <f>I92</f>
        <v>8</v>
      </c>
      <c r="J93" s="46">
        <f t="shared" si="7"/>
        <v>61.53846153846154</v>
      </c>
      <c r="K93" s="45">
        <f>K92</f>
        <v>6</v>
      </c>
      <c r="L93" s="47" t="s">
        <v>110</v>
      </c>
    </row>
    <row r="94" spans="1:12" ht="99" customHeight="1" thickBot="1" x14ac:dyDescent="0.3">
      <c r="A94" s="48">
        <v>4</v>
      </c>
      <c r="B94" s="14" t="s">
        <v>49</v>
      </c>
      <c r="C94" s="14" t="s">
        <v>42</v>
      </c>
      <c r="D94" s="15" t="s">
        <v>33</v>
      </c>
      <c r="E94" s="17" t="s">
        <v>111</v>
      </c>
      <c r="F94" s="15">
        <v>18</v>
      </c>
      <c r="G94" s="15">
        <v>13</v>
      </c>
      <c r="H94" s="38">
        <f t="shared" si="6"/>
        <v>72.222222222222229</v>
      </c>
      <c r="I94" s="15">
        <v>2</v>
      </c>
      <c r="J94" s="38">
        <f t="shared" si="7"/>
        <v>15.384615384615385</v>
      </c>
      <c r="K94" s="15">
        <v>10</v>
      </c>
      <c r="L94" s="53" t="s">
        <v>112</v>
      </c>
    </row>
    <row r="95" spans="1:12" ht="16.5" thickBot="1" x14ac:dyDescent="0.3">
      <c r="A95" s="71" t="s">
        <v>102</v>
      </c>
      <c r="B95" s="72"/>
      <c r="C95" s="72"/>
      <c r="D95" s="72"/>
      <c r="E95" s="73"/>
      <c r="F95" s="45">
        <f>F94</f>
        <v>18</v>
      </c>
      <c r="G95" s="45">
        <f>G94</f>
        <v>13</v>
      </c>
      <c r="H95" s="46">
        <f t="shared" si="6"/>
        <v>72.222222222222229</v>
      </c>
      <c r="I95" s="45">
        <f>I94</f>
        <v>2</v>
      </c>
      <c r="J95" s="46">
        <f t="shared" si="7"/>
        <v>15.384615384615385</v>
      </c>
      <c r="K95" s="45">
        <f>K94</f>
        <v>10</v>
      </c>
      <c r="L95" s="47" t="s">
        <v>112</v>
      </c>
    </row>
    <row r="96" spans="1:12" ht="114.75" customHeight="1" thickBot="1" x14ac:dyDescent="0.3">
      <c r="A96" s="48">
        <v>5</v>
      </c>
      <c r="B96" s="14" t="s">
        <v>113</v>
      </c>
      <c r="C96" s="14" t="s">
        <v>121</v>
      </c>
      <c r="D96" s="15" t="s">
        <v>33</v>
      </c>
      <c r="E96" s="17" t="s">
        <v>107</v>
      </c>
      <c r="F96" s="15">
        <v>8</v>
      </c>
      <c r="G96" s="15">
        <v>1</v>
      </c>
      <c r="H96" s="38">
        <f t="shared" si="6"/>
        <v>12.5</v>
      </c>
      <c r="I96" s="15">
        <v>0</v>
      </c>
      <c r="J96" s="38">
        <f t="shared" si="7"/>
        <v>0</v>
      </c>
      <c r="K96" s="15">
        <v>1</v>
      </c>
      <c r="L96" s="53"/>
    </row>
    <row r="97" spans="1:12" ht="16.5" thickBot="1" x14ac:dyDescent="0.3">
      <c r="A97" s="71" t="s">
        <v>102</v>
      </c>
      <c r="B97" s="72"/>
      <c r="C97" s="72"/>
      <c r="D97" s="72"/>
      <c r="E97" s="73"/>
      <c r="F97" s="45">
        <f>F96</f>
        <v>8</v>
      </c>
      <c r="G97" s="45">
        <f>G96</f>
        <v>1</v>
      </c>
      <c r="H97" s="46">
        <f t="shared" si="6"/>
        <v>12.5</v>
      </c>
      <c r="I97" s="45">
        <f>I96</f>
        <v>0</v>
      </c>
      <c r="J97" s="46">
        <f t="shared" si="7"/>
        <v>0</v>
      </c>
      <c r="K97" s="45">
        <f>K96</f>
        <v>1</v>
      </c>
      <c r="L97" s="47"/>
    </row>
    <row r="98" spans="1:12" ht="58.5" customHeight="1" x14ac:dyDescent="0.25">
      <c r="A98" s="83">
        <v>6</v>
      </c>
      <c r="B98" s="84" t="s">
        <v>114</v>
      </c>
      <c r="C98" s="84" t="s">
        <v>122</v>
      </c>
      <c r="D98" s="12" t="s">
        <v>33</v>
      </c>
      <c r="E98" s="18" t="s">
        <v>108</v>
      </c>
      <c r="F98" s="12">
        <v>8</v>
      </c>
      <c r="G98" s="12">
        <v>2</v>
      </c>
      <c r="H98" s="36">
        <f t="shared" si="6"/>
        <v>25</v>
      </c>
      <c r="I98" s="12">
        <v>1</v>
      </c>
      <c r="J98" s="36">
        <f t="shared" si="7"/>
        <v>50</v>
      </c>
      <c r="K98" s="12">
        <v>2</v>
      </c>
      <c r="L98" s="50" t="s">
        <v>19</v>
      </c>
    </row>
    <row r="99" spans="1:12" ht="58.5" customHeight="1" thickBot="1" x14ac:dyDescent="0.3">
      <c r="A99" s="83"/>
      <c r="B99" s="84"/>
      <c r="C99" s="84"/>
      <c r="D99" s="11" t="s">
        <v>33</v>
      </c>
      <c r="E99" s="16" t="s">
        <v>107</v>
      </c>
      <c r="F99" s="11">
        <v>15</v>
      </c>
      <c r="G99" s="11">
        <v>9</v>
      </c>
      <c r="H99" s="30">
        <f t="shared" si="6"/>
        <v>60</v>
      </c>
      <c r="I99" s="11">
        <v>1</v>
      </c>
      <c r="J99" s="30">
        <f t="shared" si="7"/>
        <v>11.111111111111111</v>
      </c>
      <c r="K99" s="11">
        <v>9</v>
      </c>
      <c r="L99" s="52" t="s">
        <v>19</v>
      </c>
    </row>
    <row r="100" spans="1:12" ht="16.5" thickBot="1" x14ac:dyDescent="0.3">
      <c r="A100" s="71" t="s">
        <v>102</v>
      </c>
      <c r="B100" s="72"/>
      <c r="C100" s="72"/>
      <c r="D100" s="72"/>
      <c r="E100" s="73"/>
      <c r="F100" s="45">
        <f>F98+F99</f>
        <v>23</v>
      </c>
      <c r="G100" s="45">
        <f>G98+G99</f>
        <v>11</v>
      </c>
      <c r="H100" s="46">
        <f t="shared" si="6"/>
        <v>47.826086956521742</v>
      </c>
      <c r="I100" s="45">
        <f>I98+I99</f>
        <v>2</v>
      </c>
      <c r="J100" s="46">
        <f t="shared" si="7"/>
        <v>18.181818181818183</v>
      </c>
      <c r="K100" s="45">
        <f>K98+K99</f>
        <v>11</v>
      </c>
      <c r="L100" s="47" t="s">
        <v>34</v>
      </c>
    </row>
    <row r="101" spans="1:12" ht="48" thickBot="1" x14ac:dyDescent="0.3">
      <c r="A101" s="74" t="s">
        <v>155</v>
      </c>
      <c r="B101" s="75"/>
      <c r="C101" s="75"/>
      <c r="D101" s="75"/>
      <c r="E101" s="76"/>
      <c r="F101" s="40">
        <f>F89+F91+F93+F95+F97+F100</f>
        <v>88</v>
      </c>
      <c r="G101" s="40">
        <f>G89+G91+G93+G95+G97+G100</f>
        <v>63</v>
      </c>
      <c r="H101" s="41">
        <f t="shared" ref="H101" si="8">G101*100/F101</f>
        <v>71.590909090909093</v>
      </c>
      <c r="I101" s="40">
        <f>I89+I91+I93+I95+I97+I100</f>
        <v>20</v>
      </c>
      <c r="J101" s="42">
        <f t="shared" ref="J101" si="9">I101*100/G101</f>
        <v>31.746031746031747</v>
      </c>
      <c r="K101" s="40">
        <f>K89+K91+K93+K95+K97+K100</f>
        <v>44</v>
      </c>
      <c r="L101" s="40" t="s">
        <v>115</v>
      </c>
    </row>
    <row r="102" spans="1:12" ht="24.75" customHeight="1" x14ac:dyDescent="0.25">
      <c r="A102" s="80" t="s">
        <v>116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2"/>
    </row>
    <row r="103" spans="1:12" ht="93.75" customHeight="1" thickBot="1" x14ac:dyDescent="0.3">
      <c r="A103" s="49">
        <v>1</v>
      </c>
      <c r="B103" s="13" t="s">
        <v>22</v>
      </c>
      <c r="C103" s="13" t="s">
        <v>23</v>
      </c>
      <c r="D103" s="11" t="s">
        <v>33</v>
      </c>
      <c r="E103" s="16" t="s">
        <v>117</v>
      </c>
      <c r="F103" s="11">
        <v>4</v>
      </c>
      <c r="G103" s="11">
        <v>4</v>
      </c>
      <c r="H103" s="30">
        <f t="shared" si="6"/>
        <v>100</v>
      </c>
      <c r="I103" s="11">
        <v>1</v>
      </c>
      <c r="J103" s="30">
        <f t="shared" si="7"/>
        <v>25</v>
      </c>
      <c r="K103" s="11">
        <v>3</v>
      </c>
      <c r="L103" s="52" t="s">
        <v>118</v>
      </c>
    </row>
    <row r="104" spans="1:12" ht="16.5" thickBot="1" x14ac:dyDescent="0.3">
      <c r="A104" s="71" t="s">
        <v>102</v>
      </c>
      <c r="B104" s="72"/>
      <c r="C104" s="72"/>
      <c r="D104" s="72"/>
      <c r="E104" s="73"/>
      <c r="F104" s="45">
        <f>F103</f>
        <v>4</v>
      </c>
      <c r="G104" s="45">
        <f>G103</f>
        <v>4</v>
      </c>
      <c r="H104" s="46">
        <f t="shared" si="6"/>
        <v>100</v>
      </c>
      <c r="I104" s="45">
        <f>I103</f>
        <v>1</v>
      </c>
      <c r="J104" s="46">
        <f t="shared" si="7"/>
        <v>25</v>
      </c>
      <c r="K104" s="45">
        <f>K103</f>
        <v>3</v>
      </c>
      <c r="L104" s="47" t="s">
        <v>118</v>
      </c>
    </row>
    <row r="105" spans="1:12" ht="59.25" customHeight="1" x14ac:dyDescent="0.25">
      <c r="A105" s="83">
        <v>2</v>
      </c>
      <c r="B105" s="84" t="s">
        <v>114</v>
      </c>
      <c r="C105" s="84" t="s">
        <v>122</v>
      </c>
      <c r="D105" s="12" t="s">
        <v>33</v>
      </c>
      <c r="E105" s="18" t="s">
        <v>108</v>
      </c>
      <c r="F105" s="12">
        <v>1</v>
      </c>
      <c r="G105" s="12">
        <v>1</v>
      </c>
      <c r="H105" s="36">
        <f t="shared" si="6"/>
        <v>100</v>
      </c>
      <c r="I105" s="12">
        <v>1</v>
      </c>
      <c r="J105" s="36">
        <f t="shared" si="7"/>
        <v>100</v>
      </c>
      <c r="K105" s="12">
        <v>1</v>
      </c>
      <c r="L105" s="50" t="s">
        <v>19</v>
      </c>
    </row>
    <row r="106" spans="1:12" ht="59.25" customHeight="1" thickBot="1" x14ac:dyDescent="0.3">
      <c r="A106" s="83"/>
      <c r="B106" s="84"/>
      <c r="C106" s="84"/>
      <c r="D106" s="11" t="s">
        <v>33</v>
      </c>
      <c r="E106" s="16" t="s">
        <v>107</v>
      </c>
      <c r="F106" s="11">
        <v>2</v>
      </c>
      <c r="G106" s="11">
        <v>2</v>
      </c>
      <c r="H106" s="30">
        <f t="shared" si="6"/>
        <v>100</v>
      </c>
      <c r="I106" s="11">
        <v>1</v>
      </c>
      <c r="J106" s="30">
        <f t="shared" si="7"/>
        <v>50</v>
      </c>
      <c r="K106" s="11">
        <v>2</v>
      </c>
      <c r="L106" s="52" t="s">
        <v>52</v>
      </c>
    </row>
    <row r="107" spans="1:12" ht="32.25" thickBot="1" x14ac:dyDescent="0.3">
      <c r="A107" s="71" t="s">
        <v>102</v>
      </c>
      <c r="B107" s="72"/>
      <c r="C107" s="72"/>
      <c r="D107" s="72"/>
      <c r="E107" s="73"/>
      <c r="F107" s="45">
        <f>F105+F106</f>
        <v>3</v>
      </c>
      <c r="G107" s="45">
        <f>G105+G106</f>
        <v>3</v>
      </c>
      <c r="H107" s="46">
        <f t="shared" si="6"/>
        <v>100</v>
      </c>
      <c r="I107" s="45">
        <f>I105+I106</f>
        <v>2</v>
      </c>
      <c r="J107" s="46">
        <f t="shared" si="7"/>
        <v>66.666666666666671</v>
      </c>
      <c r="K107" s="45">
        <f>K105+K106</f>
        <v>3</v>
      </c>
      <c r="L107" s="47" t="s">
        <v>120</v>
      </c>
    </row>
    <row r="108" spans="1:12" ht="48" thickBot="1" x14ac:dyDescent="0.3">
      <c r="A108" s="74" t="s">
        <v>154</v>
      </c>
      <c r="B108" s="75"/>
      <c r="C108" s="75"/>
      <c r="D108" s="75"/>
      <c r="E108" s="76"/>
      <c r="F108" s="40">
        <f>F104+F107</f>
        <v>7</v>
      </c>
      <c r="G108" s="40">
        <f>G104+G107</f>
        <v>7</v>
      </c>
      <c r="H108" s="41">
        <f t="shared" si="6"/>
        <v>100</v>
      </c>
      <c r="I108" s="40">
        <f>I104+I107</f>
        <v>3</v>
      </c>
      <c r="J108" s="42">
        <f t="shared" si="7"/>
        <v>42.857142857142854</v>
      </c>
      <c r="K108" s="40">
        <f>K104+K107</f>
        <v>6</v>
      </c>
      <c r="L108" s="40" t="s">
        <v>119</v>
      </c>
    </row>
    <row r="109" spans="1:12" ht="79.5" thickBot="1" x14ac:dyDescent="0.3">
      <c r="A109" s="77" t="s">
        <v>153</v>
      </c>
      <c r="B109" s="78"/>
      <c r="C109" s="78"/>
      <c r="D109" s="78"/>
      <c r="E109" s="79"/>
      <c r="F109" s="19">
        <f>F77+F86+F101+F108</f>
        <v>1762</v>
      </c>
      <c r="G109" s="19">
        <f>G77+G86+G101+G108</f>
        <v>1347</v>
      </c>
      <c r="H109" s="20">
        <f t="shared" ref="H109" si="10">G109*100/F109</f>
        <v>76.447219069239495</v>
      </c>
      <c r="I109" s="19">
        <f>I77+I86+I101+I108</f>
        <v>221</v>
      </c>
      <c r="J109" s="21">
        <f t="shared" ref="J109" si="11">I109*100/G109</f>
        <v>16.406829992576096</v>
      </c>
      <c r="K109" s="19">
        <f>K77+K86+K101+K108</f>
        <v>964</v>
      </c>
      <c r="L109" s="19" t="s">
        <v>174</v>
      </c>
    </row>
  </sheetData>
  <autoFilter ref="A4:L109"/>
  <mergeCells count="106">
    <mergeCell ref="B39:B40"/>
    <mergeCell ref="A39:A40"/>
    <mergeCell ref="C44:C49"/>
    <mergeCell ref="B44:B49"/>
    <mergeCell ref="A73:E73"/>
    <mergeCell ref="A76:E76"/>
    <mergeCell ref="A65:E65"/>
    <mergeCell ref="A58:E58"/>
    <mergeCell ref="A27:E27"/>
    <mergeCell ref="A74:A75"/>
    <mergeCell ref="C74:C75"/>
    <mergeCell ref="B74:B75"/>
    <mergeCell ref="A62:A64"/>
    <mergeCell ref="B62:B64"/>
    <mergeCell ref="A55:A57"/>
    <mergeCell ref="C55:C57"/>
    <mergeCell ref="B55:B57"/>
    <mergeCell ref="A44:A49"/>
    <mergeCell ref="C28:C29"/>
    <mergeCell ref="B28:B29"/>
    <mergeCell ref="A77:E77"/>
    <mergeCell ref="A38:E38"/>
    <mergeCell ref="A36:E36"/>
    <mergeCell ref="A61:E61"/>
    <mergeCell ref="A68:E68"/>
    <mergeCell ref="A70:E70"/>
    <mergeCell ref="A66:A67"/>
    <mergeCell ref="C66:C67"/>
    <mergeCell ref="B66:B67"/>
    <mergeCell ref="C71:C72"/>
    <mergeCell ref="A71:A72"/>
    <mergeCell ref="B71:B72"/>
    <mergeCell ref="A59:A60"/>
    <mergeCell ref="C59:C60"/>
    <mergeCell ref="B59:B60"/>
    <mergeCell ref="C62:C64"/>
    <mergeCell ref="A54:E54"/>
    <mergeCell ref="A50:E50"/>
    <mergeCell ref="A43:E43"/>
    <mergeCell ref="A41:E41"/>
    <mergeCell ref="A51:A53"/>
    <mergeCell ref="C51:C53"/>
    <mergeCell ref="B51:B53"/>
    <mergeCell ref="C39:C40"/>
    <mergeCell ref="A6:A8"/>
    <mergeCell ref="B6:B8"/>
    <mergeCell ref="B14:B16"/>
    <mergeCell ref="C18:C22"/>
    <mergeCell ref="B18:B22"/>
    <mergeCell ref="A18:A22"/>
    <mergeCell ref="A28:A29"/>
    <mergeCell ref="A31:A35"/>
    <mergeCell ref="C31:C35"/>
    <mergeCell ref="B31:B35"/>
    <mergeCell ref="A30:E30"/>
    <mergeCell ref="A23:E23"/>
    <mergeCell ref="A17:E17"/>
    <mergeCell ref="A13:E13"/>
    <mergeCell ref="A9:E9"/>
    <mergeCell ref="A80:E80"/>
    <mergeCell ref="A81:A82"/>
    <mergeCell ref="C81:C82"/>
    <mergeCell ref="B81:B82"/>
    <mergeCell ref="A1:L1"/>
    <mergeCell ref="B2:B3"/>
    <mergeCell ref="C2:C3"/>
    <mergeCell ref="D2:D3"/>
    <mergeCell ref="E2:E3"/>
    <mergeCell ref="F2:F3"/>
    <mergeCell ref="G2:H2"/>
    <mergeCell ref="I2:J2"/>
    <mergeCell ref="K2:K3"/>
    <mergeCell ref="C24:C26"/>
    <mergeCell ref="B24:B26"/>
    <mergeCell ref="A24:A26"/>
    <mergeCell ref="L2:L3"/>
    <mergeCell ref="C14:C16"/>
    <mergeCell ref="A14:A16"/>
    <mergeCell ref="A10:A12"/>
    <mergeCell ref="B10:B12"/>
    <mergeCell ref="C10:C12"/>
    <mergeCell ref="C6:C8"/>
    <mergeCell ref="A107:E107"/>
    <mergeCell ref="A108:E108"/>
    <mergeCell ref="A109:E109"/>
    <mergeCell ref="A5:L5"/>
    <mergeCell ref="A78:L78"/>
    <mergeCell ref="A87:L87"/>
    <mergeCell ref="A102:L102"/>
    <mergeCell ref="A100:E100"/>
    <mergeCell ref="A101:E101"/>
    <mergeCell ref="A104:E104"/>
    <mergeCell ref="A105:A106"/>
    <mergeCell ref="C105:C106"/>
    <mergeCell ref="B105:B106"/>
    <mergeCell ref="A93:E93"/>
    <mergeCell ref="A95:E95"/>
    <mergeCell ref="A97:E97"/>
    <mergeCell ref="A98:A99"/>
    <mergeCell ref="C98:C99"/>
    <mergeCell ref="B98:B99"/>
    <mergeCell ref="A83:E83"/>
    <mergeCell ref="A86:E86"/>
    <mergeCell ref="A85:E85"/>
    <mergeCell ref="A89:E89"/>
    <mergeCell ref="A91:E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90" zoomScaleNormal="90" workbookViewId="0">
      <selection sqref="A1:XFD1"/>
    </sheetView>
  </sheetViews>
  <sheetFormatPr defaultRowHeight="15" x14ac:dyDescent="0.25"/>
  <cols>
    <col min="2" max="2" width="19.5703125" customWidth="1"/>
    <col min="4" max="4" width="12.42578125" customWidth="1"/>
    <col min="5" max="5" width="33.5703125" customWidth="1"/>
    <col min="7" max="8" width="10.5703125" customWidth="1"/>
    <col min="11" max="11" width="14.85546875" customWidth="1"/>
    <col min="12" max="12" width="35.85546875" customWidth="1"/>
  </cols>
  <sheetData>
    <row r="1" spans="1:12" ht="21" thickBot="1" x14ac:dyDescent="0.3">
      <c r="A1" s="85" t="s">
        <v>157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7"/>
    </row>
    <row r="2" spans="1:12" ht="183.75" customHeight="1" thickBot="1" x14ac:dyDescent="0.3">
      <c r="A2" s="1" t="s">
        <v>1</v>
      </c>
      <c r="B2" s="88" t="s">
        <v>2</v>
      </c>
      <c r="C2" s="88" t="s">
        <v>3</v>
      </c>
      <c r="D2" s="91" t="s">
        <v>4</v>
      </c>
      <c r="E2" s="91" t="s">
        <v>5</v>
      </c>
      <c r="F2" s="91" t="s">
        <v>6</v>
      </c>
      <c r="G2" s="93" t="s">
        <v>13</v>
      </c>
      <c r="H2" s="94"/>
      <c r="I2" s="93" t="s">
        <v>7</v>
      </c>
      <c r="J2" s="94"/>
      <c r="K2" s="91" t="s">
        <v>8</v>
      </c>
      <c r="L2" s="91" t="s">
        <v>9</v>
      </c>
    </row>
    <row r="3" spans="1:12" ht="16.5" thickBot="1" x14ac:dyDescent="0.3">
      <c r="A3" s="2"/>
      <c r="B3" s="89"/>
      <c r="C3" s="90"/>
      <c r="D3" s="89"/>
      <c r="E3" s="89"/>
      <c r="F3" s="92"/>
      <c r="G3" s="3" t="s">
        <v>10</v>
      </c>
      <c r="H3" s="4" t="s">
        <v>11</v>
      </c>
      <c r="I3" s="3" t="s">
        <v>10</v>
      </c>
      <c r="J3" s="4" t="s">
        <v>11</v>
      </c>
      <c r="K3" s="95"/>
      <c r="L3" s="89"/>
    </row>
    <row r="4" spans="1:12" ht="16.5" thickBot="1" x14ac:dyDescent="0.3">
      <c r="A4" s="23">
        <v>1</v>
      </c>
      <c r="B4" s="23">
        <v>2</v>
      </c>
      <c r="C4" s="23">
        <v>3</v>
      </c>
      <c r="D4" s="24">
        <v>4</v>
      </c>
      <c r="E4" s="24"/>
      <c r="F4" s="25">
        <v>6</v>
      </c>
      <c r="G4" s="26">
        <v>9</v>
      </c>
      <c r="H4" s="27">
        <v>10</v>
      </c>
      <c r="I4" s="26">
        <v>11</v>
      </c>
      <c r="J4" s="27">
        <v>12</v>
      </c>
      <c r="K4" s="25">
        <v>13</v>
      </c>
      <c r="L4" s="23">
        <v>14</v>
      </c>
    </row>
    <row r="5" spans="1:12" ht="21.75" customHeight="1" thickBot="1" x14ac:dyDescent="0.3">
      <c r="A5" s="102" t="s">
        <v>147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</row>
    <row r="6" spans="1:12" ht="48.75" customHeight="1" x14ac:dyDescent="0.25">
      <c r="A6" s="96">
        <v>1</v>
      </c>
      <c r="B6" s="84" t="s">
        <v>123</v>
      </c>
      <c r="C6" s="84" t="s">
        <v>124</v>
      </c>
      <c r="D6" s="12" t="s">
        <v>27</v>
      </c>
      <c r="E6" s="54" t="s">
        <v>125</v>
      </c>
      <c r="F6" s="12">
        <v>48</v>
      </c>
      <c r="G6" s="12">
        <v>39</v>
      </c>
      <c r="H6" s="36">
        <f t="shared" ref="H6:H8" si="0">G6*100/F6</f>
        <v>81.25</v>
      </c>
      <c r="I6" s="12">
        <v>15</v>
      </c>
      <c r="J6" s="36">
        <f t="shared" ref="J6:J8" si="1">I6*100/G6</f>
        <v>38.46153846153846</v>
      </c>
      <c r="K6" s="12">
        <v>15</v>
      </c>
      <c r="L6" s="50" t="s">
        <v>127</v>
      </c>
    </row>
    <row r="7" spans="1:12" ht="48.75" customHeight="1" thickBot="1" x14ac:dyDescent="0.3">
      <c r="A7" s="96"/>
      <c r="B7" s="84"/>
      <c r="C7" s="84"/>
      <c r="D7" s="11" t="s">
        <v>27</v>
      </c>
      <c r="E7" s="29" t="s">
        <v>126</v>
      </c>
      <c r="F7" s="11">
        <v>18</v>
      </c>
      <c r="G7" s="11">
        <v>13</v>
      </c>
      <c r="H7" s="30">
        <f t="shared" si="0"/>
        <v>72.222222222222229</v>
      </c>
      <c r="I7" s="11">
        <v>5</v>
      </c>
      <c r="J7" s="30">
        <f t="shared" si="1"/>
        <v>38.46153846153846</v>
      </c>
      <c r="K7" s="11">
        <v>9</v>
      </c>
      <c r="L7" s="52" t="s">
        <v>45</v>
      </c>
    </row>
    <row r="8" spans="1:12" ht="16.5" thickBot="1" x14ac:dyDescent="0.3">
      <c r="A8" s="99" t="s">
        <v>102</v>
      </c>
      <c r="B8" s="100"/>
      <c r="C8" s="100"/>
      <c r="D8" s="100"/>
      <c r="E8" s="101"/>
      <c r="F8" s="45">
        <f>SUM(F6:F7)</f>
        <v>66</v>
      </c>
      <c r="G8" s="45">
        <f>SUM(G6:G7)</f>
        <v>52</v>
      </c>
      <c r="H8" s="46">
        <f t="shared" si="0"/>
        <v>78.787878787878782</v>
      </c>
      <c r="I8" s="45">
        <f>SUM(I6:I7)</f>
        <v>20</v>
      </c>
      <c r="J8" s="46">
        <f t="shared" si="1"/>
        <v>38.46153846153846</v>
      </c>
      <c r="K8" s="45">
        <v>24</v>
      </c>
      <c r="L8" s="47" t="s">
        <v>128</v>
      </c>
    </row>
    <row r="9" spans="1:12" ht="47.25" x14ac:dyDescent="0.25">
      <c r="A9" s="96">
        <v>2</v>
      </c>
      <c r="B9" s="84" t="s">
        <v>129</v>
      </c>
      <c r="C9" s="84" t="s">
        <v>55</v>
      </c>
      <c r="D9" s="12" t="s">
        <v>27</v>
      </c>
      <c r="E9" s="54" t="s">
        <v>126</v>
      </c>
      <c r="F9" s="12">
        <v>53</v>
      </c>
      <c r="G9" s="12">
        <v>37</v>
      </c>
      <c r="H9" s="36">
        <f t="shared" ref="H9:H18" si="2">G9*100/F9</f>
        <v>69.811320754716988</v>
      </c>
      <c r="I9" s="12">
        <v>31</v>
      </c>
      <c r="J9" s="36">
        <f t="shared" ref="J9:J18" si="3">I9*100/G9</f>
        <v>83.78378378378379</v>
      </c>
      <c r="K9" s="12">
        <v>17</v>
      </c>
      <c r="L9" s="50" t="s">
        <v>131</v>
      </c>
    </row>
    <row r="10" spans="1:12" ht="32.25" thickBot="1" x14ac:dyDescent="0.3">
      <c r="A10" s="96"/>
      <c r="B10" s="84"/>
      <c r="C10" s="84"/>
      <c r="D10" s="11" t="s">
        <v>27</v>
      </c>
      <c r="E10" s="29" t="s">
        <v>130</v>
      </c>
      <c r="F10" s="11">
        <v>26</v>
      </c>
      <c r="G10" s="11">
        <v>22</v>
      </c>
      <c r="H10" s="30">
        <f t="shared" si="2"/>
        <v>84.615384615384613</v>
      </c>
      <c r="I10" s="11">
        <v>19</v>
      </c>
      <c r="J10" s="30">
        <f t="shared" si="3"/>
        <v>86.36363636363636</v>
      </c>
      <c r="K10" s="11">
        <v>8</v>
      </c>
      <c r="L10" s="52" t="s">
        <v>132</v>
      </c>
    </row>
    <row r="11" spans="1:12" ht="48" thickBot="1" x14ac:dyDescent="0.3">
      <c r="A11" s="99" t="s">
        <v>102</v>
      </c>
      <c r="B11" s="100"/>
      <c r="C11" s="100"/>
      <c r="D11" s="100"/>
      <c r="E11" s="101"/>
      <c r="F11" s="45">
        <f>SUM(F9:F10)</f>
        <v>79</v>
      </c>
      <c r="G11" s="45">
        <f>SUM(G9:G10)</f>
        <v>59</v>
      </c>
      <c r="H11" s="46">
        <f t="shared" si="2"/>
        <v>74.683544303797461</v>
      </c>
      <c r="I11" s="45">
        <f>SUM(I9:I10)</f>
        <v>50</v>
      </c>
      <c r="J11" s="46">
        <f t="shared" si="3"/>
        <v>84.745762711864401</v>
      </c>
      <c r="K11" s="45">
        <v>23</v>
      </c>
      <c r="L11" s="47" t="s">
        <v>133</v>
      </c>
    </row>
    <row r="12" spans="1:12" ht="48" thickBot="1" x14ac:dyDescent="0.3">
      <c r="A12" s="74" t="s">
        <v>167</v>
      </c>
      <c r="B12" s="75"/>
      <c r="C12" s="75"/>
      <c r="D12" s="75"/>
      <c r="E12" s="76"/>
      <c r="F12" s="40">
        <f>F8+F11</f>
        <v>145</v>
      </c>
      <c r="G12" s="40">
        <f>G8+G11</f>
        <v>111</v>
      </c>
      <c r="H12" s="41">
        <f t="shared" si="2"/>
        <v>76.551724137931032</v>
      </c>
      <c r="I12" s="40">
        <f>I8+I11</f>
        <v>70</v>
      </c>
      <c r="J12" s="42">
        <f t="shared" si="3"/>
        <v>63.063063063063062</v>
      </c>
      <c r="K12" s="40">
        <f>K8+K11</f>
        <v>47</v>
      </c>
      <c r="L12" s="40" t="s">
        <v>134</v>
      </c>
    </row>
    <row r="13" spans="1:12" ht="23.25" customHeight="1" thickBot="1" x14ac:dyDescent="0.3">
      <c r="A13" s="102" t="s">
        <v>148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4"/>
    </row>
    <row r="14" spans="1:12" ht="36.75" customHeight="1" x14ac:dyDescent="0.25">
      <c r="A14" s="96">
        <v>1</v>
      </c>
      <c r="B14" s="84" t="s">
        <v>135</v>
      </c>
      <c r="C14" s="84" t="s">
        <v>146</v>
      </c>
      <c r="D14" s="12" t="s">
        <v>27</v>
      </c>
      <c r="E14" s="54" t="s">
        <v>136</v>
      </c>
      <c r="F14" s="12">
        <v>46</v>
      </c>
      <c r="G14" s="12">
        <v>23</v>
      </c>
      <c r="H14" s="36">
        <f t="shared" si="2"/>
        <v>50</v>
      </c>
      <c r="I14" s="12">
        <v>9</v>
      </c>
      <c r="J14" s="36">
        <f t="shared" si="3"/>
        <v>39.130434782608695</v>
      </c>
      <c r="K14" s="12">
        <v>22</v>
      </c>
      <c r="L14" s="50" t="s">
        <v>140</v>
      </c>
    </row>
    <row r="15" spans="1:12" ht="36.75" customHeight="1" thickBot="1" x14ac:dyDescent="0.3">
      <c r="A15" s="96"/>
      <c r="B15" s="84"/>
      <c r="C15" s="84"/>
      <c r="D15" s="11" t="s">
        <v>27</v>
      </c>
      <c r="E15" s="29" t="s">
        <v>137</v>
      </c>
      <c r="F15" s="11">
        <v>10</v>
      </c>
      <c r="G15" s="11">
        <v>9</v>
      </c>
      <c r="H15" s="30">
        <f t="shared" si="2"/>
        <v>90</v>
      </c>
      <c r="I15" s="11">
        <v>1</v>
      </c>
      <c r="J15" s="30">
        <f t="shared" si="3"/>
        <v>11.111111111111111</v>
      </c>
      <c r="K15" s="11">
        <v>9</v>
      </c>
      <c r="L15" s="52" t="s">
        <v>141</v>
      </c>
    </row>
    <row r="16" spans="1:12" ht="32.25" thickBot="1" x14ac:dyDescent="0.3">
      <c r="A16" s="99" t="s">
        <v>102</v>
      </c>
      <c r="B16" s="100"/>
      <c r="C16" s="100"/>
      <c r="D16" s="100"/>
      <c r="E16" s="101"/>
      <c r="F16" s="45">
        <f>SUM(F14:F15)</f>
        <v>56</v>
      </c>
      <c r="G16" s="45">
        <f>SUM(G14:G15)</f>
        <v>32</v>
      </c>
      <c r="H16" s="46">
        <f t="shared" si="2"/>
        <v>57.142857142857146</v>
      </c>
      <c r="I16" s="45">
        <f>SUM(I14:I15)</f>
        <v>10</v>
      </c>
      <c r="J16" s="46">
        <f t="shared" si="3"/>
        <v>31.25</v>
      </c>
      <c r="K16" s="45">
        <v>31</v>
      </c>
      <c r="L16" s="47" t="s">
        <v>142</v>
      </c>
    </row>
    <row r="17" spans="1:12" ht="108" customHeight="1" thickBot="1" x14ac:dyDescent="0.3">
      <c r="A17" s="48">
        <v>2</v>
      </c>
      <c r="B17" s="14" t="s">
        <v>158</v>
      </c>
      <c r="C17" s="14" t="s">
        <v>145</v>
      </c>
      <c r="D17" s="15" t="s">
        <v>27</v>
      </c>
      <c r="E17" s="17" t="s">
        <v>138</v>
      </c>
      <c r="F17" s="15">
        <v>22</v>
      </c>
      <c r="G17" s="15">
        <v>9</v>
      </c>
      <c r="H17" s="38">
        <f t="shared" si="2"/>
        <v>40.909090909090907</v>
      </c>
      <c r="I17" s="15">
        <v>3</v>
      </c>
      <c r="J17" s="38">
        <f t="shared" si="3"/>
        <v>33.333333333333336</v>
      </c>
      <c r="K17" s="15">
        <v>9</v>
      </c>
      <c r="L17" s="53" t="s">
        <v>139</v>
      </c>
    </row>
    <row r="18" spans="1:12" ht="48" thickBot="1" x14ac:dyDescent="0.3">
      <c r="A18" s="71" t="s">
        <v>102</v>
      </c>
      <c r="B18" s="72"/>
      <c r="C18" s="72"/>
      <c r="D18" s="72"/>
      <c r="E18" s="73"/>
      <c r="F18" s="45">
        <f>F17</f>
        <v>22</v>
      </c>
      <c r="G18" s="45">
        <f>G17</f>
        <v>9</v>
      </c>
      <c r="H18" s="46">
        <f t="shared" si="2"/>
        <v>40.909090909090907</v>
      </c>
      <c r="I18" s="45">
        <f>I17</f>
        <v>3</v>
      </c>
      <c r="J18" s="46">
        <f t="shared" si="3"/>
        <v>33.333333333333336</v>
      </c>
      <c r="K18" s="45">
        <f>K17</f>
        <v>9</v>
      </c>
      <c r="L18" s="47" t="s">
        <v>139</v>
      </c>
    </row>
    <row r="19" spans="1:12" ht="63.75" thickBot="1" x14ac:dyDescent="0.3">
      <c r="A19" s="74" t="s">
        <v>166</v>
      </c>
      <c r="B19" s="75"/>
      <c r="C19" s="75"/>
      <c r="D19" s="75"/>
      <c r="E19" s="76"/>
      <c r="F19" s="40">
        <f>F16+F18</f>
        <v>78</v>
      </c>
      <c r="G19" s="40">
        <f>G16+G18</f>
        <v>41</v>
      </c>
      <c r="H19" s="41">
        <f t="shared" ref="H19:H22" si="4">G19*100/F19</f>
        <v>52.564102564102562</v>
      </c>
      <c r="I19" s="40">
        <f>I16+I18</f>
        <v>13</v>
      </c>
      <c r="J19" s="42">
        <f t="shared" ref="J19:J22" si="5">I19*100/G19</f>
        <v>31.707317073170731</v>
      </c>
      <c r="K19" s="40">
        <f>K16+K18</f>
        <v>40</v>
      </c>
      <c r="L19" s="40" t="s">
        <v>143</v>
      </c>
    </row>
    <row r="20" spans="1:12" ht="23.25" customHeight="1" thickBot="1" x14ac:dyDescent="0.3">
      <c r="A20" s="102" t="s">
        <v>149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4"/>
    </row>
    <row r="21" spans="1:12" ht="70.5" customHeight="1" thickBot="1" x14ac:dyDescent="0.3">
      <c r="A21" s="48">
        <v>1</v>
      </c>
      <c r="B21" s="14" t="s">
        <v>144</v>
      </c>
      <c r="C21" s="14" t="s">
        <v>23</v>
      </c>
      <c r="D21" s="15" t="s">
        <v>27</v>
      </c>
      <c r="E21" s="17" t="s">
        <v>159</v>
      </c>
      <c r="F21" s="15">
        <v>17</v>
      </c>
      <c r="G21" s="15">
        <v>10</v>
      </c>
      <c r="H21" s="38">
        <f t="shared" si="4"/>
        <v>58.823529411764703</v>
      </c>
      <c r="I21" s="15">
        <v>10</v>
      </c>
      <c r="J21" s="38">
        <f t="shared" si="5"/>
        <v>100</v>
      </c>
      <c r="K21" s="15">
        <v>8</v>
      </c>
      <c r="L21" s="53" t="s">
        <v>139</v>
      </c>
    </row>
    <row r="22" spans="1:12" ht="48" thickBot="1" x14ac:dyDescent="0.3">
      <c r="A22" s="71" t="s">
        <v>102</v>
      </c>
      <c r="B22" s="72"/>
      <c r="C22" s="72"/>
      <c r="D22" s="72"/>
      <c r="E22" s="73"/>
      <c r="F22" s="45">
        <f>F21</f>
        <v>17</v>
      </c>
      <c r="G22" s="45">
        <f>G21</f>
        <v>10</v>
      </c>
      <c r="H22" s="46">
        <f t="shared" si="4"/>
        <v>58.823529411764703</v>
      </c>
      <c r="I22" s="45">
        <f>I21</f>
        <v>10</v>
      </c>
      <c r="J22" s="46">
        <f t="shared" si="5"/>
        <v>100</v>
      </c>
      <c r="K22" s="45">
        <f>K21</f>
        <v>8</v>
      </c>
      <c r="L22" s="47" t="s">
        <v>139</v>
      </c>
    </row>
    <row r="23" spans="1:12" ht="48" thickBot="1" x14ac:dyDescent="0.3">
      <c r="A23" s="74" t="s">
        <v>152</v>
      </c>
      <c r="B23" s="75"/>
      <c r="C23" s="75"/>
      <c r="D23" s="75"/>
      <c r="E23" s="76"/>
      <c r="F23" s="40">
        <f>F22</f>
        <v>17</v>
      </c>
      <c r="G23" s="40">
        <f>G22</f>
        <v>10</v>
      </c>
      <c r="H23" s="41">
        <f t="shared" ref="H23" si="6">G23*100/F23</f>
        <v>58.823529411764703</v>
      </c>
      <c r="I23" s="40">
        <f>I22</f>
        <v>10</v>
      </c>
      <c r="J23" s="42">
        <f t="shared" ref="J23" si="7">I23*100/G23</f>
        <v>100</v>
      </c>
      <c r="K23" s="40">
        <f>K22</f>
        <v>8</v>
      </c>
      <c r="L23" s="40" t="s">
        <v>139</v>
      </c>
    </row>
    <row r="24" spans="1:12" ht="126.75" thickBot="1" x14ac:dyDescent="0.3">
      <c r="A24" s="77" t="s">
        <v>151</v>
      </c>
      <c r="B24" s="78"/>
      <c r="C24" s="78"/>
      <c r="D24" s="78"/>
      <c r="E24" s="79"/>
      <c r="F24" s="19">
        <f>F12+F19+F23</f>
        <v>240</v>
      </c>
      <c r="G24" s="19">
        <f>G12+G19+G23</f>
        <v>162</v>
      </c>
      <c r="H24" s="20">
        <f t="shared" ref="H24" si="8">G24*100/F24</f>
        <v>67.5</v>
      </c>
      <c r="I24" s="19">
        <f>I12+I19+I23</f>
        <v>93</v>
      </c>
      <c r="J24" s="21">
        <f t="shared" ref="J24" si="9">I24*100/G24</f>
        <v>57.407407407407405</v>
      </c>
      <c r="K24" s="19">
        <f>K12+K19+K23</f>
        <v>95</v>
      </c>
      <c r="L24" s="19" t="s">
        <v>150</v>
      </c>
    </row>
  </sheetData>
  <autoFilter ref="A4:L24"/>
  <mergeCells count="31">
    <mergeCell ref="A8:E8"/>
    <mergeCell ref="A1:L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A5:L5"/>
    <mergeCell ref="A6:A7"/>
    <mergeCell ref="B6:B7"/>
    <mergeCell ref="C6:C7"/>
    <mergeCell ref="A13:L13"/>
    <mergeCell ref="A20:L20"/>
    <mergeCell ref="A9:A10"/>
    <mergeCell ref="B9:B10"/>
    <mergeCell ref="C9:C10"/>
    <mergeCell ref="A11:E11"/>
    <mergeCell ref="A12:E12"/>
    <mergeCell ref="A14:A15"/>
    <mergeCell ref="B14:B15"/>
    <mergeCell ref="C14:C15"/>
    <mergeCell ref="A23:E23"/>
    <mergeCell ref="A24:E24"/>
    <mergeCell ref="A16:E16"/>
    <mergeCell ref="A18:E18"/>
    <mergeCell ref="A19:E19"/>
    <mergeCell ref="A22:E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80" zoomScaleNormal="80" workbookViewId="0">
      <selection activeCell="F6" sqref="F6"/>
    </sheetView>
  </sheetViews>
  <sheetFormatPr defaultRowHeight="15.75" x14ac:dyDescent="0.25"/>
  <cols>
    <col min="1" max="1" width="5.7109375" style="22" customWidth="1"/>
    <col min="2" max="2" width="30.85546875" style="28" customWidth="1"/>
    <col min="3" max="3" width="60.85546875" style="57" customWidth="1"/>
    <col min="4" max="4" width="14.5703125" style="22" bestFit="1" customWidth="1"/>
    <col min="5" max="16384" width="9.140625" style="55"/>
  </cols>
  <sheetData>
    <row r="1" spans="1:4" ht="42.75" customHeight="1" thickBot="1" x14ac:dyDescent="0.3">
      <c r="A1" s="120" t="s">
        <v>209</v>
      </c>
      <c r="B1" s="120"/>
      <c r="C1" s="120"/>
      <c r="D1" s="120"/>
    </row>
    <row r="2" spans="1:4" ht="39" customHeight="1" thickBot="1" x14ac:dyDescent="0.3">
      <c r="A2" s="112" t="s">
        <v>206</v>
      </c>
      <c r="B2" s="113" t="s">
        <v>2</v>
      </c>
      <c r="C2" s="113" t="s">
        <v>175</v>
      </c>
      <c r="D2" s="114" t="s">
        <v>207</v>
      </c>
    </row>
    <row r="3" spans="1:4" ht="16.5" thickBot="1" x14ac:dyDescent="0.3">
      <c r="A3" s="117">
        <v>1</v>
      </c>
      <c r="B3" s="118">
        <v>2</v>
      </c>
      <c r="C3" s="118">
        <v>3</v>
      </c>
      <c r="D3" s="119">
        <v>4</v>
      </c>
    </row>
    <row r="4" spans="1:4" ht="33.75" customHeight="1" x14ac:dyDescent="0.25">
      <c r="A4" s="61">
        <v>1</v>
      </c>
      <c r="B4" s="58" t="s">
        <v>22</v>
      </c>
      <c r="C4" s="115" t="s">
        <v>60</v>
      </c>
      <c r="D4" s="116">
        <v>1</v>
      </c>
    </row>
    <row r="5" spans="1:4" ht="33.75" customHeight="1" x14ac:dyDescent="0.25">
      <c r="A5" s="107">
        <v>2</v>
      </c>
      <c r="B5" s="105" t="s">
        <v>29</v>
      </c>
      <c r="C5" s="56" t="s">
        <v>176</v>
      </c>
      <c r="D5" s="60">
        <v>1</v>
      </c>
    </row>
    <row r="6" spans="1:4" ht="33.75" customHeight="1" x14ac:dyDescent="0.25">
      <c r="A6" s="108"/>
      <c r="B6" s="106"/>
      <c r="C6" s="56" t="s">
        <v>177</v>
      </c>
      <c r="D6" s="60">
        <v>1</v>
      </c>
    </row>
    <row r="7" spans="1:4" ht="33.75" customHeight="1" x14ac:dyDescent="0.25">
      <c r="A7" s="107">
        <v>3</v>
      </c>
      <c r="B7" s="105" t="s">
        <v>178</v>
      </c>
      <c r="C7" s="56" t="s">
        <v>65</v>
      </c>
      <c r="D7" s="60">
        <v>1</v>
      </c>
    </row>
    <row r="8" spans="1:4" ht="33.75" customHeight="1" x14ac:dyDescent="0.25">
      <c r="A8" s="83"/>
      <c r="B8" s="111"/>
      <c r="C8" s="56" t="s">
        <v>179</v>
      </c>
      <c r="D8" s="60">
        <v>1</v>
      </c>
    </row>
    <row r="9" spans="1:4" ht="33.75" customHeight="1" x14ac:dyDescent="0.25">
      <c r="A9" s="83"/>
      <c r="B9" s="111"/>
      <c r="C9" s="56" t="s">
        <v>180</v>
      </c>
      <c r="D9" s="60">
        <v>2</v>
      </c>
    </row>
    <row r="10" spans="1:4" ht="33.75" customHeight="1" x14ac:dyDescent="0.25">
      <c r="A10" s="83"/>
      <c r="B10" s="111"/>
      <c r="C10" s="56" t="s">
        <v>181</v>
      </c>
      <c r="D10" s="60">
        <v>1</v>
      </c>
    </row>
    <row r="11" spans="1:4" ht="33.75" customHeight="1" x14ac:dyDescent="0.25">
      <c r="A11" s="108"/>
      <c r="B11" s="106"/>
      <c r="C11" s="56" t="s">
        <v>24</v>
      </c>
      <c r="D11" s="60">
        <v>1</v>
      </c>
    </row>
    <row r="12" spans="1:4" ht="33.75" customHeight="1" x14ac:dyDescent="0.25">
      <c r="A12" s="107">
        <v>4</v>
      </c>
      <c r="B12" s="105" t="s">
        <v>182</v>
      </c>
      <c r="C12" s="56" t="s">
        <v>57</v>
      </c>
      <c r="D12" s="60">
        <v>1</v>
      </c>
    </row>
    <row r="13" spans="1:4" ht="33.75" customHeight="1" x14ac:dyDescent="0.25">
      <c r="A13" s="108"/>
      <c r="B13" s="106"/>
      <c r="C13" s="56" t="s">
        <v>183</v>
      </c>
      <c r="D13" s="60">
        <v>1</v>
      </c>
    </row>
    <row r="14" spans="1:4" ht="33.75" customHeight="1" x14ac:dyDescent="0.25">
      <c r="A14" s="107">
        <v>5</v>
      </c>
      <c r="B14" s="105" t="s">
        <v>184</v>
      </c>
      <c r="C14" s="56" t="s">
        <v>185</v>
      </c>
      <c r="D14" s="60">
        <v>1</v>
      </c>
    </row>
    <row r="15" spans="1:4" ht="33.75" customHeight="1" x14ac:dyDescent="0.25">
      <c r="A15" s="83"/>
      <c r="B15" s="111"/>
      <c r="C15" s="56" t="s">
        <v>68</v>
      </c>
      <c r="D15" s="60">
        <v>1</v>
      </c>
    </row>
    <row r="16" spans="1:4" ht="33.75" customHeight="1" x14ac:dyDescent="0.25">
      <c r="A16" s="83"/>
      <c r="B16" s="111"/>
      <c r="C16" s="56" t="s">
        <v>186</v>
      </c>
      <c r="D16" s="60">
        <v>1</v>
      </c>
    </row>
    <row r="17" spans="1:4" ht="33.75" customHeight="1" x14ac:dyDescent="0.25">
      <c r="A17" s="83"/>
      <c r="B17" s="111"/>
      <c r="C17" s="56" t="s">
        <v>187</v>
      </c>
      <c r="D17" s="60">
        <v>1</v>
      </c>
    </row>
    <row r="18" spans="1:4" ht="33.75" customHeight="1" x14ac:dyDescent="0.25">
      <c r="A18" s="83"/>
      <c r="B18" s="111"/>
      <c r="C18" s="56" t="s">
        <v>188</v>
      </c>
      <c r="D18" s="60">
        <v>1</v>
      </c>
    </row>
    <row r="19" spans="1:4" ht="33.75" customHeight="1" x14ac:dyDescent="0.25">
      <c r="A19" s="108"/>
      <c r="B19" s="106"/>
      <c r="C19" s="56" t="s">
        <v>189</v>
      </c>
      <c r="D19" s="60">
        <v>2</v>
      </c>
    </row>
    <row r="20" spans="1:4" ht="33.75" customHeight="1" x14ac:dyDescent="0.25">
      <c r="A20" s="107">
        <v>6</v>
      </c>
      <c r="B20" s="105" t="s">
        <v>41</v>
      </c>
      <c r="C20" s="56" t="s">
        <v>138</v>
      </c>
      <c r="D20" s="60">
        <v>2</v>
      </c>
    </row>
    <row r="21" spans="1:4" ht="33.75" customHeight="1" x14ac:dyDescent="0.25">
      <c r="A21" s="83"/>
      <c r="B21" s="111"/>
      <c r="C21" s="56" t="s">
        <v>190</v>
      </c>
      <c r="D21" s="60">
        <v>1</v>
      </c>
    </row>
    <row r="22" spans="1:4" ht="33.75" customHeight="1" x14ac:dyDescent="0.25">
      <c r="A22" s="83"/>
      <c r="B22" s="111"/>
      <c r="C22" s="56" t="s">
        <v>191</v>
      </c>
      <c r="D22" s="60">
        <v>2</v>
      </c>
    </row>
    <row r="23" spans="1:4" ht="33.75" customHeight="1" x14ac:dyDescent="0.25">
      <c r="A23" s="83"/>
      <c r="B23" s="111"/>
      <c r="C23" s="56" t="s">
        <v>192</v>
      </c>
      <c r="D23" s="60">
        <v>1</v>
      </c>
    </row>
    <row r="24" spans="1:4" ht="33.75" customHeight="1" x14ac:dyDescent="0.25">
      <c r="A24" s="83"/>
      <c r="B24" s="111"/>
      <c r="C24" s="56" t="s">
        <v>193</v>
      </c>
      <c r="D24" s="60">
        <v>2</v>
      </c>
    </row>
    <row r="25" spans="1:4" ht="33.75" customHeight="1" x14ac:dyDescent="0.25">
      <c r="A25" s="59">
        <v>7</v>
      </c>
      <c r="B25" s="9" t="s">
        <v>46</v>
      </c>
      <c r="C25" s="56" t="s">
        <v>159</v>
      </c>
      <c r="D25" s="60">
        <v>1</v>
      </c>
    </row>
    <row r="26" spans="1:4" ht="33.75" customHeight="1" x14ac:dyDescent="0.25">
      <c r="A26" s="59">
        <v>8</v>
      </c>
      <c r="B26" s="9" t="s">
        <v>49</v>
      </c>
      <c r="C26" s="56" t="s">
        <v>194</v>
      </c>
      <c r="D26" s="60">
        <v>1</v>
      </c>
    </row>
    <row r="27" spans="1:4" ht="33.75" customHeight="1" x14ac:dyDescent="0.25">
      <c r="A27" s="59">
        <v>9</v>
      </c>
      <c r="B27" s="9" t="s">
        <v>195</v>
      </c>
      <c r="C27" s="56" t="s">
        <v>196</v>
      </c>
      <c r="D27" s="60">
        <v>1</v>
      </c>
    </row>
    <row r="28" spans="1:4" ht="33.75" customHeight="1" x14ac:dyDescent="0.25">
      <c r="A28" s="107">
        <v>10</v>
      </c>
      <c r="B28" s="105" t="s">
        <v>114</v>
      </c>
      <c r="C28" s="56" t="s">
        <v>208</v>
      </c>
      <c r="D28" s="60">
        <v>4</v>
      </c>
    </row>
    <row r="29" spans="1:4" ht="33.75" customHeight="1" x14ac:dyDescent="0.25">
      <c r="A29" s="83"/>
      <c r="B29" s="111"/>
      <c r="C29" s="56" t="s">
        <v>107</v>
      </c>
      <c r="D29" s="60">
        <v>1</v>
      </c>
    </row>
    <row r="30" spans="1:4" ht="33.75" customHeight="1" x14ac:dyDescent="0.25">
      <c r="A30" s="108"/>
      <c r="B30" s="106"/>
      <c r="C30" s="56" t="s">
        <v>30</v>
      </c>
      <c r="D30" s="60">
        <v>1</v>
      </c>
    </row>
    <row r="31" spans="1:4" ht="33.75" customHeight="1" x14ac:dyDescent="0.25">
      <c r="A31" s="107">
        <v>11</v>
      </c>
      <c r="B31" s="105" t="s">
        <v>197</v>
      </c>
      <c r="C31" s="56" t="s">
        <v>181</v>
      </c>
      <c r="D31" s="60">
        <v>2</v>
      </c>
    </row>
    <row r="32" spans="1:4" ht="33.75" customHeight="1" x14ac:dyDescent="0.25">
      <c r="A32" s="108"/>
      <c r="B32" s="106"/>
      <c r="C32" s="56" t="s">
        <v>198</v>
      </c>
      <c r="D32" s="60">
        <v>1</v>
      </c>
    </row>
    <row r="33" spans="1:4" ht="47.25" x14ac:dyDescent="0.25">
      <c r="A33" s="59">
        <v>12</v>
      </c>
      <c r="B33" s="9" t="s">
        <v>56</v>
      </c>
      <c r="C33" s="56" t="s">
        <v>181</v>
      </c>
      <c r="D33" s="60">
        <v>1</v>
      </c>
    </row>
    <row r="34" spans="1:4" ht="33.75" customHeight="1" x14ac:dyDescent="0.25">
      <c r="A34" s="107">
        <v>13</v>
      </c>
      <c r="B34" s="105" t="s">
        <v>59</v>
      </c>
      <c r="C34" s="56" t="s">
        <v>65</v>
      </c>
      <c r="D34" s="60">
        <v>1</v>
      </c>
    </row>
    <row r="35" spans="1:4" ht="33.75" customHeight="1" x14ac:dyDescent="0.25">
      <c r="A35" s="108"/>
      <c r="B35" s="106"/>
      <c r="C35" s="56" t="s">
        <v>199</v>
      </c>
      <c r="D35" s="60">
        <v>1</v>
      </c>
    </row>
    <row r="36" spans="1:4" ht="33.75" customHeight="1" x14ac:dyDescent="0.25">
      <c r="A36" s="107">
        <v>14</v>
      </c>
      <c r="B36" s="105" t="s">
        <v>67</v>
      </c>
      <c r="C36" s="56" t="s">
        <v>185</v>
      </c>
      <c r="D36" s="60">
        <v>1</v>
      </c>
    </row>
    <row r="37" spans="1:4" ht="33.75" customHeight="1" x14ac:dyDescent="0.25">
      <c r="A37" s="108"/>
      <c r="B37" s="106"/>
      <c r="C37" s="56" t="s">
        <v>68</v>
      </c>
      <c r="D37" s="60">
        <v>1</v>
      </c>
    </row>
    <row r="38" spans="1:4" ht="33.75" customHeight="1" x14ac:dyDescent="0.25">
      <c r="A38" s="107">
        <v>15</v>
      </c>
      <c r="B38" s="105" t="s">
        <v>200</v>
      </c>
      <c r="C38" s="56" t="s">
        <v>65</v>
      </c>
      <c r="D38" s="60">
        <v>2</v>
      </c>
    </row>
    <row r="39" spans="1:4" ht="33.75" customHeight="1" x14ac:dyDescent="0.25">
      <c r="A39" s="83"/>
      <c r="B39" s="111"/>
      <c r="C39" s="56" t="s">
        <v>201</v>
      </c>
      <c r="D39" s="60">
        <v>1</v>
      </c>
    </row>
    <row r="40" spans="1:4" ht="33.75" customHeight="1" x14ac:dyDescent="0.25">
      <c r="A40" s="108"/>
      <c r="B40" s="106"/>
      <c r="C40" s="56" t="s">
        <v>202</v>
      </c>
      <c r="D40" s="60">
        <v>1</v>
      </c>
    </row>
    <row r="41" spans="1:4" ht="33.75" customHeight="1" x14ac:dyDescent="0.25">
      <c r="A41" s="59">
        <v>16</v>
      </c>
      <c r="B41" s="9" t="s">
        <v>203</v>
      </c>
      <c r="C41" s="56" t="s">
        <v>181</v>
      </c>
      <c r="D41" s="60">
        <v>1</v>
      </c>
    </row>
    <row r="42" spans="1:4" ht="33.75" customHeight="1" x14ac:dyDescent="0.25">
      <c r="A42" s="59">
        <v>17</v>
      </c>
      <c r="B42" s="9" t="s">
        <v>77</v>
      </c>
      <c r="C42" s="56" t="s">
        <v>204</v>
      </c>
      <c r="D42" s="60">
        <v>1</v>
      </c>
    </row>
    <row r="43" spans="1:4" ht="33.75" customHeight="1" thickBot="1" x14ac:dyDescent="0.3">
      <c r="A43" s="62">
        <v>18</v>
      </c>
      <c r="B43" s="63" t="s">
        <v>205</v>
      </c>
      <c r="C43" s="64" t="s">
        <v>187</v>
      </c>
      <c r="D43" s="65">
        <v>1</v>
      </c>
    </row>
    <row r="44" spans="1:4" ht="19.5" thickBot="1" x14ac:dyDescent="0.3">
      <c r="A44" s="109" t="s">
        <v>212</v>
      </c>
      <c r="B44" s="110"/>
      <c r="C44" s="110"/>
      <c r="D44" s="66">
        <f>SUM(D4:D43)</f>
        <v>50</v>
      </c>
    </row>
    <row r="45" spans="1:4" ht="31.5" x14ac:dyDescent="0.25">
      <c r="A45" s="67">
        <v>1</v>
      </c>
      <c r="B45" s="68" t="s">
        <v>210</v>
      </c>
      <c r="C45" s="69" t="s">
        <v>191</v>
      </c>
      <c r="D45" s="70">
        <v>3</v>
      </c>
    </row>
    <row r="46" spans="1:4" ht="32.25" thickBot="1" x14ac:dyDescent="0.3">
      <c r="A46" s="62">
        <v>2</v>
      </c>
      <c r="B46" s="63" t="s">
        <v>211</v>
      </c>
      <c r="C46" s="64" t="s">
        <v>126</v>
      </c>
      <c r="D46" s="65">
        <v>1</v>
      </c>
    </row>
    <row r="47" spans="1:4" ht="19.5" thickBot="1" x14ac:dyDescent="0.3">
      <c r="A47" s="109" t="s">
        <v>213</v>
      </c>
      <c r="B47" s="110"/>
      <c r="C47" s="110"/>
      <c r="D47" s="66">
        <f>SUM(D45:D46)</f>
        <v>4</v>
      </c>
    </row>
  </sheetData>
  <mergeCells count="23">
    <mergeCell ref="A38:A40"/>
    <mergeCell ref="A36:A37"/>
    <mergeCell ref="A1:D1"/>
    <mergeCell ref="A14:A19"/>
    <mergeCell ref="B14:B19"/>
    <mergeCell ref="A20:A24"/>
    <mergeCell ref="B20:B24"/>
    <mergeCell ref="B12:B13"/>
    <mergeCell ref="A12:A13"/>
    <mergeCell ref="A44:C44"/>
    <mergeCell ref="A47:C47"/>
    <mergeCell ref="B5:B6"/>
    <mergeCell ref="A5:A6"/>
    <mergeCell ref="A7:A11"/>
    <mergeCell ref="B7:B11"/>
    <mergeCell ref="A28:A30"/>
    <mergeCell ref="B28:B30"/>
    <mergeCell ref="A31:A32"/>
    <mergeCell ref="B31:B32"/>
    <mergeCell ref="A34:A35"/>
    <mergeCell ref="B34:B35"/>
    <mergeCell ref="B38:B40"/>
    <mergeCell ref="B36:B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Подведомственные ПОО</vt:lpstr>
      <vt:lpstr>Неподведомственные ПОО</vt:lpstr>
      <vt:lpstr>Безработные на 13.03.2018 г.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Родичева Екатерина Олеговна</dc:creator>
  <cp:lastModifiedBy>Родичева Екатерина Олеговна</cp:lastModifiedBy>
  <dcterms:created xsi:type="dcterms:W3CDTF">2018-03-05T02:27:45Z</dcterms:created>
  <dcterms:modified xsi:type="dcterms:W3CDTF">2018-03-28T02:49:21Z</dcterms:modified>
</cp:coreProperties>
</file>