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395" activeTab="2"/>
  </bookViews>
  <sheets>
    <sheet name="Подведомственные ОО СПО" sheetId="1" r:id="rId1"/>
    <sheet name="Неподведомственные ОО СПО" sheetId="2" r:id="rId2"/>
    <sheet name="Безработные на 28.02.2021 г." sheetId="3" r:id="rId3"/>
  </sheets>
  <definedNames>
    <definedName name="_xlnm._FilterDatabase" localSheetId="2" hidden="1">'Безработные на 28.02.2021 г.'!$B$1:$B$66</definedName>
    <definedName name="_xlnm._FilterDatabase" localSheetId="0" hidden="1">'Подведомственные ОО СПО'!$J$1:$J$90</definedName>
  </definedNames>
  <calcPr calcId="152511"/>
</workbook>
</file>

<file path=xl/calcChain.xml><?xml version="1.0" encoding="utf-8"?>
<calcChain xmlns="http://schemas.openxmlformats.org/spreadsheetml/2006/main">
  <c r="G13" i="2" l="1"/>
  <c r="J12" i="2"/>
  <c r="J7" i="2"/>
  <c r="J9" i="2"/>
  <c r="K13" i="2" l="1"/>
  <c r="K8" i="2"/>
  <c r="J13" i="2"/>
  <c r="I13" i="2"/>
  <c r="H13" i="2"/>
  <c r="F13" i="2"/>
  <c r="H65" i="1" l="1"/>
  <c r="D66" i="3" l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K12" i="2"/>
  <c r="I12" i="2"/>
  <c r="G12" i="2"/>
  <c r="F12" i="2"/>
  <c r="J11" i="2"/>
  <c r="H11" i="2"/>
  <c r="K10" i="2"/>
  <c r="I10" i="2"/>
  <c r="G10" i="2"/>
  <c r="J10" i="2" s="1"/>
  <c r="F10" i="2"/>
  <c r="H10" i="2" s="1"/>
  <c r="H9" i="2"/>
  <c r="I8" i="2"/>
  <c r="G8" i="2"/>
  <c r="J8" i="2" s="1"/>
  <c r="F8" i="2"/>
  <c r="H7" i="2"/>
  <c r="K87" i="1"/>
  <c r="I87" i="1"/>
  <c r="G87" i="1"/>
  <c r="F87" i="1"/>
  <c r="J86" i="1"/>
  <c r="H86" i="1"/>
  <c r="H12" i="2" l="1"/>
  <c r="H8" i="2"/>
  <c r="H87" i="1"/>
  <c r="J87" i="1"/>
  <c r="K13" i="1"/>
  <c r="I13" i="1"/>
  <c r="J12" i="1"/>
  <c r="J11" i="1"/>
  <c r="J10" i="1"/>
  <c r="J9" i="1"/>
  <c r="H79" i="1"/>
  <c r="L80" i="1"/>
  <c r="J25" i="1" l="1"/>
  <c r="H9" i="1"/>
  <c r="H10" i="1"/>
  <c r="H11" i="1"/>
  <c r="H12" i="1"/>
  <c r="H8" i="1"/>
  <c r="G13" i="1"/>
  <c r="J74" i="1"/>
  <c r="F13" i="1" l="1"/>
  <c r="K83" i="1" l="1"/>
  <c r="I83" i="1"/>
  <c r="G83" i="1"/>
  <c r="F83" i="1"/>
  <c r="K78" i="1"/>
  <c r="I78" i="1"/>
  <c r="G78" i="1"/>
  <c r="F78" i="1"/>
  <c r="H74" i="1"/>
  <c r="J62" i="1"/>
  <c r="F63" i="1"/>
  <c r="F61" i="1"/>
  <c r="J59" i="1"/>
  <c r="J60" i="1"/>
  <c r="H60" i="1"/>
  <c r="H59" i="1"/>
  <c r="H57" i="1"/>
  <c r="J47" i="1"/>
  <c r="J48" i="1"/>
  <c r="J49" i="1"/>
  <c r="H48" i="1"/>
  <c r="H49" i="1"/>
  <c r="H47" i="1"/>
  <c r="J44" i="1"/>
  <c r="H44" i="1"/>
  <c r="J42" i="1"/>
  <c r="H42" i="1"/>
  <c r="J39" i="1"/>
  <c r="H39" i="1"/>
  <c r="J35" i="1"/>
  <c r="H35" i="1"/>
  <c r="J33" i="1"/>
  <c r="H33" i="1"/>
  <c r="J31" i="1"/>
  <c r="J30" i="1"/>
  <c r="H31" i="1"/>
  <c r="H30" i="1"/>
  <c r="J28" i="1"/>
  <c r="H28" i="1"/>
  <c r="H25" i="1"/>
  <c r="J23" i="1"/>
  <c r="J22" i="1"/>
  <c r="J21" i="1"/>
  <c r="H23" i="1"/>
  <c r="H22" i="1"/>
  <c r="H21" i="1"/>
  <c r="H18" i="1"/>
  <c r="J18" i="1"/>
  <c r="H14" i="1"/>
  <c r="J69" i="1"/>
  <c r="H69" i="1"/>
  <c r="H71" i="1"/>
  <c r="J71" i="1"/>
  <c r="H73" i="1"/>
  <c r="J73" i="1"/>
  <c r="I75" i="1"/>
  <c r="K75" i="1"/>
  <c r="G75" i="1"/>
  <c r="F75" i="1"/>
  <c r="I72" i="1"/>
  <c r="F72" i="1"/>
  <c r="G72" i="1"/>
  <c r="K66" i="1"/>
  <c r="I66" i="1"/>
  <c r="G66" i="1"/>
  <c r="F66" i="1"/>
  <c r="K63" i="1"/>
  <c r="I63" i="1"/>
  <c r="G63" i="1"/>
  <c r="K61" i="1"/>
  <c r="I61" i="1"/>
  <c r="G61" i="1"/>
  <c r="K58" i="1"/>
  <c r="I58" i="1"/>
  <c r="G58" i="1"/>
  <c r="F58" i="1"/>
  <c r="K54" i="1"/>
  <c r="I54" i="1"/>
  <c r="G54" i="1"/>
  <c r="F54" i="1"/>
  <c r="K50" i="1"/>
  <c r="I50" i="1"/>
  <c r="F50" i="1"/>
  <c r="G50" i="1"/>
  <c r="K46" i="1"/>
  <c r="I46" i="1"/>
  <c r="G43" i="1"/>
  <c r="F43" i="1"/>
  <c r="K41" i="1"/>
  <c r="I41" i="1"/>
  <c r="G41" i="1"/>
  <c r="F41" i="1"/>
  <c r="K38" i="1"/>
  <c r="I38" i="1"/>
  <c r="G38" i="1"/>
  <c r="F38" i="1"/>
  <c r="K34" i="1"/>
  <c r="I34" i="1"/>
  <c r="G34" i="1"/>
  <c r="F34" i="1"/>
  <c r="K32" i="1"/>
  <c r="I32" i="1"/>
  <c r="G32" i="1"/>
  <c r="F32" i="1"/>
  <c r="K29" i="1"/>
  <c r="I29" i="1"/>
  <c r="G29" i="1"/>
  <c r="F29" i="1"/>
  <c r="I27" i="1"/>
  <c r="F27" i="1"/>
  <c r="K27" i="1"/>
  <c r="G27" i="1"/>
  <c r="K24" i="1"/>
  <c r="I24" i="1"/>
  <c r="G24" i="1"/>
  <c r="F24" i="1"/>
  <c r="F20" i="1"/>
  <c r="K20" i="1"/>
  <c r="I20" i="1"/>
  <c r="G20" i="1"/>
  <c r="K17" i="1"/>
  <c r="I17" i="1"/>
  <c r="G17" i="1"/>
  <c r="F17" i="1"/>
  <c r="J78" i="1" l="1"/>
  <c r="J61" i="1"/>
  <c r="J32" i="1"/>
  <c r="H34" i="1"/>
  <c r="H38" i="1"/>
  <c r="J50" i="1"/>
  <c r="J34" i="1"/>
  <c r="H27" i="1"/>
  <c r="J75" i="1"/>
  <c r="J72" i="1"/>
  <c r="J63" i="1"/>
  <c r="H43" i="1"/>
  <c r="J27" i="1"/>
  <c r="J20" i="1"/>
  <c r="J17" i="1"/>
  <c r="H17" i="1"/>
  <c r="J24" i="1"/>
  <c r="J29" i="1"/>
  <c r="H58" i="1"/>
  <c r="H61" i="1"/>
  <c r="H66" i="1"/>
  <c r="H78" i="1"/>
  <c r="J41" i="1"/>
  <c r="J54" i="1"/>
  <c r="J58" i="1"/>
  <c r="J66" i="1"/>
  <c r="H20" i="1"/>
  <c r="H29" i="1"/>
  <c r="H24" i="1"/>
  <c r="H32" i="1"/>
  <c r="H41" i="1"/>
  <c r="H50" i="1"/>
  <c r="H54" i="1"/>
  <c r="H75" i="1"/>
  <c r="H76" i="1"/>
  <c r="J76" i="1"/>
  <c r="J81" i="1"/>
  <c r="H81" i="1"/>
  <c r="K80" i="1"/>
  <c r="I80" i="1"/>
  <c r="G80" i="1"/>
  <c r="F80" i="1"/>
  <c r="J79" i="1"/>
  <c r="K72" i="1"/>
  <c r="K70" i="1"/>
  <c r="I70" i="1"/>
  <c r="G70" i="1"/>
  <c r="F70" i="1"/>
  <c r="K68" i="1"/>
  <c r="I68" i="1"/>
  <c r="G68" i="1"/>
  <c r="F68" i="1"/>
  <c r="J67" i="1"/>
  <c r="H67" i="1"/>
  <c r="J65" i="1"/>
  <c r="J64" i="1"/>
  <c r="H64" i="1"/>
  <c r="H62" i="1"/>
  <c r="J57" i="1"/>
  <c r="J56" i="1"/>
  <c r="H56" i="1"/>
  <c r="J55" i="1"/>
  <c r="H55" i="1"/>
  <c r="J53" i="1"/>
  <c r="H53" i="1"/>
  <c r="J52" i="1"/>
  <c r="H52" i="1"/>
  <c r="J51" i="1"/>
  <c r="H51" i="1"/>
  <c r="G46" i="1"/>
  <c r="J46" i="1" s="1"/>
  <c r="F46" i="1"/>
  <c r="K43" i="1"/>
  <c r="I43" i="1"/>
  <c r="J14" i="1"/>
  <c r="J8" i="1"/>
  <c r="J68" i="1" l="1"/>
  <c r="G84" i="1"/>
  <c r="G88" i="1" s="1"/>
  <c r="F84" i="1"/>
  <c r="F88" i="1" s="1"/>
  <c r="K84" i="1"/>
  <c r="K88" i="1" s="1"/>
  <c r="I84" i="1"/>
  <c r="J13" i="1"/>
  <c r="H13" i="1"/>
  <c r="J38" i="1"/>
  <c r="J43" i="1"/>
  <c r="J80" i="1"/>
  <c r="H63" i="1"/>
  <c r="H70" i="1"/>
  <c r="H46" i="1"/>
  <c r="H80" i="1"/>
  <c r="J83" i="1"/>
  <c r="H83" i="1"/>
  <c r="H68" i="1"/>
  <c r="H72" i="1"/>
  <c r="J70" i="1"/>
  <c r="J84" i="1" l="1"/>
  <c r="H88" i="1"/>
  <c r="I88" i="1"/>
  <c r="J88" i="1" s="1"/>
  <c r="H84" i="1"/>
</calcChain>
</file>

<file path=xl/sharedStrings.xml><?xml version="1.0" encoding="utf-8"?>
<sst xmlns="http://schemas.openxmlformats.org/spreadsheetml/2006/main" count="373" uniqueCount="179">
  <si>
    <t xml:space="preserve">Сведения о закрепляемости выпускников подведомственных ОО СПО на рабочем месте </t>
  </si>
  <si>
    <t>№ п/п</t>
  </si>
  <si>
    <t>Наименование ОО СПО</t>
  </si>
  <si>
    <t>Территория</t>
  </si>
  <si>
    <t xml:space="preserve">Образовательная программа </t>
  </si>
  <si>
    <t>Наименование профессии/специальности</t>
  </si>
  <si>
    <t>Всего выпускников, чел.</t>
  </si>
  <si>
    <t>Закрепляемость (фактические данные)</t>
  </si>
  <si>
    <t>Кол-во предприятий, участвующих в опросе</t>
  </si>
  <si>
    <t>Основания трудоустройства выпускников</t>
  </si>
  <si>
    <t>чел.</t>
  </si>
  <si>
    <t>%</t>
  </si>
  <si>
    <t>Сведения о закрепляемости выпускников без ограничений по здоровью</t>
  </si>
  <si>
    <t>Тракторист-машинист сельскохозяйственного производства</t>
  </si>
  <si>
    <t>трудовой договор - 2, без договора - 1</t>
  </si>
  <si>
    <t>Всего</t>
  </si>
  <si>
    <t>Алтайская академия гостеприимства</t>
  </si>
  <si>
    <t>город Барнаул</t>
  </si>
  <si>
    <t xml:space="preserve">Повар, кондитер                   </t>
  </si>
  <si>
    <t xml:space="preserve">Парикмахер </t>
  </si>
  <si>
    <t>трудовой договор - 1</t>
  </si>
  <si>
    <t xml:space="preserve">Гостиничный сервис </t>
  </si>
  <si>
    <t xml:space="preserve">Тракторист-машинист сельскохозяйственного производства </t>
  </si>
  <si>
    <t>Алтайский архитектурно-строительный колледж</t>
  </si>
  <si>
    <t>Монтажник санитарно-технических, вентиляционных систем и оборудования</t>
  </si>
  <si>
    <t>Алтайский государственный колледж</t>
  </si>
  <si>
    <t>Алтайский колледж промышленных технологий и бизнеса</t>
  </si>
  <si>
    <t>город Бийск</t>
  </si>
  <si>
    <t>трудовой договор - 3</t>
  </si>
  <si>
    <t>трудовой договор - 2</t>
  </si>
  <si>
    <t>Алтайский транспортный техникум</t>
  </si>
  <si>
    <t>Бийский государственный колледж</t>
  </si>
  <si>
    <t>Бийский промышленно-технологический колледж</t>
  </si>
  <si>
    <t>без договора - 1</t>
  </si>
  <si>
    <t>Егорьевский лицей профессионального образования</t>
  </si>
  <si>
    <t>Егорьевский район, с. Сросты</t>
  </si>
  <si>
    <t>Заринский политехнический техникум</t>
  </si>
  <si>
    <t>город Заринск</t>
  </si>
  <si>
    <t>Электромонтер по ремонту и обслуживанию электрооборудования (по отраслям)</t>
  </si>
  <si>
    <t>Каменский агротехнический техникум</t>
  </si>
  <si>
    <t>город Камень-на-Оби</t>
  </si>
  <si>
    <t>Ветеринария</t>
  </si>
  <si>
    <t>трудовой договор - 4</t>
  </si>
  <si>
    <t>Международный колледж сыроделия и профессиональных технологий</t>
  </si>
  <si>
    <t>трудовой договор - 11</t>
  </si>
  <si>
    <t>Павловский аграрный техникум</t>
  </si>
  <si>
    <t>Павловский район, р.п. Павловск</t>
  </si>
  <si>
    <t>Профессиональный лицей Немецкого национального района</t>
  </si>
  <si>
    <t>Немецкий национальный район, с. Гальбштадт</t>
  </si>
  <si>
    <t>Ребрихинский лицей профессионального образования</t>
  </si>
  <si>
    <t>Ребрихинский район, с. Ребриха</t>
  </si>
  <si>
    <t>Рубцовский аграрно-промышленный техникум</t>
  </si>
  <si>
    <t>город Рубцовск</t>
  </si>
  <si>
    <t>Рубцовский педагогический колледж</t>
  </si>
  <si>
    <t>Дошкольное образование</t>
  </si>
  <si>
    <t>Славгородский аграрный техникум</t>
  </si>
  <si>
    <t>город Славгород</t>
  </si>
  <si>
    <t xml:space="preserve">Ветеринария </t>
  </si>
  <si>
    <t>Солонешенский лицей профессионального образования</t>
  </si>
  <si>
    <t>Солонешенский район, с. Солонешное</t>
  </si>
  <si>
    <t>Тальменский технологический техникум</t>
  </si>
  <si>
    <t>Тальменский район,  р.п. Тальменка</t>
  </si>
  <si>
    <t>Усть-Калманский лицей профессионального образования</t>
  </si>
  <si>
    <t>Усть-Калманский район, с. Усть-Калманка</t>
  </si>
  <si>
    <t>Яровской политехнический техникум</t>
  </si>
  <si>
    <t>город Яровое</t>
  </si>
  <si>
    <t>ИТОГО</t>
  </si>
  <si>
    <t>ИТОГО ПО ПОДВЕДОМСТВЕННЫМ ОО СПО</t>
  </si>
  <si>
    <t xml:space="preserve">Парикмахерское искусство </t>
  </si>
  <si>
    <t>ПКРС</t>
  </si>
  <si>
    <t>ПССЗ</t>
  </si>
  <si>
    <t xml:space="preserve">Технология продукции общественного питания </t>
  </si>
  <si>
    <t>Туризм</t>
  </si>
  <si>
    <t xml:space="preserve">Туризм </t>
  </si>
  <si>
    <t xml:space="preserve">Машинист крана (крановщик) </t>
  </si>
  <si>
    <t xml:space="preserve"> Барнаульский государственный педагогический колледж</t>
  </si>
  <si>
    <t xml:space="preserve">Технология машиностроения </t>
  </si>
  <si>
    <t xml:space="preserve">Механизация сельского хозяйства </t>
  </si>
  <si>
    <t>Парикмахер</t>
  </si>
  <si>
    <t xml:space="preserve">Дошкольное образование </t>
  </si>
  <si>
    <t>Бийский педагогический колледж</t>
  </si>
  <si>
    <t>Бийский техникум лесного хозяйства</t>
  </si>
  <si>
    <t>Лесное и лесопарковое хозяйство</t>
  </si>
  <si>
    <t>Автомеханик</t>
  </si>
  <si>
    <t xml:space="preserve">Технология молока и молочных продуктов </t>
  </si>
  <si>
    <t xml:space="preserve">Агрономия  </t>
  </si>
  <si>
    <t>Славгородский педагогический колледж</t>
  </si>
  <si>
    <t>Младший ветеринарный фельдшер</t>
  </si>
  <si>
    <t xml:space="preserve">Мастер по лесному хозяйству </t>
  </si>
  <si>
    <t>Барнаульский базовый медицинский колледж</t>
  </si>
  <si>
    <t>Фармация</t>
  </si>
  <si>
    <t>Бийский медицинский колледж</t>
  </si>
  <si>
    <t>Родинский медицинский колледж</t>
  </si>
  <si>
    <t>село Родино</t>
  </si>
  <si>
    <t>Лечебное дело</t>
  </si>
  <si>
    <t>Доля выпускников, трудоустроенных по профессии/специальности и участвующих в выборке по предоставленным данным ОО СПО на 10.02.2021</t>
  </si>
  <si>
    <t>трудовой договор -3</t>
  </si>
  <si>
    <t>трудовой договор - 15</t>
  </si>
  <si>
    <t>трудовой договор - 15, без договора - 1</t>
  </si>
  <si>
    <t>трудовой договор - 18</t>
  </si>
  <si>
    <t>трудовой договор - 3, без договора 2</t>
  </si>
  <si>
    <t>трудовой договор - 13</t>
  </si>
  <si>
    <t>трудовой договор - 5</t>
  </si>
  <si>
    <t>трудовой договор - 9</t>
  </si>
  <si>
    <t>трудовой договор - 7</t>
  </si>
  <si>
    <t>трудовой договор - 8, без договора - 1</t>
  </si>
  <si>
    <t>трудовой договор - 25, без договора - 2</t>
  </si>
  <si>
    <t>трудовой договор - 1, без договора - 1</t>
  </si>
  <si>
    <t>трудовой договор - 4, без договора - 1</t>
  </si>
  <si>
    <t>трудовой договор - 14</t>
  </si>
  <si>
    <t>трудовой договор - 5, без договора - 1</t>
  </si>
  <si>
    <t>трудовой договор - 8</t>
  </si>
  <si>
    <t>трудовой договор - 6</t>
  </si>
  <si>
    <t>трудовой договор - 12</t>
  </si>
  <si>
    <t>Сведения о закрепляемости выпускников, имеющих инвалидность</t>
  </si>
  <si>
    <t>трудовой договор - 1, о социальном партнерстве - 1</t>
  </si>
  <si>
    <t xml:space="preserve">Сведения о закрепляемости выпускников неподведомственных ОО СПО на рабочем месте </t>
  </si>
  <si>
    <t>Профессия/специальность</t>
  </si>
  <si>
    <t>Кол-во выпускников</t>
  </si>
  <si>
    <t>Благовещенский профессиональный лицей</t>
  </si>
  <si>
    <t>Повар, кондитер</t>
  </si>
  <si>
    <t>ИТОГО по подведомственным ОО СПО</t>
  </si>
  <si>
    <t>Медицинская сестра</t>
  </si>
  <si>
    <t>ПОЧУ Барнаульский кооперативный техникум Алтайского крайпотребсоюза</t>
  </si>
  <si>
    <t>Бухгалтер</t>
  </si>
  <si>
    <t>Техник-технолог</t>
  </si>
  <si>
    <t>Техник</t>
  </si>
  <si>
    <t>КГБПОУ Алтайская Академия Гостеприимства</t>
  </si>
  <si>
    <t>Повар</t>
  </si>
  <si>
    <t>КГБПОУ Алтайский промышленно-экономический колледж</t>
  </si>
  <si>
    <t>Товаровед</t>
  </si>
  <si>
    <t>Менеджер (в коммерческой деятельности)</t>
  </si>
  <si>
    <t>Техник-программист</t>
  </si>
  <si>
    <t>КГБПОУ Алтайский архитектурно-строительный колледж</t>
  </si>
  <si>
    <t>Специалист</t>
  </si>
  <si>
    <t>КГБПОУ Алтайский Политехнический техникум</t>
  </si>
  <si>
    <t>КГБПОУ Международный колледж сыроделия и профессиональных технологий</t>
  </si>
  <si>
    <t>Менеджер</t>
  </si>
  <si>
    <t>КГБПОУ Бийский педагогический колледж</t>
  </si>
  <si>
    <t>Учитель (средней квалификации)</t>
  </si>
  <si>
    <t>КГБПОУ Алтайский колледж промышленных технологий и бизнеса</t>
  </si>
  <si>
    <t>КГБПОУ Алтайский краевой колледж культуры и искусств</t>
  </si>
  <si>
    <t>Руководитель кружка (клуба по интересам, коллектива, любительского объединения, секции, студии, туристской группы)</t>
  </si>
  <si>
    <t>КГБПОУ Бийский промышленно-технологический колледж</t>
  </si>
  <si>
    <t>Электромонтер по ремонту и обслуживанию электрооборудования</t>
  </si>
  <si>
    <t>КГБПОУ Бийский государственный колледж</t>
  </si>
  <si>
    <t>Дизайнер</t>
  </si>
  <si>
    <t>Специалист по сервису и туризму</t>
  </si>
  <si>
    <t>КГБПОУ Заринский политехнический техникум</t>
  </si>
  <si>
    <t>КГБПОУ Бийский медицинский колледж</t>
  </si>
  <si>
    <t>Фельдшер</t>
  </si>
  <si>
    <t>КГБПОУ Бийский техникум лесного хозяйства</t>
  </si>
  <si>
    <t>Художник-конструктор (дизайнер)</t>
  </si>
  <si>
    <t>КГБПОУ Каменский агротехнический техникум</t>
  </si>
  <si>
    <t>Продавец непродовольственных товаров</t>
  </si>
  <si>
    <t>Слесарь по ремонту автомобилей</t>
  </si>
  <si>
    <t>КГБПОУ Алтайский агротехнический техникум</t>
  </si>
  <si>
    <t>Технолог</t>
  </si>
  <si>
    <t>КГБПОУ Ребрихинский лицей профессионального образования</t>
  </si>
  <si>
    <t>КГБПОУ Тальменский технологический техникум</t>
  </si>
  <si>
    <t>Штукатур</t>
  </si>
  <si>
    <t>КГБПОУ Рубцовский аграрно-промышленный техникум</t>
  </si>
  <si>
    <t>Слесарь-ремонтник</t>
  </si>
  <si>
    <t>КГБПОУ Ключевский лицей профессионального образования</t>
  </si>
  <si>
    <t>Управляющий отделением (фермой, сельскохозяйственным участком)</t>
  </si>
  <si>
    <t>КГБПОУ Егорьевский лицей профессионального образования</t>
  </si>
  <si>
    <t>КГБПОУ Рубцовский медицинский колледж</t>
  </si>
  <si>
    <t>КГБПОУ Алтайский транспортный техникум</t>
  </si>
  <si>
    <t>КГБПОУ Славгородский педагогический колледж</t>
  </si>
  <si>
    <t>Воспитатель детского сада (яслей-сада)</t>
  </si>
  <si>
    <t>Швея</t>
  </si>
  <si>
    <t>КГБПОУ Бочкаревский лицей профессионального обучения</t>
  </si>
  <si>
    <t>Пекарь</t>
  </si>
  <si>
    <t>КГБПОУ Барнаульский базовый медицинский колледж</t>
  </si>
  <si>
    <t>Сведения о выпускниках профессиональных образовательных организаций 2020 года, получивших статус безработного по состоянию на 28.02.2021 г.</t>
  </si>
  <si>
    <t>трудовой договор - 162, без договора 8</t>
  </si>
  <si>
    <t>трудовой договор - 163, без договора - 8, о социальном партнерстве -1</t>
  </si>
  <si>
    <t>трудовой договор - 23</t>
  </si>
  <si>
    <t>ИТОГО ПО НЕПОДВЕДОМСТВЕННЫМ ОО СПО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</si>
</sst>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i/>
      <sz val="16"/>
      <color indexed="8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2"/>
      <color theme="1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8"/>
      </patternFill>
    </fill>
  </fills>
  <borders count="6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6" fillId="0" borderId="0" xfId="0" applyFont="1" applyFill="1" applyAlignment="1" applyProtection="1">
      <alignment vertical="center" wrapText="1"/>
    </xf>
    <xf numFmtId="0" fontId="3" fillId="0" borderId="0" xfId="0" applyFont="1" applyFill="1" applyBorder="1" applyProtection="1"/>
    <xf numFmtId="0" fontId="0" fillId="0" borderId="0" xfId="0" applyFill="1" applyProtection="1"/>
    <xf numFmtId="0" fontId="5" fillId="0" borderId="29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horizontal="center" vertical="center" wrapText="1"/>
    </xf>
    <xf numFmtId="0" fontId="5" fillId="0" borderId="11" xfId="0" applyFont="1" applyFill="1" applyBorder="1" applyAlignment="1" applyProtection="1">
      <alignment horizontal="center" vertical="center" wrapText="1"/>
    </xf>
    <xf numFmtId="0" fontId="5" fillId="0" borderId="12" xfId="0" applyFont="1" applyFill="1" applyBorder="1" applyAlignment="1" applyProtection="1">
      <alignment horizontal="center" vertical="center" wrapText="1"/>
    </xf>
    <xf numFmtId="0" fontId="5" fillId="0" borderId="20" xfId="0" applyFont="1" applyFill="1" applyBorder="1" applyAlignment="1" applyProtection="1">
      <alignment horizontal="center" vertical="center" wrapText="1"/>
    </xf>
    <xf numFmtId="0" fontId="5" fillId="0" borderId="18" xfId="0" applyFont="1" applyFill="1" applyBorder="1" applyAlignment="1" applyProtection="1">
      <alignment horizontal="center" vertical="center" wrapText="1"/>
    </xf>
    <xf numFmtId="0" fontId="5" fillId="0" borderId="38" xfId="0" applyFont="1" applyFill="1" applyBorder="1" applyAlignment="1" applyProtection="1">
      <alignment horizontal="center" vertical="center" wrapText="1"/>
    </xf>
    <xf numFmtId="0" fontId="5" fillId="0" borderId="28" xfId="0" applyFont="1" applyFill="1" applyBorder="1" applyAlignment="1" applyProtection="1">
      <alignment horizontal="center" vertical="center" textRotation="90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textRotation="90" wrapText="1"/>
    </xf>
    <xf numFmtId="0" fontId="5" fillId="0" borderId="24" xfId="0" applyFont="1" applyFill="1" applyBorder="1" applyAlignment="1" applyProtection="1">
      <alignment horizontal="center" vertical="center" wrapText="1"/>
    </xf>
    <xf numFmtId="0" fontId="5" fillId="0" borderId="33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textRotation="90"/>
    </xf>
    <xf numFmtId="0" fontId="3" fillId="4" borderId="41" xfId="0" applyFont="1" applyFill="1" applyBorder="1" applyAlignment="1" applyProtection="1">
      <alignment horizontal="center" vertical="center" wrapText="1"/>
    </xf>
    <xf numFmtId="0" fontId="3" fillId="4" borderId="15" xfId="0" applyFont="1" applyFill="1" applyBorder="1" applyAlignment="1" applyProtection="1">
      <alignment horizontal="center" vertical="center" wrapText="1"/>
    </xf>
    <xf numFmtId="0" fontId="3" fillId="4" borderId="21" xfId="0" applyFont="1" applyFill="1" applyBorder="1" applyAlignment="1" applyProtection="1">
      <alignment horizontal="center" vertical="center" wrapText="1"/>
    </xf>
    <xf numFmtId="0" fontId="5" fillId="0" borderId="53" xfId="0" applyFont="1" applyFill="1" applyBorder="1" applyAlignment="1" applyProtection="1">
      <alignment horizontal="center" vertical="center" wrapText="1"/>
    </xf>
    <xf numFmtId="0" fontId="3" fillId="0" borderId="4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 wrapText="1"/>
    </xf>
    <xf numFmtId="0" fontId="3" fillId="0" borderId="41" xfId="0" applyFont="1" applyFill="1" applyBorder="1" applyAlignment="1" applyProtection="1">
      <alignment horizontal="center" vertical="center" textRotation="90" wrapText="1"/>
    </xf>
    <xf numFmtId="0" fontId="12" fillId="0" borderId="0" xfId="0" applyFont="1" applyFill="1" applyAlignment="1" applyProtection="1">
      <alignment horizontal="center" vertical="center" textRotation="90"/>
    </xf>
    <xf numFmtId="0" fontId="5" fillId="0" borderId="39" xfId="0" applyFont="1" applyFill="1" applyBorder="1" applyAlignment="1" applyProtection="1">
      <alignment horizontal="center" vertical="center" wrapText="1"/>
    </xf>
    <xf numFmtId="0" fontId="5" fillId="0" borderId="24" xfId="0" applyFont="1" applyFill="1" applyBorder="1" applyAlignment="1" applyProtection="1">
      <alignment horizontal="center" vertical="center" textRotation="90" wrapText="1"/>
    </xf>
    <xf numFmtId="0" fontId="5" fillId="0" borderId="23" xfId="0" applyFont="1" applyFill="1" applyBorder="1" applyAlignment="1" applyProtection="1">
      <alignment horizontal="center" vertical="center" textRotation="90" wrapText="1"/>
    </xf>
    <xf numFmtId="2" fontId="10" fillId="0" borderId="0" xfId="0" applyNumberFormat="1" applyFont="1" applyFill="1" applyBorder="1" applyAlignment="1" applyProtection="1">
      <alignment horizontal="center" vertical="center" wrapText="1"/>
    </xf>
    <xf numFmtId="2" fontId="1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3" fillId="0" borderId="62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</xf>
    <xf numFmtId="0" fontId="5" fillId="0" borderId="13" xfId="0" applyFont="1" applyFill="1" applyBorder="1" applyAlignment="1" applyProtection="1">
      <alignment horizontal="center" vertical="center" wrapText="1"/>
    </xf>
    <xf numFmtId="0" fontId="4" fillId="0" borderId="33" xfId="0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 applyProtection="1">
      <alignment horizontal="center" vertical="center" wrapText="1"/>
    </xf>
    <xf numFmtId="0" fontId="4" fillId="0" borderId="21" xfId="0" applyFont="1" applyFill="1" applyBorder="1" applyAlignment="1" applyProtection="1">
      <alignment horizontal="center" vertical="center" wrapText="1"/>
    </xf>
    <xf numFmtId="0" fontId="4" fillId="0" borderId="10" xfId="0" applyFont="1" applyFill="1" applyBorder="1" applyAlignment="1" applyProtection="1">
      <alignment horizontal="center" vertical="center" wrapText="1"/>
    </xf>
    <xf numFmtId="0" fontId="5" fillId="7" borderId="38" xfId="0" applyFont="1" applyFill="1" applyBorder="1" applyAlignment="1" applyProtection="1">
      <alignment horizontal="center" vertical="center" wrapText="1"/>
    </xf>
    <xf numFmtId="0" fontId="3" fillId="7" borderId="41" xfId="0" applyFont="1" applyFill="1" applyBorder="1" applyAlignment="1" applyProtection="1">
      <alignment horizontal="center" vertical="center" wrapText="1"/>
    </xf>
    <xf numFmtId="0" fontId="4" fillId="0" borderId="22" xfId="0" applyFont="1" applyFill="1" applyBorder="1" applyAlignment="1" applyProtection="1">
      <alignment horizontal="center" vertical="center" wrapText="1"/>
    </xf>
    <xf numFmtId="0" fontId="4" fillId="0" borderId="42" xfId="0" applyFont="1" applyFill="1" applyBorder="1" applyAlignment="1" applyProtection="1">
      <alignment horizontal="center" vertical="center" wrapText="1"/>
    </xf>
    <xf numFmtId="0" fontId="5" fillId="7" borderId="40" xfId="0" applyFont="1" applyFill="1" applyBorder="1" applyAlignment="1" applyProtection="1">
      <alignment horizontal="center" vertical="center" wrapText="1"/>
    </xf>
    <xf numFmtId="0" fontId="4" fillId="0" borderId="16" xfId="0" applyFont="1" applyFill="1" applyBorder="1" applyAlignment="1" applyProtection="1">
      <alignment horizontal="center" vertical="center" wrapText="1"/>
    </xf>
    <xf numFmtId="0" fontId="5" fillId="7" borderId="26" xfId="0" applyFont="1" applyFill="1" applyBorder="1" applyAlignment="1" applyProtection="1">
      <alignment horizontal="center" vertical="center" wrapText="1"/>
    </xf>
    <xf numFmtId="0" fontId="4" fillId="0" borderId="26" xfId="0" applyFont="1" applyFill="1" applyBorder="1" applyAlignment="1" applyProtection="1">
      <alignment horizontal="center" vertical="center" wrapText="1"/>
    </xf>
    <xf numFmtId="0" fontId="5" fillId="7" borderId="38" xfId="0" applyFont="1" applyFill="1" applyBorder="1" applyAlignment="1" applyProtection="1">
      <alignment horizontal="center" vertical="center" wrapText="1"/>
    </xf>
    <xf numFmtId="0" fontId="5" fillId="0" borderId="54" xfId="0" applyFont="1" applyFill="1" applyBorder="1" applyAlignment="1" applyProtection="1">
      <alignment horizontal="center" vertical="center" textRotation="90" wrapText="1"/>
    </xf>
    <xf numFmtId="0" fontId="5" fillId="7" borderId="33" xfId="0" applyFont="1" applyFill="1" applyBorder="1" applyAlignment="1" applyProtection="1">
      <alignment horizontal="center" vertical="center" wrapText="1"/>
    </xf>
    <xf numFmtId="0" fontId="4" fillId="0" borderId="27" xfId="0" applyFont="1" applyFill="1" applyBorder="1" applyAlignment="1" applyProtection="1">
      <alignment horizontal="center" vertical="center" wrapText="1"/>
    </xf>
    <xf numFmtId="164" fontId="4" fillId="0" borderId="28" xfId="0" applyNumberFormat="1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</xf>
    <xf numFmtId="0" fontId="4" fillId="0" borderId="13" xfId="0" applyFont="1" applyFill="1" applyBorder="1" applyAlignment="1" applyProtection="1">
      <alignment horizontal="center" vertical="center" wrapText="1"/>
    </xf>
    <xf numFmtId="0" fontId="4" fillId="3" borderId="52" xfId="0" applyNumberFormat="1" applyFont="1" applyFill="1" applyBorder="1" applyAlignment="1" applyProtection="1">
      <alignment horizontal="center" vertical="center" wrapText="1"/>
    </xf>
    <xf numFmtId="0" fontId="4" fillId="0" borderId="15" xfId="0" applyFont="1" applyFill="1" applyBorder="1" applyAlignment="1" applyProtection="1">
      <alignment horizontal="center" vertical="center" wrapText="1"/>
    </xf>
    <xf numFmtId="2" fontId="3" fillId="0" borderId="33" xfId="0" applyNumberFormat="1" applyFont="1" applyFill="1" applyBorder="1" applyAlignment="1" applyProtection="1">
      <alignment horizontal="center" vertical="center" wrapText="1"/>
    </xf>
    <xf numFmtId="0" fontId="13" fillId="3" borderId="30" xfId="0" applyNumberFormat="1" applyFont="1" applyFill="1" applyBorder="1" applyAlignment="1" applyProtection="1">
      <alignment horizontal="center" vertical="center" wrapText="1"/>
    </xf>
    <xf numFmtId="0" fontId="4" fillId="0" borderId="18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34" xfId="0" applyFont="1" applyFill="1" applyBorder="1" applyAlignment="1" applyProtection="1">
      <alignment horizontal="center" vertical="center" wrapText="1"/>
    </xf>
    <xf numFmtId="0" fontId="4" fillId="0" borderId="55" xfId="0" applyFont="1" applyFill="1" applyBorder="1" applyAlignment="1" applyProtection="1">
      <alignment horizontal="center" vertical="center" wrapText="1"/>
    </xf>
    <xf numFmtId="0" fontId="4" fillId="0" borderId="41" xfId="0" applyFont="1" applyFill="1" applyBorder="1" applyAlignment="1" applyProtection="1">
      <alignment horizontal="center" vertical="center" wrapText="1"/>
    </xf>
    <xf numFmtId="0" fontId="4" fillId="0" borderId="56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35" xfId="0" applyFont="1" applyFill="1" applyBorder="1" applyAlignment="1" applyProtection="1">
      <alignment horizontal="center" vertical="center" wrapText="1"/>
    </xf>
    <xf numFmtId="164" fontId="4" fillId="0" borderId="55" xfId="0" applyNumberFormat="1" applyFont="1" applyFill="1" applyBorder="1" applyAlignment="1" applyProtection="1">
      <alignment horizontal="center" vertical="center" wrapText="1"/>
    </xf>
    <xf numFmtId="164" fontId="4" fillId="0" borderId="2" xfId="0" applyNumberFormat="1" applyFont="1" applyFill="1" applyBorder="1" applyAlignment="1" applyProtection="1">
      <alignment horizontal="center" vertical="center" wrapText="1"/>
    </xf>
    <xf numFmtId="164" fontId="4" fillId="0" borderId="6" xfId="0" applyNumberFormat="1" applyFont="1" applyFill="1" applyBorder="1" applyAlignment="1" applyProtection="1">
      <alignment horizontal="center" vertical="center" wrapText="1"/>
    </xf>
    <xf numFmtId="2" fontId="3" fillId="0" borderId="41" xfId="0" applyNumberFormat="1" applyFont="1" applyFill="1" applyBorder="1" applyAlignment="1" applyProtection="1">
      <alignment horizontal="center" vertical="center" wrapText="1"/>
    </xf>
    <xf numFmtId="164" fontId="4" fillId="0" borderId="13" xfId="0" applyNumberFormat="1" applyFont="1" applyFill="1" applyBorder="1" applyAlignment="1" applyProtection="1">
      <alignment horizontal="center" vertical="center" wrapText="1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64" fontId="4" fillId="0" borderId="19" xfId="0" applyNumberFormat="1" applyFont="1" applyFill="1" applyBorder="1" applyAlignment="1" applyProtection="1">
      <alignment horizontal="center" vertical="center" wrapText="1"/>
    </xf>
    <xf numFmtId="164" fontId="4" fillId="0" borderId="36" xfId="0" applyNumberFormat="1" applyFont="1" applyFill="1" applyBorder="1" applyAlignment="1" applyProtection="1">
      <alignment horizontal="center" vertical="center" wrapText="1"/>
    </xf>
    <xf numFmtId="164" fontId="4" fillId="5" borderId="3" xfId="0" applyNumberFormat="1" applyFont="1" applyFill="1" applyBorder="1" applyAlignment="1" applyProtection="1">
      <alignment horizontal="center" vertical="center" wrapText="1"/>
    </xf>
    <xf numFmtId="2" fontId="4" fillId="2" borderId="32" xfId="0" applyNumberFormat="1" applyFont="1" applyFill="1" applyBorder="1" applyAlignment="1" applyProtection="1">
      <alignment horizontal="center" vertical="center" wrapText="1"/>
    </xf>
    <xf numFmtId="164" fontId="4" fillId="0" borderId="41" xfId="0" applyNumberFormat="1" applyFont="1" applyFill="1" applyBorder="1" applyAlignment="1" applyProtection="1">
      <alignment horizontal="center" vertical="center" wrapText="1"/>
    </xf>
    <xf numFmtId="0" fontId="15" fillId="3" borderId="33" xfId="0" applyFont="1" applyFill="1" applyBorder="1" applyAlignment="1" applyProtection="1">
      <alignment horizontal="center" vertical="center" wrapText="1"/>
    </xf>
    <xf numFmtId="164" fontId="4" fillId="2" borderId="32" xfId="0" applyNumberFormat="1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0" borderId="19" xfId="0" applyFont="1" applyFill="1" applyBorder="1" applyAlignment="1" applyProtection="1">
      <alignment horizontal="center" vertical="center" wrapText="1"/>
    </xf>
    <xf numFmtId="0" fontId="4" fillId="0" borderId="46" xfId="0" applyFont="1" applyFill="1" applyBorder="1" applyAlignment="1" applyProtection="1">
      <alignment horizontal="center" vertical="center" wrapText="1"/>
    </xf>
    <xf numFmtId="0" fontId="4" fillId="0" borderId="57" xfId="0" applyFont="1" applyFill="1" applyBorder="1" applyAlignment="1" applyProtection="1">
      <alignment horizontal="center" vertical="center" wrapText="1"/>
    </xf>
    <xf numFmtId="0" fontId="4" fillId="0" borderId="58" xfId="0" applyFont="1" applyFill="1" applyBorder="1" applyAlignment="1" applyProtection="1">
      <alignment horizontal="center" vertical="center" wrapText="1"/>
    </xf>
    <xf numFmtId="0" fontId="4" fillId="0" borderId="54" xfId="0" applyFont="1" applyFill="1" applyBorder="1" applyAlignment="1" applyProtection="1">
      <alignment horizontal="center" vertical="center" wrapText="1"/>
    </xf>
    <xf numFmtId="0" fontId="12" fillId="9" borderId="27" xfId="0" applyFont="1" applyFill="1" applyBorder="1" applyAlignment="1">
      <alignment horizontal="center" vertical="center" wrapText="1"/>
    </xf>
    <xf numFmtId="0" fontId="12" fillId="9" borderId="63" xfId="0" applyFont="1" applyFill="1" applyBorder="1" applyAlignment="1">
      <alignment horizontal="center" vertical="center" wrapText="1"/>
    </xf>
    <xf numFmtId="0" fontId="12" fillId="9" borderId="28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67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9" fillId="0" borderId="13" xfId="0" applyFont="1" applyBorder="1"/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9" fillId="0" borderId="19" xfId="0" applyFont="1" applyBorder="1"/>
    <xf numFmtId="0" fontId="12" fillId="9" borderId="63" xfId="0" applyFont="1" applyFill="1" applyBorder="1" applyAlignment="1">
      <alignment vertical="center" wrapText="1"/>
    </xf>
    <xf numFmtId="0" fontId="0" fillId="0" borderId="0" xfId="0" applyAlignment="1"/>
    <xf numFmtId="0" fontId="19" fillId="0" borderId="12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4" fillId="0" borderId="27" xfId="0" applyFont="1" applyFill="1" applyBorder="1" applyAlignment="1" applyProtection="1">
      <alignment horizontal="center" vertical="center" textRotation="90" wrapText="1"/>
    </xf>
    <xf numFmtId="0" fontId="4" fillId="0" borderId="1" xfId="0" applyFont="1" applyFill="1" applyBorder="1" applyAlignment="1" applyProtection="1">
      <alignment horizontal="center" vertical="center" textRotation="90" wrapText="1"/>
    </xf>
    <xf numFmtId="0" fontId="4" fillId="0" borderId="38" xfId="0" applyFont="1" applyFill="1" applyBorder="1" applyAlignment="1" applyProtection="1">
      <alignment horizontal="center" vertical="center" textRotation="90" wrapText="1"/>
    </xf>
    <xf numFmtId="0" fontId="4" fillId="0" borderId="29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4" fillId="0" borderId="53" xfId="0" applyFont="1" applyFill="1" applyBorder="1" applyAlignment="1" applyProtection="1">
      <alignment horizontal="center" vertical="center" wrapText="1"/>
    </xf>
    <xf numFmtId="0" fontId="4" fillId="0" borderId="37" xfId="0" applyFont="1" applyFill="1" applyBorder="1" applyAlignment="1" applyProtection="1">
      <alignment horizontal="center" vertical="center" wrapText="1"/>
    </xf>
    <xf numFmtId="0" fontId="4" fillId="0" borderId="11" xfId="0" applyFont="1" applyFill="1" applyBorder="1" applyAlignment="1" applyProtection="1">
      <alignment horizontal="center" vertical="center" wrapText="1"/>
    </xf>
    <xf numFmtId="0" fontId="4" fillId="0" borderId="24" xfId="0" applyFont="1" applyFill="1" applyBorder="1" applyAlignment="1" applyProtection="1">
      <alignment horizontal="center" vertical="center" wrapText="1"/>
    </xf>
    <xf numFmtId="0" fontId="4" fillId="0" borderId="40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textRotation="90" wrapText="1"/>
    </xf>
    <xf numFmtId="0" fontId="4" fillId="0" borderId="24" xfId="0" applyFont="1" applyFill="1" applyBorder="1" applyAlignment="1" applyProtection="1">
      <alignment horizontal="center" vertical="center" textRotation="90" wrapText="1"/>
    </xf>
    <xf numFmtId="164" fontId="15" fillId="6" borderId="33" xfId="0" applyNumberFormat="1" applyFont="1" applyFill="1" applyBorder="1" applyAlignment="1" applyProtection="1">
      <alignment horizontal="center" vertical="center" wrapText="1"/>
    </xf>
    <xf numFmtId="0" fontId="8" fillId="3" borderId="24" xfId="0" applyFont="1" applyFill="1" applyBorder="1" applyAlignment="1" applyProtection="1">
      <alignment horizontal="center" vertical="center" wrapText="1"/>
    </xf>
    <xf numFmtId="0" fontId="8" fillId="3" borderId="25" xfId="0" applyFont="1" applyFill="1" applyBorder="1" applyAlignment="1" applyProtection="1">
      <alignment horizontal="center" vertical="center" wrapText="1"/>
    </xf>
    <xf numFmtId="0" fontId="8" fillId="3" borderId="23" xfId="0" applyFont="1" applyFill="1" applyBorder="1" applyAlignment="1" applyProtection="1">
      <alignment horizontal="center" vertical="center" wrapText="1"/>
    </xf>
    <xf numFmtId="0" fontId="5" fillId="7" borderId="26" xfId="0" applyFont="1" applyFill="1" applyBorder="1" applyAlignment="1" applyProtection="1">
      <alignment horizontal="center" vertical="center" wrapText="1"/>
    </xf>
    <xf numFmtId="0" fontId="5" fillId="7" borderId="34" xfId="0" applyFont="1" applyFill="1" applyBorder="1" applyAlignment="1" applyProtection="1">
      <alignment horizontal="center" vertical="center" wrapText="1"/>
    </xf>
    <xf numFmtId="0" fontId="5" fillId="7" borderId="30" xfId="0" applyFont="1" applyFill="1" applyBorder="1" applyAlignment="1" applyProtection="1">
      <alignment horizontal="center" vertical="center" wrapText="1"/>
    </xf>
    <xf numFmtId="0" fontId="4" fillId="0" borderId="27" xfId="0" applyFont="1" applyFill="1" applyBorder="1" applyAlignment="1" applyProtection="1">
      <alignment horizontal="center" vertical="center" textRotation="90" wrapText="1"/>
    </xf>
    <xf numFmtId="0" fontId="5" fillId="0" borderId="35" xfId="0" applyFont="1" applyFill="1" applyBorder="1" applyAlignment="1" applyProtection="1">
      <alignment horizontal="center" vertical="center" textRotation="90" wrapText="1"/>
    </xf>
    <xf numFmtId="0" fontId="5" fillId="0" borderId="31" xfId="0" applyFont="1" applyFill="1" applyBorder="1" applyAlignment="1" applyProtection="1">
      <alignment horizontal="center" vertical="center" textRotation="90" wrapText="1"/>
    </xf>
    <xf numFmtId="0" fontId="5" fillId="4" borderId="28" xfId="0" applyFont="1" applyFill="1" applyBorder="1" applyAlignment="1" applyProtection="1">
      <alignment horizontal="center" vertical="center" textRotation="90" wrapText="1"/>
    </xf>
    <xf numFmtId="0" fontId="5" fillId="4" borderId="36" xfId="0" applyFont="1" applyFill="1" applyBorder="1" applyAlignment="1" applyProtection="1">
      <alignment horizontal="center" vertical="center" textRotation="90" wrapText="1"/>
    </xf>
    <xf numFmtId="0" fontId="5" fillId="4" borderId="32" xfId="0" applyFont="1" applyFill="1" applyBorder="1" applyAlignment="1" applyProtection="1">
      <alignment horizontal="center" vertical="center" textRotation="90" wrapText="1"/>
    </xf>
    <xf numFmtId="164" fontId="4" fillId="0" borderId="28" xfId="0" applyNumberFormat="1" applyFont="1" applyFill="1" applyBorder="1" applyAlignment="1" applyProtection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4" fillId="0" borderId="26" xfId="0" applyFont="1" applyFill="1" applyBorder="1" applyAlignment="1" applyProtection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4" fillId="0" borderId="27" xfId="0" applyFont="1" applyFill="1" applyBorder="1" applyAlignment="1" applyProtection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0" fontId="5" fillId="0" borderId="26" xfId="0" applyFont="1" applyFill="1" applyBorder="1" applyAlignment="1" applyProtection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8" xfId="0" applyFont="1" applyFill="1" applyBorder="1" applyAlignment="1" applyProtection="1">
      <alignment horizontal="center" vertical="center" textRotation="90" wrapText="1"/>
    </xf>
    <xf numFmtId="0" fontId="5" fillId="0" borderId="36" xfId="0" applyFont="1" applyFill="1" applyBorder="1" applyAlignment="1" applyProtection="1">
      <alignment horizontal="center" vertical="center" textRotation="90" wrapText="1"/>
    </xf>
    <xf numFmtId="0" fontId="5" fillId="0" borderId="32" xfId="0" applyFont="1" applyFill="1" applyBorder="1" applyAlignment="1" applyProtection="1">
      <alignment horizontal="center" vertical="center" textRotation="90" wrapText="1"/>
    </xf>
    <xf numFmtId="0" fontId="0" fillId="0" borderId="34" xfId="0" applyBorder="1" applyAlignment="1">
      <alignment horizontal="center" vertical="center" wrapText="1"/>
    </xf>
    <xf numFmtId="0" fontId="5" fillId="7" borderId="38" xfId="0" applyFont="1" applyFill="1" applyBorder="1" applyAlignment="1" applyProtection="1">
      <alignment horizontal="center" vertical="center" wrapText="1"/>
    </xf>
    <xf numFmtId="0" fontId="5" fillId="7" borderId="40" xfId="0" applyFont="1" applyFill="1" applyBorder="1" applyAlignment="1" applyProtection="1">
      <alignment horizontal="center" vertical="center" wrapText="1"/>
    </xf>
    <xf numFmtId="0" fontId="0" fillId="7" borderId="39" xfId="0" applyFill="1" applyBorder="1" applyProtection="1"/>
    <xf numFmtId="0" fontId="0" fillId="0" borderId="31" xfId="0" applyFill="1" applyBorder="1" applyProtection="1"/>
    <xf numFmtId="0" fontId="0" fillId="0" borderId="32" xfId="0" applyFill="1" applyBorder="1" applyAlignment="1" applyProtection="1">
      <alignment horizontal="center" vertical="center"/>
    </xf>
    <xf numFmtId="0" fontId="0" fillId="7" borderId="30" xfId="0" applyFill="1" applyBorder="1" applyAlignment="1">
      <alignment horizontal="center" vertical="center" wrapText="1"/>
    </xf>
    <xf numFmtId="0" fontId="4" fillId="0" borderId="38" xfId="0" applyFont="1" applyFill="1" applyBorder="1" applyAlignment="1" applyProtection="1">
      <alignment horizontal="center" vertical="center" textRotation="90" wrapText="1"/>
    </xf>
    <xf numFmtId="0" fontId="0" fillId="0" borderId="39" xfId="0" applyBorder="1" applyAlignment="1">
      <alignment horizontal="center" vertical="center" textRotation="90" wrapText="1"/>
    </xf>
    <xf numFmtId="0" fontId="5" fillId="0" borderId="54" xfId="0" applyFont="1" applyFill="1" applyBorder="1" applyAlignment="1" applyProtection="1">
      <alignment horizontal="center" vertical="center" textRotation="90" wrapText="1"/>
    </xf>
    <xf numFmtId="0" fontId="0" fillId="0" borderId="52" xfId="0" applyBorder="1" applyAlignment="1">
      <alignment horizontal="center" vertical="center" textRotation="90" wrapText="1"/>
    </xf>
    <xf numFmtId="0" fontId="4" fillId="0" borderId="54" xfId="0" applyFont="1" applyFill="1" applyBorder="1" applyAlignment="1" applyProtection="1">
      <alignment horizontal="center" vertical="center" textRotation="90" wrapText="1"/>
    </xf>
    <xf numFmtId="0" fontId="8" fillId="3" borderId="31" xfId="0" applyFont="1" applyFill="1" applyBorder="1" applyAlignment="1" applyProtection="1">
      <alignment horizontal="center" vertical="center" wrapText="1"/>
    </xf>
    <xf numFmtId="0" fontId="8" fillId="3" borderId="50" xfId="0" applyFont="1" applyFill="1" applyBorder="1" applyAlignment="1" applyProtection="1">
      <alignment horizontal="center" vertical="center" wrapText="1"/>
    </xf>
    <xf numFmtId="0" fontId="8" fillId="3" borderId="51" xfId="0" applyFont="1" applyFill="1" applyBorder="1" applyAlignment="1" applyProtection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4" fillId="0" borderId="60" xfId="0" applyFont="1" applyFill="1" applyBorder="1" applyAlignment="1" applyProtection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 wrapText="1"/>
    </xf>
    <xf numFmtId="164" fontId="4" fillId="0" borderId="59" xfId="0" applyNumberFormat="1" applyFont="1" applyFill="1" applyBorder="1" applyAlignment="1" applyProtection="1">
      <alignment horizontal="center" vertical="center" wrapText="1"/>
    </xf>
    <xf numFmtId="0" fontId="0" fillId="0" borderId="49" xfId="0" applyFont="1" applyBorder="1" applyAlignment="1">
      <alignment horizontal="center" vertical="center" wrapText="1"/>
    </xf>
    <xf numFmtId="0" fontId="0" fillId="0" borderId="51" xfId="0" applyFont="1" applyBorder="1" applyAlignment="1">
      <alignment horizontal="center" vertical="center" wrapText="1"/>
    </xf>
    <xf numFmtId="0" fontId="4" fillId="0" borderId="54" xfId="0" applyFont="1" applyFill="1" applyBorder="1" applyAlignment="1" applyProtection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52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 wrapText="1"/>
    </xf>
    <xf numFmtId="0" fontId="4" fillId="0" borderId="53" xfId="0" applyFont="1" applyFill="1" applyBorder="1" applyAlignment="1" applyProtection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47" xfId="0" applyBorder="1" applyAlignment="1">
      <alignment horizontal="center" vertical="center" textRotation="90" wrapText="1"/>
    </xf>
    <xf numFmtId="0" fontId="0" fillId="0" borderId="42" xfId="0" applyBorder="1" applyAlignment="1">
      <alignment horizontal="center" vertical="center" textRotation="90" wrapText="1"/>
    </xf>
    <xf numFmtId="0" fontId="5" fillId="0" borderId="40" xfId="0" applyFont="1" applyFill="1" applyBorder="1" applyAlignment="1" applyProtection="1">
      <alignment horizontal="center" vertical="center" textRotation="90" wrapText="1"/>
    </xf>
    <xf numFmtId="0" fontId="5" fillId="0" borderId="42" xfId="0" applyFont="1" applyFill="1" applyBorder="1" applyAlignment="1" applyProtection="1">
      <alignment horizontal="center" vertical="center" textRotation="90" wrapText="1"/>
    </xf>
    <xf numFmtId="0" fontId="12" fillId="0" borderId="66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8" fillId="8" borderId="24" xfId="0" applyFont="1" applyFill="1" applyBorder="1" applyAlignment="1">
      <alignment horizontal="center" vertical="center"/>
    </xf>
    <xf numFmtId="0" fontId="18" fillId="8" borderId="25" xfId="0" applyFont="1" applyFill="1" applyBorder="1" applyAlignment="1">
      <alignment horizontal="center" vertical="center"/>
    </xf>
    <xf numFmtId="0" fontId="18" fillId="8" borderId="65" xfId="0" applyFont="1" applyFill="1" applyBorder="1" applyAlignment="1">
      <alignment horizontal="center" vertical="center"/>
    </xf>
    <xf numFmtId="0" fontId="16" fillId="0" borderId="47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2" fillId="0" borderId="64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 applyProtection="1">
      <alignment horizontal="center" vertical="center"/>
    </xf>
    <xf numFmtId="0" fontId="2" fillId="12" borderId="3" xfId="0" applyFont="1" applyFill="1" applyBorder="1" applyAlignment="1" applyProtection="1">
      <alignment horizontal="center" vertical="center"/>
    </xf>
    <xf numFmtId="0" fontId="4" fillId="13" borderId="4" xfId="0" applyFont="1" applyFill="1" applyBorder="1" applyAlignment="1" applyProtection="1">
      <alignment horizontal="center" vertical="center" wrapText="1"/>
    </xf>
    <xf numFmtId="0" fontId="5" fillId="13" borderId="5" xfId="0" applyFont="1" applyFill="1" applyBorder="1" applyAlignment="1" applyProtection="1">
      <alignment horizontal="center" vertical="center" textRotation="90" wrapText="1"/>
    </xf>
    <xf numFmtId="0" fontId="5" fillId="13" borderId="6" xfId="0" applyFont="1" applyFill="1" applyBorder="1" applyAlignment="1" applyProtection="1">
      <alignment horizontal="center" vertical="center" textRotation="90" wrapText="1"/>
    </xf>
    <xf numFmtId="0" fontId="5" fillId="13" borderId="7" xfId="0" applyFont="1" applyFill="1" applyBorder="1" applyAlignment="1" applyProtection="1">
      <alignment horizontal="center" vertical="center" wrapText="1"/>
    </xf>
    <xf numFmtId="0" fontId="4" fillId="13" borderId="8" xfId="0" applyFont="1" applyFill="1" applyBorder="1" applyAlignment="1" applyProtection="1">
      <alignment horizontal="center" vertical="center" wrapText="1"/>
    </xf>
    <xf numFmtId="0" fontId="5" fillId="13" borderId="5" xfId="0" applyFont="1" applyFill="1" applyBorder="1" applyAlignment="1" applyProtection="1">
      <alignment horizontal="center" vertical="center" wrapText="1"/>
    </xf>
    <xf numFmtId="0" fontId="4" fillId="13" borderId="6" xfId="0" applyFont="1" applyFill="1" applyBorder="1" applyAlignment="1" applyProtection="1">
      <alignment horizontal="center" vertical="center" wrapText="1"/>
    </xf>
    <xf numFmtId="0" fontId="4" fillId="13" borderId="9" xfId="0" applyFont="1" applyFill="1" applyBorder="1" applyAlignment="1" applyProtection="1">
      <alignment horizontal="center" vertical="center" wrapText="1"/>
    </xf>
    <xf numFmtId="0" fontId="4" fillId="13" borderId="10" xfId="0" applyFont="1" applyFill="1" applyBorder="1" applyAlignment="1" applyProtection="1">
      <alignment horizontal="center" vertical="center" wrapText="1"/>
    </xf>
    <xf numFmtId="0" fontId="4" fillId="13" borderId="11" xfId="0" applyFont="1" applyFill="1" applyBorder="1" applyAlignment="1" applyProtection="1">
      <alignment horizontal="center" vertical="center" wrapText="1"/>
    </xf>
    <xf numFmtId="0" fontId="4" fillId="13" borderId="12" xfId="0" applyFont="1" applyFill="1" applyBorder="1" applyAlignment="1" applyProtection="1">
      <alignment horizontal="center" vertical="center" textRotation="90" wrapText="1"/>
    </xf>
    <xf numFmtId="0" fontId="5" fillId="13" borderId="13" xfId="0" applyFont="1" applyFill="1" applyBorder="1" applyAlignment="1" applyProtection="1">
      <alignment horizontal="center" vertical="center" textRotation="90" wrapText="1"/>
    </xf>
    <xf numFmtId="0" fontId="4" fillId="13" borderId="14" xfId="0" applyFont="1" applyFill="1" applyBorder="1" applyAlignment="1" applyProtection="1">
      <alignment horizontal="center" vertical="center" wrapText="1"/>
    </xf>
    <xf numFmtId="0" fontId="4" fillId="13" borderId="15" xfId="0" applyFont="1" applyFill="1" applyBorder="1" applyAlignment="1" applyProtection="1">
      <alignment horizontal="center" vertical="center" wrapText="1"/>
    </xf>
    <xf numFmtId="0" fontId="4" fillId="13" borderId="12" xfId="0" applyFont="1" applyFill="1" applyBorder="1" applyAlignment="1" applyProtection="1">
      <alignment horizontal="center" vertical="center" wrapText="1"/>
    </xf>
    <xf numFmtId="0" fontId="4" fillId="13" borderId="13" xfId="0" applyFont="1" applyFill="1" applyBorder="1" applyAlignment="1" applyProtection="1">
      <alignment horizontal="center" vertical="center" wrapText="1"/>
    </xf>
    <xf numFmtId="0" fontId="4" fillId="13" borderId="16" xfId="0" applyFont="1" applyFill="1" applyBorder="1" applyAlignment="1" applyProtection="1">
      <alignment horizontal="center" vertical="center" wrapText="1"/>
    </xf>
    <xf numFmtId="0" fontId="4" fillId="13" borderId="17" xfId="0" applyFont="1" applyFill="1" applyBorder="1" applyAlignment="1" applyProtection="1">
      <alignment horizontal="center" vertical="center" wrapText="1"/>
    </xf>
    <xf numFmtId="0" fontId="4" fillId="13" borderId="18" xfId="0" applyFont="1" applyFill="1" applyBorder="1" applyAlignment="1" applyProtection="1">
      <alignment horizontal="center" vertical="center" textRotation="90" wrapText="1"/>
    </xf>
    <xf numFmtId="0" fontId="5" fillId="13" borderId="19" xfId="0" applyFont="1" applyFill="1" applyBorder="1" applyAlignment="1" applyProtection="1">
      <alignment horizontal="center" vertical="center" textRotation="90" wrapText="1"/>
    </xf>
    <xf numFmtId="0" fontId="4" fillId="13" borderId="20" xfId="0" applyFont="1" applyFill="1" applyBorder="1" applyAlignment="1" applyProtection="1">
      <alignment horizontal="center" vertical="center" wrapText="1"/>
    </xf>
    <xf numFmtId="0" fontId="4" fillId="13" borderId="21" xfId="0" applyFont="1" applyFill="1" applyBorder="1" applyAlignment="1" applyProtection="1">
      <alignment horizontal="center" vertical="center" wrapText="1"/>
    </xf>
    <xf numFmtId="0" fontId="4" fillId="12" borderId="18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13" borderId="22" xfId="0" applyFont="1" applyFill="1" applyBorder="1" applyAlignment="1" applyProtection="1">
      <alignment horizontal="center" vertical="center" wrapText="1"/>
    </xf>
    <xf numFmtId="0" fontId="7" fillId="11" borderId="1" xfId="0" applyFont="1" applyFill="1" applyBorder="1" applyAlignment="1" applyProtection="1">
      <alignment horizontal="center" vertical="center" wrapText="1"/>
    </xf>
    <xf numFmtId="0" fontId="7" fillId="11" borderId="2" xfId="0" applyFont="1" applyFill="1" applyBorder="1" applyAlignment="1" applyProtection="1">
      <alignment horizontal="center" vertical="center" wrapText="1"/>
    </xf>
    <xf numFmtId="0" fontId="7" fillId="11" borderId="3" xfId="0" applyFont="1" applyFill="1" applyBorder="1" applyAlignment="1" applyProtection="1">
      <alignment horizontal="center" vertical="center" wrapText="1"/>
    </xf>
    <xf numFmtId="0" fontId="14" fillId="11" borderId="1" xfId="0" applyFont="1" applyFill="1" applyBorder="1" applyAlignment="1" applyProtection="1">
      <alignment horizontal="center" vertical="center" wrapText="1"/>
    </xf>
    <xf numFmtId="0" fontId="14" fillId="11" borderId="2" xfId="0" applyFont="1" applyFill="1" applyBorder="1" applyAlignment="1" applyProtection="1">
      <alignment horizontal="center" vertical="center" wrapText="1"/>
    </xf>
    <xf numFmtId="0" fontId="14" fillId="11" borderId="3" xfId="0" applyFont="1" applyFill="1" applyBorder="1" applyAlignment="1" applyProtection="1">
      <alignment horizontal="center" vertical="center" wrapText="1"/>
    </xf>
    <xf numFmtId="0" fontId="14" fillId="11" borderId="23" xfId="0" applyFont="1" applyFill="1" applyBorder="1" applyAlignment="1" applyProtection="1">
      <alignment horizontal="center" vertical="center" wrapText="1"/>
    </xf>
    <xf numFmtId="0" fontId="8" fillId="14" borderId="24" xfId="0" applyFont="1" applyFill="1" applyBorder="1" applyAlignment="1">
      <alignment horizontal="center" vertical="center"/>
    </xf>
    <xf numFmtId="0" fontId="8" fillId="14" borderId="25" xfId="0" applyFont="1" applyFill="1" applyBorder="1" applyAlignment="1">
      <alignment horizontal="center" vertical="center"/>
    </xf>
    <xf numFmtId="0" fontId="8" fillId="14" borderId="23" xfId="0" applyFont="1" applyFill="1" applyBorder="1" applyAlignment="1">
      <alignment horizontal="center" vertical="center"/>
    </xf>
    <xf numFmtId="0" fontId="9" fillId="11" borderId="24" xfId="0" applyFont="1" applyFill="1" applyBorder="1" applyAlignment="1" applyProtection="1">
      <alignment horizontal="center" vertical="center" wrapText="1"/>
    </xf>
    <xf numFmtId="0" fontId="0" fillId="10" borderId="25" xfId="0" applyFill="1" applyBorder="1" applyProtection="1"/>
    <xf numFmtId="0" fontId="0" fillId="10" borderId="23" xfId="0" applyFill="1" applyBorder="1" applyProtection="1"/>
    <xf numFmtId="0" fontId="4" fillId="11" borderId="33" xfId="0" applyFont="1" applyFill="1" applyBorder="1" applyAlignment="1" applyProtection="1">
      <alignment horizontal="center" vertical="center" wrapText="1"/>
    </xf>
    <xf numFmtId="0" fontId="4" fillId="11" borderId="1" xfId="0" applyFont="1" applyFill="1" applyBorder="1" applyAlignment="1" applyProtection="1">
      <alignment horizontal="center" vertical="center" wrapText="1"/>
    </xf>
    <xf numFmtId="164" fontId="4" fillId="11" borderId="3" xfId="0" applyNumberFormat="1" applyFont="1" applyFill="1" applyBorder="1" applyAlignment="1" applyProtection="1">
      <alignment horizontal="center" vertical="center" wrapText="1"/>
    </xf>
    <xf numFmtId="0" fontId="4" fillId="11" borderId="31" xfId="0" applyFont="1" applyFill="1" applyBorder="1" applyAlignment="1" applyProtection="1">
      <alignment horizontal="center" vertical="center" wrapText="1"/>
    </xf>
    <xf numFmtId="0" fontId="4" fillId="11" borderId="23" xfId="0" applyFont="1" applyFill="1" applyBorder="1" applyAlignment="1" applyProtection="1">
      <alignment horizontal="center" vertical="center" wrapText="1"/>
    </xf>
    <xf numFmtId="0" fontId="4" fillId="11" borderId="30" xfId="0" applyFont="1" applyFill="1" applyBorder="1" applyAlignment="1" applyProtection="1">
      <alignment horizontal="center" vertical="center" wrapText="1"/>
    </xf>
    <xf numFmtId="164" fontId="4" fillId="11" borderId="32" xfId="0" applyNumberFormat="1" applyFont="1" applyFill="1" applyBorder="1" applyAlignment="1" applyProtection="1">
      <alignment horizontal="center" vertical="center" wrapText="1"/>
    </xf>
    <xf numFmtId="0" fontId="0" fillId="10" borderId="54" xfId="0" applyFill="1" applyBorder="1" applyProtection="1"/>
    <xf numFmtId="0" fontId="0" fillId="10" borderId="52" xfId="0" applyFill="1" applyBorder="1" applyProtection="1"/>
    <xf numFmtId="0" fontId="9" fillId="11" borderId="25" xfId="0" applyFont="1" applyFill="1" applyBorder="1" applyAlignment="1" applyProtection="1">
      <alignment horizontal="center" vertical="center" wrapText="1"/>
    </xf>
    <xf numFmtId="0" fontId="9" fillId="11" borderId="23" xfId="0" applyFont="1" applyFill="1" applyBorder="1" applyAlignment="1" applyProtection="1">
      <alignment horizontal="center" vertical="center" wrapText="1"/>
    </xf>
    <xf numFmtId="0" fontId="8" fillId="14" borderId="47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53" xfId="0" applyFont="1" applyFill="1" applyBorder="1" applyAlignment="1">
      <alignment horizontal="center" vertical="center"/>
    </xf>
    <xf numFmtId="0" fontId="1" fillId="12" borderId="54" xfId="0" applyFont="1" applyFill="1" applyBorder="1" applyAlignment="1">
      <alignment horizontal="center" vertical="center"/>
    </xf>
    <xf numFmtId="164" fontId="15" fillId="16" borderId="33" xfId="0" applyNumberFormat="1" applyFont="1" applyFill="1" applyBorder="1" applyAlignment="1" applyProtection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17" fillId="15" borderId="2" xfId="0" applyFont="1" applyFill="1" applyBorder="1" applyAlignment="1">
      <alignment horizontal="center" vertical="center" wrapText="1"/>
    </xf>
    <xf numFmtId="0" fontId="17" fillId="15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0"/>
  <sheetViews>
    <sheetView topLeftCell="A79" zoomScaleNormal="100" workbookViewId="0">
      <selection activeCell="E6" sqref="E6"/>
    </sheetView>
  </sheetViews>
  <sheetFormatPr defaultRowHeight="15" x14ac:dyDescent="0.25"/>
  <cols>
    <col min="1" max="1" width="6" style="2" customWidth="1"/>
    <col min="2" max="2" width="17.140625" style="2" customWidth="1"/>
    <col min="3" max="3" width="9.7109375" style="2" customWidth="1"/>
    <col min="4" max="4" width="11.7109375" style="2" customWidth="1"/>
    <col min="5" max="5" width="50.140625" style="2" customWidth="1"/>
    <col min="6" max="6" width="10.7109375" style="2" customWidth="1"/>
    <col min="7" max="8" width="12" style="2" customWidth="1"/>
    <col min="9" max="10" width="9.28515625" style="2" customWidth="1"/>
    <col min="11" max="11" width="16.42578125" style="2" customWidth="1"/>
    <col min="12" max="12" width="44.42578125" style="2" bestFit="1" customWidth="1"/>
    <col min="13" max="256" width="9.140625" style="6"/>
    <col min="257" max="257" width="6" style="6" customWidth="1"/>
    <col min="258" max="258" width="17.140625" style="6" customWidth="1"/>
    <col min="259" max="259" width="9.7109375" style="6" customWidth="1"/>
    <col min="260" max="260" width="11.7109375" style="6" customWidth="1"/>
    <col min="261" max="261" width="50.140625" style="6" customWidth="1"/>
    <col min="262" max="262" width="10.7109375" style="6" customWidth="1"/>
    <col min="263" max="264" width="12" style="6" customWidth="1"/>
    <col min="265" max="266" width="9.28515625" style="6" customWidth="1"/>
    <col min="267" max="267" width="16.42578125" style="6" customWidth="1"/>
    <col min="268" max="268" width="44.42578125" style="6" bestFit="1" customWidth="1"/>
    <col min="269" max="512" width="9.140625" style="6"/>
    <col min="513" max="513" width="6" style="6" customWidth="1"/>
    <col min="514" max="514" width="17.140625" style="6" customWidth="1"/>
    <col min="515" max="515" width="9.7109375" style="6" customWidth="1"/>
    <col min="516" max="516" width="11.7109375" style="6" customWidth="1"/>
    <col min="517" max="517" width="50.140625" style="6" customWidth="1"/>
    <col min="518" max="518" width="10.7109375" style="6" customWidth="1"/>
    <col min="519" max="520" width="12" style="6" customWidth="1"/>
    <col min="521" max="522" width="9.28515625" style="6" customWidth="1"/>
    <col min="523" max="523" width="16.42578125" style="6" customWidth="1"/>
    <col min="524" max="524" width="44.42578125" style="6" bestFit="1" customWidth="1"/>
    <col min="525" max="768" width="9.140625" style="6"/>
    <col min="769" max="769" width="6" style="6" customWidth="1"/>
    <col min="770" max="770" width="17.140625" style="6" customWidth="1"/>
    <col min="771" max="771" width="9.7109375" style="6" customWidth="1"/>
    <col min="772" max="772" width="11.7109375" style="6" customWidth="1"/>
    <col min="773" max="773" width="50.140625" style="6" customWidth="1"/>
    <col min="774" max="774" width="10.7109375" style="6" customWidth="1"/>
    <col min="775" max="776" width="12" style="6" customWidth="1"/>
    <col min="777" max="778" width="9.28515625" style="6" customWidth="1"/>
    <col min="779" max="779" width="16.42578125" style="6" customWidth="1"/>
    <col min="780" max="780" width="44.42578125" style="6" bestFit="1" customWidth="1"/>
    <col min="781" max="1024" width="9.140625" style="6"/>
    <col min="1025" max="1025" width="6" style="6" customWidth="1"/>
    <col min="1026" max="1026" width="17.140625" style="6" customWidth="1"/>
    <col min="1027" max="1027" width="9.7109375" style="6" customWidth="1"/>
    <col min="1028" max="1028" width="11.7109375" style="6" customWidth="1"/>
    <col min="1029" max="1029" width="50.140625" style="6" customWidth="1"/>
    <col min="1030" max="1030" width="10.7109375" style="6" customWidth="1"/>
    <col min="1031" max="1032" width="12" style="6" customWidth="1"/>
    <col min="1033" max="1034" width="9.28515625" style="6" customWidth="1"/>
    <col min="1035" max="1035" width="16.42578125" style="6" customWidth="1"/>
    <col min="1036" max="1036" width="44.42578125" style="6" bestFit="1" customWidth="1"/>
    <col min="1037" max="1280" width="9.140625" style="6"/>
    <col min="1281" max="1281" width="6" style="6" customWidth="1"/>
    <col min="1282" max="1282" width="17.140625" style="6" customWidth="1"/>
    <col min="1283" max="1283" width="9.7109375" style="6" customWidth="1"/>
    <col min="1284" max="1284" width="11.7109375" style="6" customWidth="1"/>
    <col min="1285" max="1285" width="50.140625" style="6" customWidth="1"/>
    <col min="1286" max="1286" width="10.7109375" style="6" customWidth="1"/>
    <col min="1287" max="1288" width="12" style="6" customWidth="1"/>
    <col min="1289" max="1290" width="9.28515625" style="6" customWidth="1"/>
    <col min="1291" max="1291" width="16.42578125" style="6" customWidth="1"/>
    <col min="1292" max="1292" width="44.42578125" style="6" bestFit="1" customWidth="1"/>
    <col min="1293" max="1536" width="9.140625" style="6"/>
    <col min="1537" max="1537" width="6" style="6" customWidth="1"/>
    <col min="1538" max="1538" width="17.140625" style="6" customWidth="1"/>
    <col min="1539" max="1539" width="9.7109375" style="6" customWidth="1"/>
    <col min="1540" max="1540" width="11.7109375" style="6" customWidth="1"/>
    <col min="1541" max="1541" width="50.140625" style="6" customWidth="1"/>
    <col min="1542" max="1542" width="10.7109375" style="6" customWidth="1"/>
    <col min="1543" max="1544" width="12" style="6" customWidth="1"/>
    <col min="1545" max="1546" width="9.28515625" style="6" customWidth="1"/>
    <col min="1547" max="1547" width="16.42578125" style="6" customWidth="1"/>
    <col min="1548" max="1548" width="44.42578125" style="6" bestFit="1" customWidth="1"/>
    <col min="1549" max="1792" width="9.140625" style="6"/>
    <col min="1793" max="1793" width="6" style="6" customWidth="1"/>
    <col min="1794" max="1794" width="17.140625" style="6" customWidth="1"/>
    <col min="1795" max="1795" width="9.7109375" style="6" customWidth="1"/>
    <col min="1796" max="1796" width="11.7109375" style="6" customWidth="1"/>
    <col min="1797" max="1797" width="50.140625" style="6" customWidth="1"/>
    <col min="1798" max="1798" width="10.7109375" style="6" customWidth="1"/>
    <col min="1799" max="1800" width="12" style="6" customWidth="1"/>
    <col min="1801" max="1802" width="9.28515625" style="6" customWidth="1"/>
    <col min="1803" max="1803" width="16.42578125" style="6" customWidth="1"/>
    <col min="1804" max="1804" width="44.42578125" style="6" bestFit="1" customWidth="1"/>
    <col min="1805" max="2048" width="9.140625" style="6"/>
    <col min="2049" max="2049" width="6" style="6" customWidth="1"/>
    <col min="2050" max="2050" width="17.140625" style="6" customWidth="1"/>
    <col min="2051" max="2051" width="9.7109375" style="6" customWidth="1"/>
    <col min="2052" max="2052" width="11.7109375" style="6" customWidth="1"/>
    <col min="2053" max="2053" width="50.140625" style="6" customWidth="1"/>
    <col min="2054" max="2054" width="10.7109375" style="6" customWidth="1"/>
    <col min="2055" max="2056" width="12" style="6" customWidth="1"/>
    <col min="2057" max="2058" width="9.28515625" style="6" customWidth="1"/>
    <col min="2059" max="2059" width="16.42578125" style="6" customWidth="1"/>
    <col min="2060" max="2060" width="44.42578125" style="6" bestFit="1" customWidth="1"/>
    <col min="2061" max="2304" width="9.140625" style="6"/>
    <col min="2305" max="2305" width="6" style="6" customWidth="1"/>
    <col min="2306" max="2306" width="17.140625" style="6" customWidth="1"/>
    <col min="2307" max="2307" width="9.7109375" style="6" customWidth="1"/>
    <col min="2308" max="2308" width="11.7109375" style="6" customWidth="1"/>
    <col min="2309" max="2309" width="50.140625" style="6" customWidth="1"/>
    <col min="2310" max="2310" width="10.7109375" style="6" customWidth="1"/>
    <col min="2311" max="2312" width="12" style="6" customWidth="1"/>
    <col min="2313" max="2314" width="9.28515625" style="6" customWidth="1"/>
    <col min="2315" max="2315" width="16.42578125" style="6" customWidth="1"/>
    <col min="2316" max="2316" width="44.42578125" style="6" bestFit="1" customWidth="1"/>
    <col min="2317" max="2560" width="9.140625" style="6"/>
    <col min="2561" max="2561" width="6" style="6" customWidth="1"/>
    <col min="2562" max="2562" width="17.140625" style="6" customWidth="1"/>
    <col min="2563" max="2563" width="9.7109375" style="6" customWidth="1"/>
    <col min="2564" max="2564" width="11.7109375" style="6" customWidth="1"/>
    <col min="2565" max="2565" width="50.140625" style="6" customWidth="1"/>
    <col min="2566" max="2566" width="10.7109375" style="6" customWidth="1"/>
    <col min="2567" max="2568" width="12" style="6" customWidth="1"/>
    <col min="2569" max="2570" width="9.28515625" style="6" customWidth="1"/>
    <col min="2571" max="2571" width="16.42578125" style="6" customWidth="1"/>
    <col min="2572" max="2572" width="44.42578125" style="6" bestFit="1" customWidth="1"/>
    <col min="2573" max="2816" width="9.140625" style="6"/>
    <col min="2817" max="2817" width="6" style="6" customWidth="1"/>
    <col min="2818" max="2818" width="17.140625" style="6" customWidth="1"/>
    <col min="2819" max="2819" width="9.7109375" style="6" customWidth="1"/>
    <col min="2820" max="2820" width="11.7109375" style="6" customWidth="1"/>
    <col min="2821" max="2821" width="50.140625" style="6" customWidth="1"/>
    <col min="2822" max="2822" width="10.7109375" style="6" customWidth="1"/>
    <col min="2823" max="2824" width="12" style="6" customWidth="1"/>
    <col min="2825" max="2826" width="9.28515625" style="6" customWidth="1"/>
    <col min="2827" max="2827" width="16.42578125" style="6" customWidth="1"/>
    <col min="2828" max="2828" width="44.42578125" style="6" bestFit="1" customWidth="1"/>
    <col min="2829" max="3072" width="9.140625" style="6"/>
    <col min="3073" max="3073" width="6" style="6" customWidth="1"/>
    <col min="3074" max="3074" width="17.140625" style="6" customWidth="1"/>
    <col min="3075" max="3075" width="9.7109375" style="6" customWidth="1"/>
    <col min="3076" max="3076" width="11.7109375" style="6" customWidth="1"/>
    <col min="3077" max="3077" width="50.140625" style="6" customWidth="1"/>
    <col min="3078" max="3078" width="10.7109375" style="6" customWidth="1"/>
    <col min="3079" max="3080" width="12" style="6" customWidth="1"/>
    <col min="3081" max="3082" width="9.28515625" style="6" customWidth="1"/>
    <col min="3083" max="3083" width="16.42578125" style="6" customWidth="1"/>
    <col min="3084" max="3084" width="44.42578125" style="6" bestFit="1" customWidth="1"/>
    <col min="3085" max="3328" width="9.140625" style="6"/>
    <col min="3329" max="3329" width="6" style="6" customWidth="1"/>
    <col min="3330" max="3330" width="17.140625" style="6" customWidth="1"/>
    <col min="3331" max="3331" width="9.7109375" style="6" customWidth="1"/>
    <col min="3332" max="3332" width="11.7109375" style="6" customWidth="1"/>
    <col min="3333" max="3333" width="50.140625" style="6" customWidth="1"/>
    <col min="3334" max="3334" width="10.7109375" style="6" customWidth="1"/>
    <col min="3335" max="3336" width="12" style="6" customWidth="1"/>
    <col min="3337" max="3338" width="9.28515625" style="6" customWidth="1"/>
    <col min="3339" max="3339" width="16.42578125" style="6" customWidth="1"/>
    <col min="3340" max="3340" width="44.42578125" style="6" bestFit="1" customWidth="1"/>
    <col min="3341" max="3584" width="9.140625" style="6"/>
    <col min="3585" max="3585" width="6" style="6" customWidth="1"/>
    <col min="3586" max="3586" width="17.140625" style="6" customWidth="1"/>
    <col min="3587" max="3587" width="9.7109375" style="6" customWidth="1"/>
    <col min="3588" max="3588" width="11.7109375" style="6" customWidth="1"/>
    <col min="3589" max="3589" width="50.140625" style="6" customWidth="1"/>
    <col min="3590" max="3590" width="10.7109375" style="6" customWidth="1"/>
    <col min="3591" max="3592" width="12" style="6" customWidth="1"/>
    <col min="3593" max="3594" width="9.28515625" style="6" customWidth="1"/>
    <col min="3595" max="3595" width="16.42578125" style="6" customWidth="1"/>
    <col min="3596" max="3596" width="44.42578125" style="6" bestFit="1" customWidth="1"/>
    <col min="3597" max="3840" width="9.140625" style="6"/>
    <col min="3841" max="3841" width="6" style="6" customWidth="1"/>
    <col min="3842" max="3842" width="17.140625" style="6" customWidth="1"/>
    <col min="3843" max="3843" width="9.7109375" style="6" customWidth="1"/>
    <col min="3844" max="3844" width="11.7109375" style="6" customWidth="1"/>
    <col min="3845" max="3845" width="50.140625" style="6" customWidth="1"/>
    <col min="3846" max="3846" width="10.7109375" style="6" customWidth="1"/>
    <col min="3847" max="3848" width="12" style="6" customWidth="1"/>
    <col min="3849" max="3850" width="9.28515625" style="6" customWidth="1"/>
    <col min="3851" max="3851" width="16.42578125" style="6" customWidth="1"/>
    <col min="3852" max="3852" width="44.42578125" style="6" bestFit="1" customWidth="1"/>
    <col min="3853" max="4096" width="9.140625" style="6"/>
    <col min="4097" max="4097" width="6" style="6" customWidth="1"/>
    <col min="4098" max="4098" width="17.140625" style="6" customWidth="1"/>
    <col min="4099" max="4099" width="9.7109375" style="6" customWidth="1"/>
    <col min="4100" max="4100" width="11.7109375" style="6" customWidth="1"/>
    <col min="4101" max="4101" width="50.140625" style="6" customWidth="1"/>
    <col min="4102" max="4102" width="10.7109375" style="6" customWidth="1"/>
    <col min="4103" max="4104" width="12" style="6" customWidth="1"/>
    <col min="4105" max="4106" width="9.28515625" style="6" customWidth="1"/>
    <col min="4107" max="4107" width="16.42578125" style="6" customWidth="1"/>
    <col min="4108" max="4108" width="44.42578125" style="6" bestFit="1" customWidth="1"/>
    <col min="4109" max="4352" width="9.140625" style="6"/>
    <col min="4353" max="4353" width="6" style="6" customWidth="1"/>
    <col min="4354" max="4354" width="17.140625" style="6" customWidth="1"/>
    <col min="4355" max="4355" width="9.7109375" style="6" customWidth="1"/>
    <col min="4356" max="4356" width="11.7109375" style="6" customWidth="1"/>
    <col min="4357" max="4357" width="50.140625" style="6" customWidth="1"/>
    <col min="4358" max="4358" width="10.7109375" style="6" customWidth="1"/>
    <col min="4359" max="4360" width="12" style="6" customWidth="1"/>
    <col min="4361" max="4362" width="9.28515625" style="6" customWidth="1"/>
    <col min="4363" max="4363" width="16.42578125" style="6" customWidth="1"/>
    <col min="4364" max="4364" width="44.42578125" style="6" bestFit="1" customWidth="1"/>
    <col min="4365" max="4608" width="9.140625" style="6"/>
    <col min="4609" max="4609" width="6" style="6" customWidth="1"/>
    <col min="4610" max="4610" width="17.140625" style="6" customWidth="1"/>
    <col min="4611" max="4611" width="9.7109375" style="6" customWidth="1"/>
    <col min="4612" max="4612" width="11.7109375" style="6" customWidth="1"/>
    <col min="4613" max="4613" width="50.140625" style="6" customWidth="1"/>
    <col min="4614" max="4614" width="10.7109375" style="6" customWidth="1"/>
    <col min="4615" max="4616" width="12" style="6" customWidth="1"/>
    <col min="4617" max="4618" width="9.28515625" style="6" customWidth="1"/>
    <col min="4619" max="4619" width="16.42578125" style="6" customWidth="1"/>
    <col min="4620" max="4620" width="44.42578125" style="6" bestFit="1" customWidth="1"/>
    <col min="4621" max="4864" width="9.140625" style="6"/>
    <col min="4865" max="4865" width="6" style="6" customWidth="1"/>
    <col min="4866" max="4866" width="17.140625" style="6" customWidth="1"/>
    <col min="4867" max="4867" width="9.7109375" style="6" customWidth="1"/>
    <col min="4868" max="4868" width="11.7109375" style="6" customWidth="1"/>
    <col min="4869" max="4869" width="50.140625" style="6" customWidth="1"/>
    <col min="4870" max="4870" width="10.7109375" style="6" customWidth="1"/>
    <col min="4871" max="4872" width="12" style="6" customWidth="1"/>
    <col min="4873" max="4874" width="9.28515625" style="6" customWidth="1"/>
    <col min="4875" max="4875" width="16.42578125" style="6" customWidth="1"/>
    <col min="4876" max="4876" width="44.42578125" style="6" bestFit="1" customWidth="1"/>
    <col min="4877" max="5120" width="9.140625" style="6"/>
    <col min="5121" max="5121" width="6" style="6" customWidth="1"/>
    <col min="5122" max="5122" width="17.140625" style="6" customWidth="1"/>
    <col min="5123" max="5123" width="9.7109375" style="6" customWidth="1"/>
    <col min="5124" max="5124" width="11.7109375" style="6" customWidth="1"/>
    <col min="5125" max="5125" width="50.140625" style="6" customWidth="1"/>
    <col min="5126" max="5126" width="10.7109375" style="6" customWidth="1"/>
    <col min="5127" max="5128" width="12" style="6" customWidth="1"/>
    <col min="5129" max="5130" width="9.28515625" style="6" customWidth="1"/>
    <col min="5131" max="5131" width="16.42578125" style="6" customWidth="1"/>
    <col min="5132" max="5132" width="44.42578125" style="6" bestFit="1" customWidth="1"/>
    <col min="5133" max="5376" width="9.140625" style="6"/>
    <col min="5377" max="5377" width="6" style="6" customWidth="1"/>
    <col min="5378" max="5378" width="17.140625" style="6" customWidth="1"/>
    <col min="5379" max="5379" width="9.7109375" style="6" customWidth="1"/>
    <col min="5380" max="5380" width="11.7109375" style="6" customWidth="1"/>
    <col min="5381" max="5381" width="50.140625" style="6" customWidth="1"/>
    <col min="5382" max="5382" width="10.7109375" style="6" customWidth="1"/>
    <col min="5383" max="5384" width="12" style="6" customWidth="1"/>
    <col min="5385" max="5386" width="9.28515625" style="6" customWidth="1"/>
    <col min="5387" max="5387" width="16.42578125" style="6" customWidth="1"/>
    <col min="5388" max="5388" width="44.42578125" style="6" bestFit="1" customWidth="1"/>
    <col min="5389" max="5632" width="9.140625" style="6"/>
    <col min="5633" max="5633" width="6" style="6" customWidth="1"/>
    <col min="5634" max="5634" width="17.140625" style="6" customWidth="1"/>
    <col min="5635" max="5635" width="9.7109375" style="6" customWidth="1"/>
    <col min="5636" max="5636" width="11.7109375" style="6" customWidth="1"/>
    <col min="5637" max="5637" width="50.140625" style="6" customWidth="1"/>
    <col min="5638" max="5638" width="10.7109375" style="6" customWidth="1"/>
    <col min="5639" max="5640" width="12" style="6" customWidth="1"/>
    <col min="5641" max="5642" width="9.28515625" style="6" customWidth="1"/>
    <col min="5643" max="5643" width="16.42578125" style="6" customWidth="1"/>
    <col min="5644" max="5644" width="44.42578125" style="6" bestFit="1" customWidth="1"/>
    <col min="5645" max="5888" width="9.140625" style="6"/>
    <col min="5889" max="5889" width="6" style="6" customWidth="1"/>
    <col min="5890" max="5890" width="17.140625" style="6" customWidth="1"/>
    <col min="5891" max="5891" width="9.7109375" style="6" customWidth="1"/>
    <col min="5892" max="5892" width="11.7109375" style="6" customWidth="1"/>
    <col min="5893" max="5893" width="50.140625" style="6" customWidth="1"/>
    <col min="5894" max="5894" width="10.7109375" style="6" customWidth="1"/>
    <col min="5895" max="5896" width="12" style="6" customWidth="1"/>
    <col min="5897" max="5898" width="9.28515625" style="6" customWidth="1"/>
    <col min="5899" max="5899" width="16.42578125" style="6" customWidth="1"/>
    <col min="5900" max="5900" width="44.42578125" style="6" bestFit="1" customWidth="1"/>
    <col min="5901" max="6144" width="9.140625" style="6"/>
    <col min="6145" max="6145" width="6" style="6" customWidth="1"/>
    <col min="6146" max="6146" width="17.140625" style="6" customWidth="1"/>
    <col min="6147" max="6147" width="9.7109375" style="6" customWidth="1"/>
    <col min="6148" max="6148" width="11.7109375" style="6" customWidth="1"/>
    <col min="6149" max="6149" width="50.140625" style="6" customWidth="1"/>
    <col min="6150" max="6150" width="10.7109375" style="6" customWidth="1"/>
    <col min="6151" max="6152" width="12" style="6" customWidth="1"/>
    <col min="6153" max="6154" width="9.28515625" style="6" customWidth="1"/>
    <col min="6155" max="6155" width="16.42578125" style="6" customWidth="1"/>
    <col min="6156" max="6156" width="44.42578125" style="6" bestFit="1" customWidth="1"/>
    <col min="6157" max="6400" width="9.140625" style="6"/>
    <col min="6401" max="6401" width="6" style="6" customWidth="1"/>
    <col min="6402" max="6402" width="17.140625" style="6" customWidth="1"/>
    <col min="6403" max="6403" width="9.7109375" style="6" customWidth="1"/>
    <col min="6404" max="6404" width="11.7109375" style="6" customWidth="1"/>
    <col min="6405" max="6405" width="50.140625" style="6" customWidth="1"/>
    <col min="6406" max="6406" width="10.7109375" style="6" customWidth="1"/>
    <col min="6407" max="6408" width="12" style="6" customWidth="1"/>
    <col min="6409" max="6410" width="9.28515625" style="6" customWidth="1"/>
    <col min="6411" max="6411" width="16.42578125" style="6" customWidth="1"/>
    <col min="6412" max="6412" width="44.42578125" style="6" bestFit="1" customWidth="1"/>
    <col min="6413" max="6656" width="9.140625" style="6"/>
    <col min="6657" max="6657" width="6" style="6" customWidth="1"/>
    <col min="6658" max="6658" width="17.140625" style="6" customWidth="1"/>
    <col min="6659" max="6659" width="9.7109375" style="6" customWidth="1"/>
    <col min="6660" max="6660" width="11.7109375" style="6" customWidth="1"/>
    <col min="6661" max="6661" width="50.140625" style="6" customWidth="1"/>
    <col min="6662" max="6662" width="10.7109375" style="6" customWidth="1"/>
    <col min="6663" max="6664" width="12" style="6" customWidth="1"/>
    <col min="6665" max="6666" width="9.28515625" style="6" customWidth="1"/>
    <col min="6667" max="6667" width="16.42578125" style="6" customWidth="1"/>
    <col min="6668" max="6668" width="44.42578125" style="6" bestFit="1" customWidth="1"/>
    <col min="6669" max="6912" width="9.140625" style="6"/>
    <col min="6913" max="6913" width="6" style="6" customWidth="1"/>
    <col min="6914" max="6914" width="17.140625" style="6" customWidth="1"/>
    <col min="6915" max="6915" width="9.7109375" style="6" customWidth="1"/>
    <col min="6916" max="6916" width="11.7109375" style="6" customWidth="1"/>
    <col min="6917" max="6917" width="50.140625" style="6" customWidth="1"/>
    <col min="6918" max="6918" width="10.7109375" style="6" customWidth="1"/>
    <col min="6919" max="6920" width="12" style="6" customWidth="1"/>
    <col min="6921" max="6922" width="9.28515625" style="6" customWidth="1"/>
    <col min="6923" max="6923" width="16.42578125" style="6" customWidth="1"/>
    <col min="6924" max="6924" width="44.42578125" style="6" bestFit="1" customWidth="1"/>
    <col min="6925" max="7168" width="9.140625" style="6"/>
    <col min="7169" max="7169" width="6" style="6" customWidth="1"/>
    <col min="7170" max="7170" width="17.140625" style="6" customWidth="1"/>
    <col min="7171" max="7171" width="9.7109375" style="6" customWidth="1"/>
    <col min="7172" max="7172" width="11.7109375" style="6" customWidth="1"/>
    <col min="7173" max="7173" width="50.140625" style="6" customWidth="1"/>
    <col min="7174" max="7174" width="10.7109375" style="6" customWidth="1"/>
    <col min="7175" max="7176" width="12" style="6" customWidth="1"/>
    <col min="7177" max="7178" width="9.28515625" style="6" customWidth="1"/>
    <col min="7179" max="7179" width="16.42578125" style="6" customWidth="1"/>
    <col min="7180" max="7180" width="44.42578125" style="6" bestFit="1" customWidth="1"/>
    <col min="7181" max="7424" width="9.140625" style="6"/>
    <col min="7425" max="7425" width="6" style="6" customWidth="1"/>
    <col min="7426" max="7426" width="17.140625" style="6" customWidth="1"/>
    <col min="7427" max="7427" width="9.7109375" style="6" customWidth="1"/>
    <col min="7428" max="7428" width="11.7109375" style="6" customWidth="1"/>
    <col min="7429" max="7429" width="50.140625" style="6" customWidth="1"/>
    <col min="7430" max="7430" width="10.7109375" style="6" customWidth="1"/>
    <col min="7431" max="7432" width="12" style="6" customWidth="1"/>
    <col min="7433" max="7434" width="9.28515625" style="6" customWidth="1"/>
    <col min="7435" max="7435" width="16.42578125" style="6" customWidth="1"/>
    <col min="7436" max="7436" width="44.42578125" style="6" bestFit="1" customWidth="1"/>
    <col min="7437" max="7680" width="9.140625" style="6"/>
    <col min="7681" max="7681" width="6" style="6" customWidth="1"/>
    <col min="7682" max="7682" width="17.140625" style="6" customWidth="1"/>
    <col min="7683" max="7683" width="9.7109375" style="6" customWidth="1"/>
    <col min="7684" max="7684" width="11.7109375" style="6" customWidth="1"/>
    <col min="7685" max="7685" width="50.140625" style="6" customWidth="1"/>
    <col min="7686" max="7686" width="10.7109375" style="6" customWidth="1"/>
    <col min="7687" max="7688" width="12" style="6" customWidth="1"/>
    <col min="7689" max="7690" width="9.28515625" style="6" customWidth="1"/>
    <col min="7691" max="7691" width="16.42578125" style="6" customWidth="1"/>
    <col min="7692" max="7692" width="44.42578125" style="6" bestFit="1" customWidth="1"/>
    <col min="7693" max="7936" width="9.140625" style="6"/>
    <col min="7937" max="7937" width="6" style="6" customWidth="1"/>
    <col min="7938" max="7938" width="17.140625" style="6" customWidth="1"/>
    <col min="7939" max="7939" width="9.7109375" style="6" customWidth="1"/>
    <col min="7940" max="7940" width="11.7109375" style="6" customWidth="1"/>
    <col min="7941" max="7941" width="50.140625" style="6" customWidth="1"/>
    <col min="7942" max="7942" width="10.7109375" style="6" customWidth="1"/>
    <col min="7943" max="7944" width="12" style="6" customWidth="1"/>
    <col min="7945" max="7946" width="9.28515625" style="6" customWidth="1"/>
    <col min="7947" max="7947" width="16.42578125" style="6" customWidth="1"/>
    <col min="7948" max="7948" width="44.42578125" style="6" bestFit="1" customWidth="1"/>
    <col min="7949" max="8192" width="9.140625" style="6"/>
    <col min="8193" max="8193" width="6" style="6" customWidth="1"/>
    <col min="8194" max="8194" width="17.140625" style="6" customWidth="1"/>
    <col min="8195" max="8195" width="9.7109375" style="6" customWidth="1"/>
    <col min="8196" max="8196" width="11.7109375" style="6" customWidth="1"/>
    <col min="8197" max="8197" width="50.140625" style="6" customWidth="1"/>
    <col min="8198" max="8198" width="10.7109375" style="6" customWidth="1"/>
    <col min="8199" max="8200" width="12" style="6" customWidth="1"/>
    <col min="8201" max="8202" width="9.28515625" style="6" customWidth="1"/>
    <col min="8203" max="8203" width="16.42578125" style="6" customWidth="1"/>
    <col min="8204" max="8204" width="44.42578125" style="6" bestFit="1" customWidth="1"/>
    <col min="8205" max="8448" width="9.140625" style="6"/>
    <col min="8449" max="8449" width="6" style="6" customWidth="1"/>
    <col min="8450" max="8450" width="17.140625" style="6" customWidth="1"/>
    <col min="8451" max="8451" width="9.7109375" style="6" customWidth="1"/>
    <col min="8452" max="8452" width="11.7109375" style="6" customWidth="1"/>
    <col min="8453" max="8453" width="50.140625" style="6" customWidth="1"/>
    <col min="8454" max="8454" width="10.7109375" style="6" customWidth="1"/>
    <col min="8455" max="8456" width="12" style="6" customWidth="1"/>
    <col min="8457" max="8458" width="9.28515625" style="6" customWidth="1"/>
    <col min="8459" max="8459" width="16.42578125" style="6" customWidth="1"/>
    <col min="8460" max="8460" width="44.42578125" style="6" bestFit="1" customWidth="1"/>
    <col min="8461" max="8704" width="9.140625" style="6"/>
    <col min="8705" max="8705" width="6" style="6" customWidth="1"/>
    <col min="8706" max="8706" width="17.140625" style="6" customWidth="1"/>
    <col min="8707" max="8707" width="9.7109375" style="6" customWidth="1"/>
    <col min="8708" max="8708" width="11.7109375" style="6" customWidth="1"/>
    <col min="8709" max="8709" width="50.140625" style="6" customWidth="1"/>
    <col min="8710" max="8710" width="10.7109375" style="6" customWidth="1"/>
    <col min="8711" max="8712" width="12" style="6" customWidth="1"/>
    <col min="8713" max="8714" width="9.28515625" style="6" customWidth="1"/>
    <col min="8715" max="8715" width="16.42578125" style="6" customWidth="1"/>
    <col min="8716" max="8716" width="44.42578125" style="6" bestFit="1" customWidth="1"/>
    <col min="8717" max="8960" width="9.140625" style="6"/>
    <col min="8961" max="8961" width="6" style="6" customWidth="1"/>
    <col min="8962" max="8962" width="17.140625" style="6" customWidth="1"/>
    <col min="8963" max="8963" width="9.7109375" style="6" customWidth="1"/>
    <col min="8964" max="8964" width="11.7109375" style="6" customWidth="1"/>
    <col min="8965" max="8965" width="50.140625" style="6" customWidth="1"/>
    <col min="8966" max="8966" width="10.7109375" style="6" customWidth="1"/>
    <col min="8967" max="8968" width="12" style="6" customWidth="1"/>
    <col min="8969" max="8970" width="9.28515625" style="6" customWidth="1"/>
    <col min="8971" max="8971" width="16.42578125" style="6" customWidth="1"/>
    <col min="8972" max="8972" width="44.42578125" style="6" bestFit="1" customWidth="1"/>
    <col min="8973" max="9216" width="9.140625" style="6"/>
    <col min="9217" max="9217" width="6" style="6" customWidth="1"/>
    <col min="9218" max="9218" width="17.140625" style="6" customWidth="1"/>
    <col min="9219" max="9219" width="9.7109375" style="6" customWidth="1"/>
    <col min="9220" max="9220" width="11.7109375" style="6" customWidth="1"/>
    <col min="9221" max="9221" width="50.140625" style="6" customWidth="1"/>
    <col min="9222" max="9222" width="10.7109375" style="6" customWidth="1"/>
    <col min="9223" max="9224" width="12" style="6" customWidth="1"/>
    <col min="9225" max="9226" width="9.28515625" style="6" customWidth="1"/>
    <col min="9227" max="9227" width="16.42578125" style="6" customWidth="1"/>
    <col min="9228" max="9228" width="44.42578125" style="6" bestFit="1" customWidth="1"/>
    <col min="9229" max="9472" width="9.140625" style="6"/>
    <col min="9473" max="9473" width="6" style="6" customWidth="1"/>
    <col min="9474" max="9474" width="17.140625" style="6" customWidth="1"/>
    <col min="9475" max="9475" width="9.7109375" style="6" customWidth="1"/>
    <col min="9476" max="9476" width="11.7109375" style="6" customWidth="1"/>
    <col min="9477" max="9477" width="50.140625" style="6" customWidth="1"/>
    <col min="9478" max="9478" width="10.7109375" style="6" customWidth="1"/>
    <col min="9479" max="9480" width="12" style="6" customWidth="1"/>
    <col min="9481" max="9482" width="9.28515625" style="6" customWidth="1"/>
    <col min="9483" max="9483" width="16.42578125" style="6" customWidth="1"/>
    <col min="9484" max="9484" width="44.42578125" style="6" bestFit="1" customWidth="1"/>
    <col min="9485" max="9728" width="9.140625" style="6"/>
    <col min="9729" max="9729" width="6" style="6" customWidth="1"/>
    <col min="9730" max="9730" width="17.140625" style="6" customWidth="1"/>
    <col min="9731" max="9731" width="9.7109375" style="6" customWidth="1"/>
    <col min="9732" max="9732" width="11.7109375" style="6" customWidth="1"/>
    <col min="9733" max="9733" width="50.140625" style="6" customWidth="1"/>
    <col min="9734" max="9734" width="10.7109375" style="6" customWidth="1"/>
    <col min="9735" max="9736" width="12" style="6" customWidth="1"/>
    <col min="9737" max="9738" width="9.28515625" style="6" customWidth="1"/>
    <col min="9739" max="9739" width="16.42578125" style="6" customWidth="1"/>
    <col min="9740" max="9740" width="44.42578125" style="6" bestFit="1" customWidth="1"/>
    <col min="9741" max="9984" width="9.140625" style="6"/>
    <col min="9985" max="9985" width="6" style="6" customWidth="1"/>
    <col min="9986" max="9986" width="17.140625" style="6" customWidth="1"/>
    <col min="9987" max="9987" width="9.7109375" style="6" customWidth="1"/>
    <col min="9988" max="9988" width="11.7109375" style="6" customWidth="1"/>
    <col min="9989" max="9989" width="50.140625" style="6" customWidth="1"/>
    <col min="9990" max="9990" width="10.7109375" style="6" customWidth="1"/>
    <col min="9991" max="9992" width="12" style="6" customWidth="1"/>
    <col min="9993" max="9994" width="9.28515625" style="6" customWidth="1"/>
    <col min="9995" max="9995" width="16.42578125" style="6" customWidth="1"/>
    <col min="9996" max="9996" width="44.42578125" style="6" bestFit="1" customWidth="1"/>
    <col min="9997" max="10240" width="9.140625" style="6"/>
    <col min="10241" max="10241" width="6" style="6" customWidth="1"/>
    <col min="10242" max="10242" width="17.140625" style="6" customWidth="1"/>
    <col min="10243" max="10243" width="9.7109375" style="6" customWidth="1"/>
    <col min="10244" max="10244" width="11.7109375" style="6" customWidth="1"/>
    <col min="10245" max="10245" width="50.140625" style="6" customWidth="1"/>
    <col min="10246" max="10246" width="10.7109375" style="6" customWidth="1"/>
    <col min="10247" max="10248" width="12" style="6" customWidth="1"/>
    <col min="10249" max="10250" width="9.28515625" style="6" customWidth="1"/>
    <col min="10251" max="10251" width="16.42578125" style="6" customWidth="1"/>
    <col min="10252" max="10252" width="44.42578125" style="6" bestFit="1" customWidth="1"/>
    <col min="10253" max="10496" width="9.140625" style="6"/>
    <col min="10497" max="10497" width="6" style="6" customWidth="1"/>
    <col min="10498" max="10498" width="17.140625" style="6" customWidth="1"/>
    <col min="10499" max="10499" width="9.7109375" style="6" customWidth="1"/>
    <col min="10500" max="10500" width="11.7109375" style="6" customWidth="1"/>
    <col min="10501" max="10501" width="50.140625" style="6" customWidth="1"/>
    <col min="10502" max="10502" width="10.7109375" style="6" customWidth="1"/>
    <col min="10503" max="10504" width="12" style="6" customWidth="1"/>
    <col min="10505" max="10506" width="9.28515625" style="6" customWidth="1"/>
    <col min="10507" max="10507" width="16.42578125" style="6" customWidth="1"/>
    <col min="10508" max="10508" width="44.42578125" style="6" bestFit="1" customWidth="1"/>
    <col min="10509" max="10752" width="9.140625" style="6"/>
    <col min="10753" max="10753" width="6" style="6" customWidth="1"/>
    <col min="10754" max="10754" width="17.140625" style="6" customWidth="1"/>
    <col min="10755" max="10755" width="9.7109375" style="6" customWidth="1"/>
    <col min="10756" max="10756" width="11.7109375" style="6" customWidth="1"/>
    <col min="10757" max="10757" width="50.140625" style="6" customWidth="1"/>
    <col min="10758" max="10758" width="10.7109375" style="6" customWidth="1"/>
    <col min="10759" max="10760" width="12" style="6" customWidth="1"/>
    <col min="10761" max="10762" width="9.28515625" style="6" customWidth="1"/>
    <col min="10763" max="10763" width="16.42578125" style="6" customWidth="1"/>
    <col min="10764" max="10764" width="44.42578125" style="6" bestFit="1" customWidth="1"/>
    <col min="10765" max="11008" width="9.140625" style="6"/>
    <col min="11009" max="11009" width="6" style="6" customWidth="1"/>
    <col min="11010" max="11010" width="17.140625" style="6" customWidth="1"/>
    <col min="11011" max="11011" width="9.7109375" style="6" customWidth="1"/>
    <col min="11012" max="11012" width="11.7109375" style="6" customWidth="1"/>
    <col min="11013" max="11013" width="50.140625" style="6" customWidth="1"/>
    <col min="11014" max="11014" width="10.7109375" style="6" customWidth="1"/>
    <col min="11015" max="11016" width="12" style="6" customWidth="1"/>
    <col min="11017" max="11018" width="9.28515625" style="6" customWidth="1"/>
    <col min="11019" max="11019" width="16.42578125" style="6" customWidth="1"/>
    <col min="11020" max="11020" width="44.42578125" style="6" bestFit="1" customWidth="1"/>
    <col min="11021" max="11264" width="9.140625" style="6"/>
    <col min="11265" max="11265" width="6" style="6" customWidth="1"/>
    <col min="11266" max="11266" width="17.140625" style="6" customWidth="1"/>
    <col min="11267" max="11267" width="9.7109375" style="6" customWidth="1"/>
    <col min="11268" max="11268" width="11.7109375" style="6" customWidth="1"/>
    <col min="11269" max="11269" width="50.140625" style="6" customWidth="1"/>
    <col min="11270" max="11270" width="10.7109375" style="6" customWidth="1"/>
    <col min="11271" max="11272" width="12" style="6" customWidth="1"/>
    <col min="11273" max="11274" width="9.28515625" style="6" customWidth="1"/>
    <col min="11275" max="11275" width="16.42578125" style="6" customWidth="1"/>
    <col min="11276" max="11276" width="44.42578125" style="6" bestFit="1" customWidth="1"/>
    <col min="11277" max="11520" width="9.140625" style="6"/>
    <col min="11521" max="11521" width="6" style="6" customWidth="1"/>
    <col min="11522" max="11522" width="17.140625" style="6" customWidth="1"/>
    <col min="11523" max="11523" width="9.7109375" style="6" customWidth="1"/>
    <col min="11524" max="11524" width="11.7109375" style="6" customWidth="1"/>
    <col min="11525" max="11525" width="50.140625" style="6" customWidth="1"/>
    <col min="11526" max="11526" width="10.7109375" style="6" customWidth="1"/>
    <col min="11527" max="11528" width="12" style="6" customWidth="1"/>
    <col min="11529" max="11530" width="9.28515625" style="6" customWidth="1"/>
    <col min="11531" max="11531" width="16.42578125" style="6" customWidth="1"/>
    <col min="11532" max="11532" width="44.42578125" style="6" bestFit="1" customWidth="1"/>
    <col min="11533" max="11776" width="9.140625" style="6"/>
    <col min="11777" max="11777" width="6" style="6" customWidth="1"/>
    <col min="11778" max="11778" width="17.140625" style="6" customWidth="1"/>
    <col min="11779" max="11779" width="9.7109375" style="6" customWidth="1"/>
    <col min="11780" max="11780" width="11.7109375" style="6" customWidth="1"/>
    <col min="11781" max="11781" width="50.140625" style="6" customWidth="1"/>
    <col min="11782" max="11782" width="10.7109375" style="6" customWidth="1"/>
    <col min="11783" max="11784" width="12" style="6" customWidth="1"/>
    <col min="11785" max="11786" width="9.28515625" style="6" customWidth="1"/>
    <col min="11787" max="11787" width="16.42578125" style="6" customWidth="1"/>
    <col min="11788" max="11788" width="44.42578125" style="6" bestFit="1" customWidth="1"/>
    <col min="11789" max="12032" width="9.140625" style="6"/>
    <col min="12033" max="12033" width="6" style="6" customWidth="1"/>
    <col min="12034" max="12034" width="17.140625" style="6" customWidth="1"/>
    <col min="12035" max="12035" width="9.7109375" style="6" customWidth="1"/>
    <col min="12036" max="12036" width="11.7109375" style="6" customWidth="1"/>
    <col min="12037" max="12037" width="50.140625" style="6" customWidth="1"/>
    <col min="12038" max="12038" width="10.7109375" style="6" customWidth="1"/>
    <col min="12039" max="12040" width="12" style="6" customWidth="1"/>
    <col min="12041" max="12042" width="9.28515625" style="6" customWidth="1"/>
    <col min="12043" max="12043" width="16.42578125" style="6" customWidth="1"/>
    <col min="12044" max="12044" width="44.42578125" style="6" bestFit="1" customWidth="1"/>
    <col min="12045" max="12288" width="9.140625" style="6"/>
    <col min="12289" max="12289" width="6" style="6" customWidth="1"/>
    <col min="12290" max="12290" width="17.140625" style="6" customWidth="1"/>
    <col min="12291" max="12291" width="9.7109375" style="6" customWidth="1"/>
    <col min="12292" max="12292" width="11.7109375" style="6" customWidth="1"/>
    <col min="12293" max="12293" width="50.140625" style="6" customWidth="1"/>
    <col min="12294" max="12294" width="10.7109375" style="6" customWidth="1"/>
    <col min="12295" max="12296" width="12" style="6" customWidth="1"/>
    <col min="12297" max="12298" width="9.28515625" style="6" customWidth="1"/>
    <col min="12299" max="12299" width="16.42578125" style="6" customWidth="1"/>
    <col min="12300" max="12300" width="44.42578125" style="6" bestFit="1" customWidth="1"/>
    <col min="12301" max="12544" width="9.140625" style="6"/>
    <col min="12545" max="12545" width="6" style="6" customWidth="1"/>
    <col min="12546" max="12546" width="17.140625" style="6" customWidth="1"/>
    <col min="12547" max="12547" width="9.7109375" style="6" customWidth="1"/>
    <col min="12548" max="12548" width="11.7109375" style="6" customWidth="1"/>
    <col min="12549" max="12549" width="50.140625" style="6" customWidth="1"/>
    <col min="12550" max="12550" width="10.7109375" style="6" customWidth="1"/>
    <col min="12551" max="12552" width="12" style="6" customWidth="1"/>
    <col min="12553" max="12554" width="9.28515625" style="6" customWidth="1"/>
    <col min="12555" max="12555" width="16.42578125" style="6" customWidth="1"/>
    <col min="12556" max="12556" width="44.42578125" style="6" bestFit="1" customWidth="1"/>
    <col min="12557" max="12800" width="9.140625" style="6"/>
    <col min="12801" max="12801" width="6" style="6" customWidth="1"/>
    <col min="12802" max="12802" width="17.140625" style="6" customWidth="1"/>
    <col min="12803" max="12803" width="9.7109375" style="6" customWidth="1"/>
    <col min="12804" max="12804" width="11.7109375" style="6" customWidth="1"/>
    <col min="12805" max="12805" width="50.140625" style="6" customWidth="1"/>
    <col min="12806" max="12806" width="10.7109375" style="6" customWidth="1"/>
    <col min="12807" max="12808" width="12" style="6" customWidth="1"/>
    <col min="12809" max="12810" width="9.28515625" style="6" customWidth="1"/>
    <col min="12811" max="12811" width="16.42578125" style="6" customWidth="1"/>
    <col min="12812" max="12812" width="44.42578125" style="6" bestFit="1" customWidth="1"/>
    <col min="12813" max="13056" width="9.140625" style="6"/>
    <col min="13057" max="13057" width="6" style="6" customWidth="1"/>
    <col min="13058" max="13058" width="17.140625" style="6" customWidth="1"/>
    <col min="13059" max="13059" width="9.7109375" style="6" customWidth="1"/>
    <col min="13060" max="13060" width="11.7109375" style="6" customWidth="1"/>
    <col min="13061" max="13061" width="50.140625" style="6" customWidth="1"/>
    <col min="13062" max="13062" width="10.7109375" style="6" customWidth="1"/>
    <col min="13063" max="13064" width="12" style="6" customWidth="1"/>
    <col min="13065" max="13066" width="9.28515625" style="6" customWidth="1"/>
    <col min="13067" max="13067" width="16.42578125" style="6" customWidth="1"/>
    <col min="13068" max="13068" width="44.42578125" style="6" bestFit="1" customWidth="1"/>
    <col min="13069" max="13312" width="9.140625" style="6"/>
    <col min="13313" max="13313" width="6" style="6" customWidth="1"/>
    <col min="13314" max="13314" width="17.140625" style="6" customWidth="1"/>
    <col min="13315" max="13315" width="9.7109375" style="6" customWidth="1"/>
    <col min="13316" max="13316" width="11.7109375" style="6" customWidth="1"/>
    <col min="13317" max="13317" width="50.140625" style="6" customWidth="1"/>
    <col min="13318" max="13318" width="10.7109375" style="6" customWidth="1"/>
    <col min="13319" max="13320" width="12" style="6" customWidth="1"/>
    <col min="13321" max="13322" width="9.28515625" style="6" customWidth="1"/>
    <col min="13323" max="13323" width="16.42578125" style="6" customWidth="1"/>
    <col min="13324" max="13324" width="44.42578125" style="6" bestFit="1" customWidth="1"/>
    <col min="13325" max="13568" width="9.140625" style="6"/>
    <col min="13569" max="13569" width="6" style="6" customWidth="1"/>
    <col min="13570" max="13570" width="17.140625" style="6" customWidth="1"/>
    <col min="13571" max="13571" width="9.7109375" style="6" customWidth="1"/>
    <col min="13572" max="13572" width="11.7109375" style="6" customWidth="1"/>
    <col min="13573" max="13573" width="50.140625" style="6" customWidth="1"/>
    <col min="13574" max="13574" width="10.7109375" style="6" customWidth="1"/>
    <col min="13575" max="13576" width="12" style="6" customWidth="1"/>
    <col min="13577" max="13578" width="9.28515625" style="6" customWidth="1"/>
    <col min="13579" max="13579" width="16.42578125" style="6" customWidth="1"/>
    <col min="13580" max="13580" width="44.42578125" style="6" bestFit="1" customWidth="1"/>
    <col min="13581" max="13824" width="9.140625" style="6"/>
    <col min="13825" max="13825" width="6" style="6" customWidth="1"/>
    <col min="13826" max="13826" width="17.140625" style="6" customWidth="1"/>
    <col min="13827" max="13827" width="9.7109375" style="6" customWidth="1"/>
    <col min="13828" max="13828" width="11.7109375" style="6" customWidth="1"/>
    <col min="13829" max="13829" width="50.140625" style="6" customWidth="1"/>
    <col min="13830" max="13830" width="10.7109375" style="6" customWidth="1"/>
    <col min="13831" max="13832" width="12" style="6" customWidth="1"/>
    <col min="13833" max="13834" width="9.28515625" style="6" customWidth="1"/>
    <col min="13835" max="13835" width="16.42578125" style="6" customWidth="1"/>
    <col min="13836" max="13836" width="44.42578125" style="6" bestFit="1" customWidth="1"/>
    <col min="13837" max="14080" width="9.140625" style="6"/>
    <col min="14081" max="14081" width="6" style="6" customWidth="1"/>
    <col min="14082" max="14082" width="17.140625" style="6" customWidth="1"/>
    <col min="14083" max="14083" width="9.7109375" style="6" customWidth="1"/>
    <col min="14084" max="14084" width="11.7109375" style="6" customWidth="1"/>
    <col min="14085" max="14085" width="50.140625" style="6" customWidth="1"/>
    <col min="14086" max="14086" width="10.7109375" style="6" customWidth="1"/>
    <col min="14087" max="14088" width="12" style="6" customWidth="1"/>
    <col min="14089" max="14090" width="9.28515625" style="6" customWidth="1"/>
    <col min="14091" max="14091" width="16.42578125" style="6" customWidth="1"/>
    <col min="14092" max="14092" width="44.42578125" style="6" bestFit="1" customWidth="1"/>
    <col min="14093" max="14336" width="9.140625" style="6"/>
    <col min="14337" max="14337" width="6" style="6" customWidth="1"/>
    <col min="14338" max="14338" width="17.140625" style="6" customWidth="1"/>
    <col min="14339" max="14339" width="9.7109375" style="6" customWidth="1"/>
    <col min="14340" max="14340" width="11.7109375" style="6" customWidth="1"/>
    <col min="14341" max="14341" width="50.140625" style="6" customWidth="1"/>
    <col min="14342" max="14342" width="10.7109375" style="6" customWidth="1"/>
    <col min="14343" max="14344" width="12" style="6" customWidth="1"/>
    <col min="14345" max="14346" width="9.28515625" style="6" customWidth="1"/>
    <col min="14347" max="14347" width="16.42578125" style="6" customWidth="1"/>
    <col min="14348" max="14348" width="44.42578125" style="6" bestFit="1" customWidth="1"/>
    <col min="14349" max="14592" width="9.140625" style="6"/>
    <col min="14593" max="14593" width="6" style="6" customWidth="1"/>
    <col min="14594" max="14594" width="17.140625" style="6" customWidth="1"/>
    <col min="14595" max="14595" width="9.7109375" style="6" customWidth="1"/>
    <col min="14596" max="14596" width="11.7109375" style="6" customWidth="1"/>
    <col min="14597" max="14597" width="50.140625" style="6" customWidth="1"/>
    <col min="14598" max="14598" width="10.7109375" style="6" customWidth="1"/>
    <col min="14599" max="14600" width="12" style="6" customWidth="1"/>
    <col min="14601" max="14602" width="9.28515625" style="6" customWidth="1"/>
    <col min="14603" max="14603" width="16.42578125" style="6" customWidth="1"/>
    <col min="14604" max="14604" width="44.42578125" style="6" bestFit="1" customWidth="1"/>
    <col min="14605" max="14848" width="9.140625" style="6"/>
    <col min="14849" max="14849" width="6" style="6" customWidth="1"/>
    <col min="14850" max="14850" width="17.140625" style="6" customWidth="1"/>
    <col min="14851" max="14851" width="9.7109375" style="6" customWidth="1"/>
    <col min="14852" max="14852" width="11.7109375" style="6" customWidth="1"/>
    <col min="14853" max="14853" width="50.140625" style="6" customWidth="1"/>
    <col min="14854" max="14854" width="10.7109375" style="6" customWidth="1"/>
    <col min="14855" max="14856" width="12" style="6" customWidth="1"/>
    <col min="14857" max="14858" width="9.28515625" style="6" customWidth="1"/>
    <col min="14859" max="14859" width="16.42578125" style="6" customWidth="1"/>
    <col min="14860" max="14860" width="44.42578125" style="6" bestFit="1" customWidth="1"/>
    <col min="14861" max="15104" width="9.140625" style="6"/>
    <col min="15105" max="15105" width="6" style="6" customWidth="1"/>
    <col min="15106" max="15106" width="17.140625" style="6" customWidth="1"/>
    <col min="15107" max="15107" width="9.7109375" style="6" customWidth="1"/>
    <col min="15108" max="15108" width="11.7109375" style="6" customWidth="1"/>
    <col min="15109" max="15109" width="50.140625" style="6" customWidth="1"/>
    <col min="15110" max="15110" width="10.7109375" style="6" customWidth="1"/>
    <col min="15111" max="15112" width="12" style="6" customWidth="1"/>
    <col min="15113" max="15114" width="9.28515625" style="6" customWidth="1"/>
    <col min="15115" max="15115" width="16.42578125" style="6" customWidth="1"/>
    <col min="15116" max="15116" width="44.42578125" style="6" bestFit="1" customWidth="1"/>
    <col min="15117" max="15360" width="9.140625" style="6"/>
    <col min="15361" max="15361" width="6" style="6" customWidth="1"/>
    <col min="15362" max="15362" width="17.140625" style="6" customWidth="1"/>
    <col min="15363" max="15363" width="9.7109375" style="6" customWidth="1"/>
    <col min="15364" max="15364" width="11.7109375" style="6" customWidth="1"/>
    <col min="15365" max="15365" width="50.140625" style="6" customWidth="1"/>
    <col min="15366" max="15366" width="10.7109375" style="6" customWidth="1"/>
    <col min="15367" max="15368" width="12" style="6" customWidth="1"/>
    <col min="15369" max="15370" width="9.28515625" style="6" customWidth="1"/>
    <col min="15371" max="15371" width="16.42578125" style="6" customWidth="1"/>
    <col min="15372" max="15372" width="44.42578125" style="6" bestFit="1" customWidth="1"/>
    <col min="15373" max="15616" width="9.140625" style="6"/>
    <col min="15617" max="15617" width="6" style="6" customWidth="1"/>
    <col min="15618" max="15618" width="17.140625" style="6" customWidth="1"/>
    <col min="15619" max="15619" width="9.7109375" style="6" customWidth="1"/>
    <col min="15620" max="15620" width="11.7109375" style="6" customWidth="1"/>
    <col min="15621" max="15621" width="50.140625" style="6" customWidth="1"/>
    <col min="15622" max="15622" width="10.7109375" style="6" customWidth="1"/>
    <col min="15623" max="15624" width="12" style="6" customWidth="1"/>
    <col min="15625" max="15626" width="9.28515625" style="6" customWidth="1"/>
    <col min="15627" max="15627" width="16.42578125" style="6" customWidth="1"/>
    <col min="15628" max="15628" width="44.42578125" style="6" bestFit="1" customWidth="1"/>
    <col min="15629" max="15872" width="9.140625" style="6"/>
    <col min="15873" max="15873" width="6" style="6" customWidth="1"/>
    <col min="15874" max="15874" width="17.140625" style="6" customWidth="1"/>
    <col min="15875" max="15875" width="9.7109375" style="6" customWidth="1"/>
    <col min="15876" max="15876" width="11.7109375" style="6" customWidth="1"/>
    <col min="15877" max="15877" width="50.140625" style="6" customWidth="1"/>
    <col min="15878" max="15878" width="10.7109375" style="6" customWidth="1"/>
    <col min="15879" max="15880" width="12" style="6" customWidth="1"/>
    <col min="15881" max="15882" width="9.28515625" style="6" customWidth="1"/>
    <col min="15883" max="15883" width="16.42578125" style="6" customWidth="1"/>
    <col min="15884" max="15884" width="44.42578125" style="6" bestFit="1" customWidth="1"/>
    <col min="15885" max="16128" width="9.140625" style="6"/>
    <col min="16129" max="16129" width="6" style="6" customWidth="1"/>
    <col min="16130" max="16130" width="17.140625" style="6" customWidth="1"/>
    <col min="16131" max="16131" width="9.7109375" style="6" customWidth="1"/>
    <col min="16132" max="16132" width="11.7109375" style="6" customWidth="1"/>
    <col min="16133" max="16133" width="50.140625" style="6" customWidth="1"/>
    <col min="16134" max="16134" width="10.7109375" style="6" customWidth="1"/>
    <col min="16135" max="16136" width="12" style="6" customWidth="1"/>
    <col min="16137" max="16138" width="9.28515625" style="6" customWidth="1"/>
    <col min="16139" max="16139" width="16.42578125" style="6" customWidth="1"/>
    <col min="16140" max="16140" width="44.42578125" style="6" bestFit="1" customWidth="1"/>
    <col min="16141" max="16384" width="9.140625" style="6"/>
  </cols>
  <sheetData>
    <row r="1" spans="1:99" s="2" customFormat="1" ht="34.5" customHeight="1" thickBot="1" x14ac:dyDescent="0.3">
      <c r="A1" s="193" t="s">
        <v>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s="4" customFormat="1" ht="25.5" customHeight="1" x14ac:dyDescent="0.25">
      <c r="A2" s="196" t="s">
        <v>1</v>
      </c>
      <c r="B2" s="197" t="s">
        <v>2</v>
      </c>
      <c r="C2" s="198" t="s">
        <v>3</v>
      </c>
      <c r="D2" s="199" t="s">
        <v>4</v>
      </c>
      <c r="E2" s="200" t="s">
        <v>5</v>
      </c>
      <c r="F2" s="200" t="s">
        <v>6</v>
      </c>
      <c r="G2" s="201" t="s">
        <v>95</v>
      </c>
      <c r="H2" s="202"/>
      <c r="I2" s="201" t="s">
        <v>7</v>
      </c>
      <c r="J2" s="202"/>
      <c r="K2" s="203" t="s">
        <v>8</v>
      </c>
      <c r="L2" s="204" t="s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</row>
    <row r="3" spans="1:99" s="2" customFormat="1" ht="18" customHeight="1" x14ac:dyDescent="0.25">
      <c r="A3" s="205"/>
      <c r="B3" s="206"/>
      <c r="C3" s="207"/>
      <c r="D3" s="208"/>
      <c r="E3" s="209"/>
      <c r="F3" s="209"/>
      <c r="G3" s="210"/>
      <c r="H3" s="211"/>
      <c r="I3" s="210"/>
      <c r="J3" s="211"/>
      <c r="K3" s="212"/>
      <c r="L3" s="2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s="4" customFormat="1" ht="87.75" customHeight="1" x14ac:dyDescent="0.25">
      <c r="A4" s="205"/>
      <c r="B4" s="206"/>
      <c r="C4" s="207"/>
      <c r="D4" s="208"/>
      <c r="E4" s="209"/>
      <c r="F4" s="209"/>
      <c r="G4" s="210"/>
      <c r="H4" s="211"/>
      <c r="I4" s="210"/>
      <c r="J4" s="211"/>
      <c r="K4" s="212"/>
      <c r="L4" s="2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ht="18.75" customHeight="1" thickBot="1" x14ac:dyDescent="0.3">
      <c r="A5" s="213"/>
      <c r="B5" s="214"/>
      <c r="C5" s="215"/>
      <c r="D5" s="216"/>
      <c r="E5" s="217"/>
      <c r="F5" s="217"/>
      <c r="G5" s="218" t="s">
        <v>10</v>
      </c>
      <c r="H5" s="219" t="s">
        <v>11</v>
      </c>
      <c r="I5" s="218" t="s">
        <v>10</v>
      </c>
      <c r="J5" s="219" t="s">
        <v>11</v>
      </c>
      <c r="K5" s="220"/>
      <c r="L5" s="22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</row>
    <row r="6" spans="1:99" ht="14.25" customHeight="1" thickBot="1" x14ac:dyDescent="0.3">
      <c r="A6" s="221">
        <v>1</v>
      </c>
      <c r="B6" s="222">
        <v>2</v>
      </c>
      <c r="C6" s="222">
        <v>3</v>
      </c>
      <c r="D6" s="222">
        <v>4</v>
      </c>
      <c r="E6" s="223">
        <v>5</v>
      </c>
      <c r="F6" s="224">
        <v>6</v>
      </c>
      <c r="G6" s="225">
        <v>7</v>
      </c>
      <c r="H6" s="225">
        <v>8</v>
      </c>
      <c r="I6" s="225">
        <v>9</v>
      </c>
      <c r="J6" s="225">
        <v>10</v>
      </c>
      <c r="K6" s="226">
        <v>11</v>
      </c>
      <c r="L6" s="227">
        <v>12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</row>
    <row r="7" spans="1:99" ht="19.5" customHeight="1" thickBot="1" x14ac:dyDescent="0.3">
      <c r="A7" s="228" t="s">
        <v>12</v>
      </c>
      <c r="B7" s="229"/>
      <c r="C7" s="229"/>
      <c r="D7" s="229"/>
      <c r="E7" s="229"/>
      <c r="F7" s="229"/>
      <c r="G7" s="229"/>
      <c r="H7" s="229"/>
      <c r="I7" s="229"/>
      <c r="J7" s="229"/>
      <c r="K7" s="229"/>
      <c r="L7" s="23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</row>
    <row r="8" spans="1:99" ht="24" customHeight="1" thickBot="1" x14ac:dyDescent="0.3">
      <c r="A8" s="123">
        <v>1</v>
      </c>
      <c r="B8" s="154" t="s">
        <v>16</v>
      </c>
      <c r="C8" s="156" t="s">
        <v>17</v>
      </c>
      <c r="D8" s="9" t="s">
        <v>69</v>
      </c>
      <c r="E8" s="37" t="s">
        <v>18</v>
      </c>
      <c r="F8" s="56">
        <v>38</v>
      </c>
      <c r="G8" s="66">
        <v>34</v>
      </c>
      <c r="H8" s="71">
        <f>G8/F8*100</f>
        <v>89.473684210526315</v>
      </c>
      <c r="I8" s="66">
        <v>0</v>
      </c>
      <c r="J8" s="71">
        <f t="shared" ref="J8:J57" si="0">I8/G8*100</f>
        <v>0</v>
      </c>
      <c r="K8" s="84">
        <v>27</v>
      </c>
      <c r="L8" s="40"/>
    </row>
    <row r="9" spans="1:99" ht="24" customHeight="1" thickBot="1" x14ac:dyDescent="0.3">
      <c r="A9" s="124"/>
      <c r="B9" s="178"/>
      <c r="C9" s="179"/>
      <c r="D9" s="12" t="s">
        <v>69</v>
      </c>
      <c r="E9" s="38" t="s">
        <v>19</v>
      </c>
      <c r="F9" s="57">
        <v>39</v>
      </c>
      <c r="G9" s="67">
        <v>35</v>
      </c>
      <c r="H9" s="71">
        <f t="shared" ref="H9:H12" si="1">G9/F9*100</f>
        <v>89.743589743589752</v>
      </c>
      <c r="I9" s="67">
        <v>1</v>
      </c>
      <c r="J9" s="81">
        <f t="shared" ref="J9:J14" si="2">I9/G9*100</f>
        <v>2.8571428571428572</v>
      </c>
      <c r="K9" s="58">
        <v>36</v>
      </c>
      <c r="L9" s="60" t="s">
        <v>20</v>
      </c>
    </row>
    <row r="10" spans="1:99" ht="24" customHeight="1" thickBot="1" x14ac:dyDescent="0.3">
      <c r="A10" s="124"/>
      <c r="B10" s="178"/>
      <c r="C10" s="179"/>
      <c r="D10" s="12" t="s">
        <v>70</v>
      </c>
      <c r="E10" s="58" t="s">
        <v>71</v>
      </c>
      <c r="F10" s="57">
        <v>92</v>
      </c>
      <c r="G10" s="67">
        <v>92</v>
      </c>
      <c r="H10" s="71">
        <f t="shared" si="1"/>
        <v>100</v>
      </c>
      <c r="I10" s="67">
        <v>0</v>
      </c>
      <c r="J10" s="81">
        <f t="shared" si="2"/>
        <v>0</v>
      </c>
      <c r="K10" s="58">
        <v>52</v>
      </c>
      <c r="L10" s="60"/>
    </row>
    <row r="11" spans="1:99" ht="24" customHeight="1" thickBot="1" x14ac:dyDescent="0.3">
      <c r="A11" s="124"/>
      <c r="B11" s="178"/>
      <c r="C11" s="179"/>
      <c r="D11" s="12" t="s">
        <v>70</v>
      </c>
      <c r="E11" s="58" t="s">
        <v>68</v>
      </c>
      <c r="F11" s="57">
        <v>23</v>
      </c>
      <c r="G11" s="67">
        <v>20</v>
      </c>
      <c r="H11" s="71">
        <f t="shared" si="1"/>
        <v>86.956521739130437</v>
      </c>
      <c r="I11" s="67">
        <v>0</v>
      </c>
      <c r="J11" s="81">
        <f t="shared" si="2"/>
        <v>0</v>
      </c>
      <c r="K11" s="58">
        <v>0</v>
      </c>
      <c r="L11" s="60"/>
    </row>
    <row r="12" spans="1:99" ht="24" customHeight="1" thickBot="1" x14ac:dyDescent="0.3">
      <c r="A12" s="153"/>
      <c r="B12" s="155"/>
      <c r="C12" s="157"/>
      <c r="D12" s="14" t="s">
        <v>70</v>
      </c>
      <c r="E12" s="85" t="s">
        <v>21</v>
      </c>
      <c r="F12" s="63">
        <v>73</v>
      </c>
      <c r="G12" s="68">
        <v>56</v>
      </c>
      <c r="H12" s="71">
        <f t="shared" si="1"/>
        <v>76.712328767123282</v>
      </c>
      <c r="I12" s="68">
        <v>2</v>
      </c>
      <c r="J12" s="81">
        <f t="shared" si="2"/>
        <v>3.5714285714285712</v>
      </c>
      <c r="K12" s="85">
        <v>36</v>
      </c>
      <c r="L12" s="41" t="s">
        <v>107</v>
      </c>
    </row>
    <row r="13" spans="1:99" ht="16.5" thickBot="1" x14ac:dyDescent="0.3">
      <c r="A13" s="231" t="s">
        <v>15</v>
      </c>
      <c r="B13" s="232"/>
      <c r="C13" s="232"/>
      <c r="D13" s="232"/>
      <c r="E13" s="233"/>
      <c r="F13" s="234">
        <f>SUM(F8:F12)</f>
        <v>265</v>
      </c>
      <c r="G13" s="235">
        <f>SUM(G8:G12)</f>
        <v>237</v>
      </c>
      <c r="H13" s="236">
        <f>G13/F13*100</f>
        <v>89.433962264150949</v>
      </c>
      <c r="I13" s="235">
        <f>SUM(I8:I12)</f>
        <v>3</v>
      </c>
      <c r="J13" s="236">
        <f t="shared" si="2"/>
        <v>1.2658227848101267</v>
      </c>
      <c r="K13" s="237">
        <f>SUM(K8:K12)</f>
        <v>151</v>
      </c>
      <c r="L13" s="238" t="s">
        <v>14</v>
      </c>
    </row>
    <row r="14" spans="1:99" ht="39.950000000000003" customHeight="1" x14ac:dyDescent="0.25">
      <c r="A14" s="123">
        <v>2</v>
      </c>
      <c r="B14" s="126" t="s">
        <v>23</v>
      </c>
      <c r="C14" s="129" t="s">
        <v>17</v>
      </c>
      <c r="D14" s="142" t="s">
        <v>69</v>
      </c>
      <c r="E14" s="134" t="s">
        <v>24</v>
      </c>
      <c r="F14" s="134">
        <v>20</v>
      </c>
      <c r="G14" s="139">
        <v>16</v>
      </c>
      <c r="H14" s="132">
        <f>G14/F14*100</f>
        <v>80</v>
      </c>
      <c r="I14" s="139">
        <v>0</v>
      </c>
      <c r="J14" s="132">
        <f t="shared" si="2"/>
        <v>0</v>
      </c>
      <c r="K14" s="134">
        <v>14</v>
      </c>
      <c r="L14" s="134"/>
    </row>
    <row r="15" spans="1:99" ht="39.950000000000003" customHeight="1" x14ac:dyDescent="0.25">
      <c r="A15" s="124"/>
      <c r="B15" s="127"/>
      <c r="C15" s="130"/>
      <c r="D15" s="147"/>
      <c r="E15" s="147"/>
      <c r="F15" s="135"/>
      <c r="G15" s="140"/>
      <c r="H15" s="137"/>
      <c r="I15" s="140"/>
      <c r="J15" s="137"/>
      <c r="K15" s="135"/>
      <c r="L15" s="135"/>
    </row>
    <row r="16" spans="1:99" ht="39.950000000000003" customHeight="1" thickBot="1" x14ac:dyDescent="0.3">
      <c r="A16" s="125"/>
      <c r="B16" s="128"/>
      <c r="C16" s="131"/>
      <c r="D16" s="143"/>
      <c r="E16" s="143"/>
      <c r="F16" s="162"/>
      <c r="G16" s="141"/>
      <c r="H16" s="138"/>
      <c r="I16" s="141"/>
      <c r="J16" s="138"/>
      <c r="K16" s="136"/>
      <c r="L16" s="136"/>
    </row>
    <row r="17" spans="1:12" ht="16.5" thickBot="1" x14ac:dyDescent="0.3">
      <c r="A17" s="231" t="s">
        <v>15</v>
      </c>
      <c r="B17" s="232"/>
      <c r="C17" s="232"/>
      <c r="D17" s="232"/>
      <c r="E17" s="233"/>
      <c r="F17" s="239">
        <f>F14</f>
        <v>20</v>
      </c>
      <c r="G17" s="237">
        <f>G14</f>
        <v>16</v>
      </c>
      <c r="H17" s="240">
        <f>G17/F17*100</f>
        <v>80</v>
      </c>
      <c r="I17" s="237">
        <f>I14</f>
        <v>0</v>
      </c>
      <c r="J17" s="240">
        <f>I17/G17*100</f>
        <v>0</v>
      </c>
      <c r="K17" s="238">
        <f>K14</f>
        <v>14</v>
      </c>
      <c r="L17" s="238"/>
    </row>
    <row r="18" spans="1:12" ht="60" customHeight="1" x14ac:dyDescent="0.25">
      <c r="A18" s="123">
        <v>3</v>
      </c>
      <c r="B18" s="126" t="s">
        <v>25</v>
      </c>
      <c r="C18" s="144" t="s">
        <v>17</v>
      </c>
      <c r="D18" s="142" t="s">
        <v>70</v>
      </c>
      <c r="E18" s="134" t="s">
        <v>72</v>
      </c>
      <c r="F18" s="134">
        <v>28</v>
      </c>
      <c r="G18" s="139">
        <v>18</v>
      </c>
      <c r="H18" s="132">
        <f>G18/F18*100</f>
        <v>64.285714285714292</v>
      </c>
      <c r="I18" s="139">
        <v>3</v>
      </c>
      <c r="J18" s="132">
        <f>I18/G18*100</f>
        <v>16.666666666666664</v>
      </c>
      <c r="K18" s="134">
        <v>16</v>
      </c>
      <c r="L18" s="134" t="s">
        <v>96</v>
      </c>
    </row>
    <row r="19" spans="1:12" ht="60" customHeight="1" thickBot="1" x14ac:dyDescent="0.3">
      <c r="A19" s="125"/>
      <c r="B19" s="128"/>
      <c r="C19" s="146"/>
      <c r="D19" s="143"/>
      <c r="E19" s="143"/>
      <c r="F19" s="136"/>
      <c r="G19" s="172"/>
      <c r="H19" s="133"/>
      <c r="I19" s="172"/>
      <c r="J19" s="133"/>
      <c r="K19" s="135"/>
      <c r="L19" s="136"/>
    </row>
    <row r="20" spans="1:12" ht="16.5" thickBot="1" x14ac:dyDescent="0.3">
      <c r="A20" s="231" t="s">
        <v>15</v>
      </c>
      <c r="B20" s="232"/>
      <c r="C20" s="232"/>
      <c r="D20" s="232"/>
      <c r="E20" s="241"/>
      <c r="F20" s="239">
        <f>F18</f>
        <v>28</v>
      </c>
      <c r="G20" s="235">
        <f>G18</f>
        <v>18</v>
      </c>
      <c r="H20" s="236">
        <f t="shared" ref="H20:H25" si="3">G20/F20*100</f>
        <v>64.285714285714292</v>
      </c>
      <c r="I20" s="237">
        <f>I18</f>
        <v>3</v>
      </c>
      <c r="J20" s="240">
        <f t="shared" ref="J20:J24" si="4">I20/G20*100</f>
        <v>16.666666666666664</v>
      </c>
      <c r="K20" s="237">
        <f>K18</f>
        <v>16</v>
      </c>
      <c r="L20" s="238" t="s">
        <v>28</v>
      </c>
    </row>
    <row r="21" spans="1:12" ht="39.950000000000003" customHeight="1" thickBot="1" x14ac:dyDescent="0.3">
      <c r="A21" s="123">
        <v>4</v>
      </c>
      <c r="B21" s="174" t="s">
        <v>26</v>
      </c>
      <c r="C21" s="156" t="s">
        <v>27</v>
      </c>
      <c r="D21" s="13" t="s">
        <v>70</v>
      </c>
      <c r="E21" s="39" t="s">
        <v>21</v>
      </c>
      <c r="F21" s="64">
        <v>20</v>
      </c>
      <c r="G21" s="69">
        <v>18</v>
      </c>
      <c r="H21" s="72">
        <f t="shared" si="3"/>
        <v>90</v>
      </c>
      <c r="I21" s="69">
        <v>1</v>
      </c>
      <c r="J21" s="72">
        <f t="shared" si="4"/>
        <v>5.5555555555555554</v>
      </c>
      <c r="K21" s="86">
        <v>16</v>
      </c>
      <c r="L21" s="39" t="s">
        <v>33</v>
      </c>
    </row>
    <row r="22" spans="1:12" ht="39.950000000000003" customHeight="1" thickBot="1" x14ac:dyDescent="0.3">
      <c r="A22" s="173"/>
      <c r="B22" s="175"/>
      <c r="C22" s="177"/>
      <c r="D22" s="13" t="s">
        <v>70</v>
      </c>
      <c r="E22" s="23" t="s">
        <v>73</v>
      </c>
      <c r="F22" s="56">
        <v>45</v>
      </c>
      <c r="G22" s="66">
        <v>22</v>
      </c>
      <c r="H22" s="72">
        <f t="shared" si="3"/>
        <v>48.888888888888886</v>
      </c>
      <c r="I22" s="66">
        <v>1</v>
      </c>
      <c r="J22" s="72">
        <f t="shared" si="4"/>
        <v>4.5454545454545459</v>
      </c>
      <c r="K22" s="87">
        <v>29</v>
      </c>
      <c r="L22" s="40" t="s">
        <v>33</v>
      </c>
    </row>
    <row r="23" spans="1:12" ht="39.950000000000003" customHeight="1" thickBot="1" x14ac:dyDescent="0.3">
      <c r="A23" s="153"/>
      <c r="B23" s="176"/>
      <c r="C23" s="157"/>
      <c r="D23" s="13" t="s">
        <v>70</v>
      </c>
      <c r="E23" s="24" t="s">
        <v>71</v>
      </c>
      <c r="F23" s="63">
        <v>37</v>
      </c>
      <c r="G23" s="68">
        <v>29</v>
      </c>
      <c r="H23" s="72">
        <f t="shared" si="3"/>
        <v>78.378378378378372</v>
      </c>
      <c r="I23" s="68">
        <v>3</v>
      </c>
      <c r="J23" s="72">
        <f t="shared" si="4"/>
        <v>10.344827586206897</v>
      </c>
      <c r="K23" s="88">
        <v>22</v>
      </c>
      <c r="L23" s="41" t="s">
        <v>28</v>
      </c>
    </row>
    <row r="24" spans="1:12" ht="15.75" customHeight="1" thickBot="1" x14ac:dyDescent="0.3">
      <c r="A24" s="231" t="s">
        <v>15</v>
      </c>
      <c r="B24" s="232"/>
      <c r="C24" s="232"/>
      <c r="D24" s="232"/>
      <c r="E24" s="242"/>
      <c r="F24" s="234">
        <f>F21+F22+F23</f>
        <v>102</v>
      </c>
      <c r="G24" s="235">
        <f>G21+G22+G23</f>
        <v>69</v>
      </c>
      <c r="H24" s="236">
        <f t="shared" si="3"/>
        <v>67.64705882352942</v>
      </c>
      <c r="I24" s="235">
        <f>I21+I22+I23</f>
        <v>5</v>
      </c>
      <c r="J24" s="236">
        <f t="shared" si="4"/>
        <v>7.2463768115942031</v>
      </c>
      <c r="K24" s="235">
        <f>K21+K22+K23</f>
        <v>67</v>
      </c>
      <c r="L24" s="238" t="s">
        <v>100</v>
      </c>
    </row>
    <row r="25" spans="1:12" ht="60" customHeight="1" x14ac:dyDescent="0.25">
      <c r="A25" s="123">
        <v>5</v>
      </c>
      <c r="B25" s="126" t="s">
        <v>30</v>
      </c>
      <c r="C25" s="144" t="s">
        <v>17</v>
      </c>
      <c r="D25" s="142" t="s">
        <v>69</v>
      </c>
      <c r="E25" s="134" t="s">
        <v>74</v>
      </c>
      <c r="F25" s="134">
        <v>47</v>
      </c>
      <c r="G25" s="139">
        <v>36</v>
      </c>
      <c r="H25" s="132">
        <f t="shared" si="3"/>
        <v>76.59574468085107</v>
      </c>
      <c r="I25" s="139">
        <v>16</v>
      </c>
      <c r="J25" s="132">
        <f>I25/G25*100</f>
        <v>44.444444444444443</v>
      </c>
      <c r="K25" s="134">
        <v>24</v>
      </c>
      <c r="L25" s="134" t="s">
        <v>98</v>
      </c>
    </row>
    <row r="26" spans="1:12" ht="60" customHeight="1" thickBot="1" x14ac:dyDescent="0.3">
      <c r="A26" s="125"/>
      <c r="B26" s="128"/>
      <c r="C26" s="146"/>
      <c r="D26" s="143"/>
      <c r="E26" s="143"/>
      <c r="F26" s="136"/>
      <c r="G26" s="172"/>
      <c r="H26" s="133"/>
      <c r="I26" s="172"/>
      <c r="J26" s="133"/>
      <c r="K26" s="136"/>
      <c r="L26" s="136"/>
    </row>
    <row r="27" spans="1:12" ht="15.75" customHeight="1" thickBot="1" x14ac:dyDescent="0.3">
      <c r="A27" s="231" t="s">
        <v>15</v>
      </c>
      <c r="B27" s="232"/>
      <c r="C27" s="232"/>
      <c r="D27" s="232"/>
      <c r="E27" s="233"/>
      <c r="F27" s="234">
        <f>F25</f>
        <v>47</v>
      </c>
      <c r="G27" s="235">
        <f>G25</f>
        <v>36</v>
      </c>
      <c r="H27" s="236">
        <f t="shared" ref="H27:H32" si="5">G27/F27*100</f>
        <v>76.59574468085107</v>
      </c>
      <c r="I27" s="235">
        <f>I25</f>
        <v>16</v>
      </c>
      <c r="J27" s="236">
        <f t="shared" ref="J27:J31" si="6">I27/G27*100</f>
        <v>44.444444444444443</v>
      </c>
      <c r="K27" s="235">
        <f>K25</f>
        <v>24</v>
      </c>
      <c r="L27" s="238" t="s">
        <v>98</v>
      </c>
    </row>
    <row r="28" spans="1:12" ht="120" customHeight="1" thickBot="1" x14ac:dyDescent="0.3">
      <c r="A28" s="43">
        <v>6</v>
      </c>
      <c r="B28" s="107" t="s">
        <v>75</v>
      </c>
      <c r="C28" s="16" t="s">
        <v>17</v>
      </c>
      <c r="D28" s="7" t="s">
        <v>70</v>
      </c>
      <c r="E28" s="111" t="s">
        <v>54</v>
      </c>
      <c r="F28" s="40">
        <v>48</v>
      </c>
      <c r="G28" s="56">
        <v>38</v>
      </c>
      <c r="H28" s="73">
        <f t="shared" si="5"/>
        <v>79.166666666666657</v>
      </c>
      <c r="I28" s="56">
        <v>18</v>
      </c>
      <c r="J28" s="73">
        <f t="shared" si="6"/>
        <v>47.368421052631575</v>
      </c>
      <c r="K28" s="42">
        <v>29</v>
      </c>
      <c r="L28" s="42" t="s">
        <v>99</v>
      </c>
    </row>
    <row r="29" spans="1:12" ht="15.75" customHeight="1" thickBot="1" x14ac:dyDescent="0.3">
      <c r="A29" s="231" t="s">
        <v>15</v>
      </c>
      <c r="B29" s="243"/>
      <c r="C29" s="243"/>
      <c r="D29" s="243"/>
      <c r="E29" s="244"/>
      <c r="F29" s="234">
        <f>F28</f>
        <v>48</v>
      </c>
      <c r="G29" s="235">
        <f>G28</f>
        <v>38</v>
      </c>
      <c r="H29" s="236">
        <f t="shared" si="5"/>
        <v>79.166666666666657</v>
      </c>
      <c r="I29" s="235">
        <f>I28</f>
        <v>18</v>
      </c>
      <c r="J29" s="236">
        <f t="shared" si="6"/>
        <v>47.368421052631575</v>
      </c>
      <c r="K29" s="235">
        <f>K28</f>
        <v>29</v>
      </c>
      <c r="L29" s="238" t="s">
        <v>99</v>
      </c>
    </row>
    <row r="30" spans="1:12" ht="60" customHeight="1" thickBot="1" x14ac:dyDescent="0.3">
      <c r="A30" s="123">
        <v>7</v>
      </c>
      <c r="B30" s="154" t="s">
        <v>31</v>
      </c>
      <c r="C30" s="156" t="s">
        <v>27</v>
      </c>
      <c r="D30" s="17" t="s">
        <v>70</v>
      </c>
      <c r="E30" s="111" t="s">
        <v>76</v>
      </c>
      <c r="F30" s="50">
        <v>19</v>
      </c>
      <c r="G30" s="54">
        <v>16</v>
      </c>
      <c r="H30" s="55">
        <f t="shared" si="5"/>
        <v>84.210526315789465</v>
      </c>
      <c r="I30" s="54">
        <v>13</v>
      </c>
      <c r="J30" s="55">
        <f t="shared" si="6"/>
        <v>81.25</v>
      </c>
      <c r="K30" s="46">
        <v>4</v>
      </c>
      <c r="L30" s="42" t="s">
        <v>101</v>
      </c>
    </row>
    <row r="31" spans="1:12" ht="60" customHeight="1" thickBot="1" x14ac:dyDescent="0.3">
      <c r="A31" s="153"/>
      <c r="B31" s="155"/>
      <c r="C31" s="157"/>
      <c r="D31" s="20" t="s">
        <v>70</v>
      </c>
      <c r="E31" s="112" t="s">
        <v>77</v>
      </c>
      <c r="F31" s="39">
        <v>19</v>
      </c>
      <c r="G31" s="39">
        <v>13</v>
      </c>
      <c r="H31" s="55">
        <f t="shared" si="5"/>
        <v>68.421052631578945</v>
      </c>
      <c r="I31" s="39">
        <v>0</v>
      </c>
      <c r="J31" s="55">
        <f t="shared" si="6"/>
        <v>0</v>
      </c>
      <c r="K31" s="39">
        <v>8</v>
      </c>
      <c r="L31" s="46"/>
    </row>
    <row r="32" spans="1:12" ht="15.75" customHeight="1" thickBot="1" x14ac:dyDescent="0.3">
      <c r="A32" s="231" t="s">
        <v>15</v>
      </c>
      <c r="B32" s="232"/>
      <c r="C32" s="232"/>
      <c r="D32" s="232"/>
      <c r="E32" s="233"/>
      <c r="F32" s="234">
        <f>F30+F31</f>
        <v>38</v>
      </c>
      <c r="G32" s="235">
        <f>G30+G31</f>
        <v>29</v>
      </c>
      <c r="H32" s="236">
        <f t="shared" si="5"/>
        <v>76.31578947368422</v>
      </c>
      <c r="I32" s="235">
        <f>I30+I31</f>
        <v>13</v>
      </c>
      <c r="J32" s="236">
        <f>I32/G32*100</f>
        <v>44.827586206896555</v>
      </c>
      <c r="K32" s="235">
        <f>K30+K31</f>
        <v>12</v>
      </c>
      <c r="L32" s="238" t="s">
        <v>101</v>
      </c>
    </row>
    <row r="33" spans="1:31" ht="120" customHeight="1" thickBot="1" x14ac:dyDescent="0.3">
      <c r="A33" s="44">
        <v>8</v>
      </c>
      <c r="B33" s="28" t="s">
        <v>80</v>
      </c>
      <c r="C33" s="29" t="s">
        <v>27</v>
      </c>
      <c r="D33" s="26" t="s">
        <v>70</v>
      </c>
      <c r="E33" s="22" t="s">
        <v>79</v>
      </c>
      <c r="F33" s="26">
        <v>47</v>
      </c>
      <c r="G33" s="26">
        <v>33</v>
      </c>
      <c r="H33" s="74">
        <f>100*G33/F33</f>
        <v>70.212765957446805</v>
      </c>
      <c r="I33" s="26">
        <v>5</v>
      </c>
      <c r="J33" s="74">
        <f>100*I33/F33</f>
        <v>10.638297872340425</v>
      </c>
      <c r="K33" s="36">
        <v>27</v>
      </c>
      <c r="L33" s="61" t="s">
        <v>102</v>
      </c>
      <c r="M33" s="1"/>
      <c r="N33" s="33"/>
      <c r="O33" s="1"/>
      <c r="P33" s="33"/>
      <c r="Q33" s="1"/>
      <c r="R33" s="33"/>
      <c r="S33" s="1"/>
      <c r="T33" s="33"/>
      <c r="U33" s="1"/>
      <c r="V33" s="34"/>
      <c r="W33" s="35"/>
      <c r="X33" s="34"/>
      <c r="Y33" s="35"/>
      <c r="Z33" s="34"/>
      <c r="AA33" s="35"/>
      <c r="AB33" s="34"/>
      <c r="AC33" s="35"/>
      <c r="AD33" s="34"/>
      <c r="AE33" s="27"/>
    </row>
    <row r="34" spans="1:31" ht="15.75" customHeight="1" thickBot="1" x14ac:dyDescent="0.3">
      <c r="A34" s="231" t="s">
        <v>15</v>
      </c>
      <c r="B34" s="232"/>
      <c r="C34" s="232"/>
      <c r="D34" s="232"/>
      <c r="E34" s="233"/>
      <c r="F34" s="234">
        <f>F33</f>
        <v>47</v>
      </c>
      <c r="G34" s="235">
        <f>G33</f>
        <v>33</v>
      </c>
      <c r="H34" s="236">
        <f>G34/F34*100</f>
        <v>70.212765957446805</v>
      </c>
      <c r="I34" s="235">
        <f>I33</f>
        <v>5</v>
      </c>
      <c r="J34" s="236">
        <f>I34/G34*100</f>
        <v>15.151515151515152</v>
      </c>
      <c r="K34" s="238">
        <f>K33</f>
        <v>27</v>
      </c>
      <c r="L34" s="238" t="s">
        <v>102</v>
      </c>
    </row>
    <row r="35" spans="1:31" ht="39.950000000000003" customHeight="1" x14ac:dyDescent="0.25">
      <c r="A35" s="123">
        <v>9</v>
      </c>
      <c r="B35" s="126" t="s">
        <v>32</v>
      </c>
      <c r="C35" s="144" t="s">
        <v>27</v>
      </c>
      <c r="D35" s="142" t="s">
        <v>69</v>
      </c>
      <c r="E35" s="134" t="s">
        <v>19</v>
      </c>
      <c r="F35" s="134">
        <v>23</v>
      </c>
      <c r="G35" s="139">
        <v>16</v>
      </c>
      <c r="H35" s="166">
        <f>G35/F35*100</f>
        <v>69.565217391304344</v>
      </c>
      <c r="I35" s="163">
        <v>2</v>
      </c>
      <c r="J35" s="166">
        <f>I35/G35*100</f>
        <v>12.5</v>
      </c>
      <c r="K35" s="169">
        <v>10</v>
      </c>
      <c r="L35" s="134" t="s">
        <v>29</v>
      </c>
    </row>
    <row r="36" spans="1:31" ht="39.950000000000003" customHeight="1" x14ac:dyDescent="0.25">
      <c r="A36" s="124"/>
      <c r="B36" s="127"/>
      <c r="C36" s="145"/>
      <c r="D36" s="147"/>
      <c r="E36" s="147"/>
      <c r="F36" s="135"/>
      <c r="G36" s="140"/>
      <c r="H36" s="167"/>
      <c r="I36" s="164"/>
      <c r="J36" s="167"/>
      <c r="K36" s="170"/>
      <c r="L36" s="135"/>
    </row>
    <row r="37" spans="1:31" ht="39.950000000000003" customHeight="1" thickBot="1" x14ac:dyDescent="0.3">
      <c r="A37" s="125"/>
      <c r="B37" s="128"/>
      <c r="C37" s="146"/>
      <c r="D37" s="143"/>
      <c r="E37" s="143"/>
      <c r="F37" s="136"/>
      <c r="G37" s="172"/>
      <c r="H37" s="168"/>
      <c r="I37" s="165"/>
      <c r="J37" s="168"/>
      <c r="K37" s="171"/>
      <c r="L37" s="136"/>
    </row>
    <row r="38" spans="1:31" ht="15.75" customHeight="1" thickBot="1" x14ac:dyDescent="0.3">
      <c r="A38" s="231" t="s">
        <v>15</v>
      </c>
      <c r="B38" s="232"/>
      <c r="C38" s="232"/>
      <c r="D38" s="232"/>
      <c r="E38" s="233"/>
      <c r="F38" s="234">
        <f>F35</f>
        <v>23</v>
      </c>
      <c r="G38" s="235">
        <f>G35</f>
        <v>16</v>
      </c>
      <c r="H38" s="236">
        <f>G38/F38*100</f>
        <v>69.565217391304344</v>
      </c>
      <c r="I38" s="235">
        <f>I35</f>
        <v>2</v>
      </c>
      <c r="J38" s="236">
        <f>I38/G38*100</f>
        <v>12.5</v>
      </c>
      <c r="K38" s="238">
        <f>K35</f>
        <v>10</v>
      </c>
      <c r="L38" s="238" t="s">
        <v>29</v>
      </c>
    </row>
    <row r="39" spans="1:31" ht="60" customHeight="1" x14ac:dyDescent="0.25">
      <c r="A39" s="123">
        <v>10</v>
      </c>
      <c r="B39" s="126" t="s">
        <v>81</v>
      </c>
      <c r="C39" s="144" t="s">
        <v>27</v>
      </c>
      <c r="D39" s="142" t="s">
        <v>70</v>
      </c>
      <c r="E39" s="134" t="s">
        <v>82</v>
      </c>
      <c r="F39" s="134">
        <v>69</v>
      </c>
      <c r="G39" s="139">
        <v>48</v>
      </c>
      <c r="H39" s="132">
        <f>G39/F39*100</f>
        <v>69.565217391304344</v>
      </c>
      <c r="I39" s="139">
        <v>1</v>
      </c>
      <c r="J39" s="132">
        <f>I39/G39*100</f>
        <v>2.083333333333333</v>
      </c>
      <c r="K39" s="134">
        <v>23</v>
      </c>
      <c r="L39" s="134" t="s">
        <v>20</v>
      </c>
    </row>
    <row r="40" spans="1:31" ht="60" customHeight="1" thickBot="1" x14ac:dyDescent="0.3">
      <c r="A40" s="125"/>
      <c r="B40" s="128"/>
      <c r="C40" s="146"/>
      <c r="D40" s="143"/>
      <c r="E40" s="143"/>
      <c r="F40" s="136"/>
      <c r="G40" s="172"/>
      <c r="H40" s="133"/>
      <c r="I40" s="172"/>
      <c r="J40" s="133"/>
      <c r="K40" s="136"/>
      <c r="L40" s="136"/>
    </row>
    <row r="41" spans="1:31" ht="15.75" customHeight="1" thickBot="1" x14ac:dyDescent="0.3">
      <c r="A41" s="231" t="s">
        <v>15</v>
      </c>
      <c r="B41" s="243"/>
      <c r="C41" s="243"/>
      <c r="D41" s="243"/>
      <c r="E41" s="244"/>
      <c r="F41" s="234">
        <f>F39</f>
        <v>69</v>
      </c>
      <c r="G41" s="235">
        <f>G39</f>
        <v>48</v>
      </c>
      <c r="H41" s="236">
        <f>G41/F41*100</f>
        <v>69.565217391304344</v>
      </c>
      <c r="I41" s="235">
        <f>I39</f>
        <v>1</v>
      </c>
      <c r="J41" s="236">
        <f>I41/G41*100</f>
        <v>2.083333333333333</v>
      </c>
      <c r="K41" s="238">
        <f>K39</f>
        <v>23</v>
      </c>
      <c r="L41" s="238" t="s">
        <v>20</v>
      </c>
    </row>
    <row r="42" spans="1:31" ht="120" customHeight="1" thickBot="1" x14ac:dyDescent="0.3">
      <c r="A42" s="43">
        <v>11</v>
      </c>
      <c r="B42" s="107" t="s">
        <v>34</v>
      </c>
      <c r="C42" s="16" t="s">
        <v>35</v>
      </c>
      <c r="D42" s="110" t="s">
        <v>69</v>
      </c>
      <c r="E42" s="111" t="s">
        <v>22</v>
      </c>
      <c r="F42" s="40">
        <v>43</v>
      </c>
      <c r="G42" s="56">
        <v>30</v>
      </c>
      <c r="H42" s="73">
        <f>G42/F42*100</f>
        <v>69.767441860465112</v>
      </c>
      <c r="I42" s="56">
        <v>9</v>
      </c>
      <c r="J42" s="73">
        <f>I42/G42*100</f>
        <v>30</v>
      </c>
      <c r="K42" s="42">
        <v>24</v>
      </c>
      <c r="L42" s="42" t="s">
        <v>103</v>
      </c>
    </row>
    <row r="43" spans="1:31" ht="15.75" customHeight="1" thickBot="1" x14ac:dyDescent="0.3">
      <c r="A43" s="231" t="s">
        <v>15</v>
      </c>
      <c r="B43" s="232"/>
      <c r="C43" s="232"/>
      <c r="D43" s="232"/>
      <c r="E43" s="233"/>
      <c r="F43" s="234">
        <f>F42</f>
        <v>43</v>
      </c>
      <c r="G43" s="235">
        <f>G42</f>
        <v>30</v>
      </c>
      <c r="H43" s="236">
        <f>G43/F43*100</f>
        <v>69.767441860465112</v>
      </c>
      <c r="I43" s="235">
        <f>SUM(I42:I42)</f>
        <v>9</v>
      </c>
      <c r="J43" s="236">
        <f t="shared" si="0"/>
        <v>30</v>
      </c>
      <c r="K43" s="235">
        <f>SUM(K42:K42)</f>
        <v>24</v>
      </c>
      <c r="L43" s="238" t="s">
        <v>103</v>
      </c>
    </row>
    <row r="44" spans="1:31" ht="60" customHeight="1" x14ac:dyDescent="0.25">
      <c r="A44" s="123">
        <v>12</v>
      </c>
      <c r="B44" s="126" t="s">
        <v>36</v>
      </c>
      <c r="C44" s="144" t="s">
        <v>37</v>
      </c>
      <c r="D44" s="134" t="s">
        <v>69</v>
      </c>
      <c r="E44" s="134" t="s">
        <v>13</v>
      </c>
      <c r="F44" s="134">
        <v>42</v>
      </c>
      <c r="G44" s="139">
        <v>28</v>
      </c>
      <c r="H44" s="132">
        <f>G44/F44*100</f>
        <v>66.666666666666657</v>
      </c>
      <c r="I44" s="139">
        <v>0</v>
      </c>
      <c r="J44" s="132">
        <f>I44/G44*100</f>
        <v>0</v>
      </c>
      <c r="K44" s="134">
        <v>11</v>
      </c>
      <c r="L44" s="134"/>
    </row>
    <row r="45" spans="1:31" ht="60" customHeight="1" thickBot="1" x14ac:dyDescent="0.3">
      <c r="A45" s="125"/>
      <c r="B45" s="128"/>
      <c r="C45" s="146"/>
      <c r="D45" s="143"/>
      <c r="E45" s="143"/>
      <c r="F45" s="136"/>
      <c r="G45" s="172"/>
      <c r="H45" s="133"/>
      <c r="I45" s="172"/>
      <c r="J45" s="133"/>
      <c r="K45" s="136"/>
      <c r="L45" s="136"/>
    </row>
    <row r="46" spans="1:31" ht="15.75" customHeight="1" thickBot="1" x14ac:dyDescent="0.3">
      <c r="A46" s="231" t="s">
        <v>15</v>
      </c>
      <c r="B46" s="232"/>
      <c r="C46" s="232"/>
      <c r="D46" s="232"/>
      <c r="E46" s="233"/>
      <c r="F46" s="234">
        <f>SUM(F44:F45)</f>
        <v>42</v>
      </c>
      <c r="G46" s="235">
        <f>SUM(G44:G45)</f>
        <v>28</v>
      </c>
      <c r="H46" s="236">
        <f t="shared" ref="H46:H70" si="7">G46/F46*100</f>
        <v>66.666666666666657</v>
      </c>
      <c r="I46" s="235">
        <f>I44</f>
        <v>0</v>
      </c>
      <c r="J46" s="236">
        <f>I46/G46*100</f>
        <v>0</v>
      </c>
      <c r="K46" s="235">
        <f>K44</f>
        <v>11</v>
      </c>
      <c r="L46" s="238"/>
    </row>
    <row r="47" spans="1:31" ht="39.950000000000003" customHeight="1" thickBot="1" x14ac:dyDescent="0.3">
      <c r="A47" s="148">
        <v>13</v>
      </c>
      <c r="B47" s="126" t="s">
        <v>39</v>
      </c>
      <c r="C47" s="144" t="s">
        <v>40</v>
      </c>
      <c r="D47" s="7" t="s">
        <v>70</v>
      </c>
      <c r="E47" s="111" t="s">
        <v>77</v>
      </c>
      <c r="F47" s="40">
        <v>24</v>
      </c>
      <c r="G47" s="56">
        <v>19</v>
      </c>
      <c r="H47" s="73">
        <f>G47/F47*100</f>
        <v>79.166666666666657</v>
      </c>
      <c r="I47" s="56">
        <v>1</v>
      </c>
      <c r="J47" s="73">
        <f>I47/G47*100</f>
        <v>5.2631578947368416</v>
      </c>
      <c r="K47" s="42">
        <v>15</v>
      </c>
      <c r="L47" s="42" t="s">
        <v>20</v>
      </c>
    </row>
    <row r="48" spans="1:31" ht="39.950000000000003" customHeight="1" thickBot="1" x14ac:dyDescent="0.3">
      <c r="A48" s="149"/>
      <c r="B48" s="127"/>
      <c r="C48" s="145"/>
      <c r="D48" s="17" t="s">
        <v>69</v>
      </c>
      <c r="E48" s="116" t="s">
        <v>83</v>
      </c>
      <c r="F48" s="65">
        <v>21</v>
      </c>
      <c r="G48" s="70">
        <v>14</v>
      </c>
      <c r="H48" s="73">
        <f t="shared" ref="H48:H49" si="8">G48/F48*100</f>
        <v>66.666666666666657</v>
      </c>
      <c r="I48" s="70">
        <v>4</v>
      </c>
      <c r="J48" s="73">
        <f t="shared" ref="J48:J49" si="9">I48/G48*100</f>
        <v>28.571428571428569</v>
      </c>
      <c r="K48" s="46">
        <v>11</v>
      </c>
      <c r="L48" s="46" t="s">
        <v>42</v>
      </c>
    </row>
    <row r="49" spans="1:12" ht="39.950000000000003" customHeight="1" thickBot="1" x14ac:dyDescent="0.3">
      <c r="A49" s="150"/>
      <c r="B49" s="151"/>
      <c r="C49" s="152"/>
      <c r="D49" s="13" t="s">
        <v>70</v>
      </c>
      <c r="E49" s="113" t="s">
        <v>41</v>
      </c>
      <c r="F49" s="41">
        <v>22</v>
      </c>
      <c r="G49" s="63">
        <v>16</v>
      </c>
      <c r="H49" s="73">
        <f t="shared" si="8"/>
        <v>72.727272727272734</v>
      </c>
      <c r="I49" s="63">
        <v>1</v>
      </c>
      <c r="J49" s="73">
        <f t="shared" si="9"/>
        <v>6.25</v>
      </c>
      <c r="K49" s="45">
        <v>14</v>
      </c>
      <c r="L49" s="45" t="s">
        <v>20</v>
      </c>
    </row>
    <row r="50" spans="1:12" ht="15.75" customHeight="1" thickBot="1" x14ac:dyDescent="0.3">
      <c r="A50" s="231" t="s">
        <v>15</v>
      </c>
      <c r="B50" s="232"/>
      <c r="C50" s="232"/>
      <c r="D50" s="232"/>
      <c r="E50" s="233"/>
      <c r="F50" s="234">
        <f>F47+F48+F49</f>
        <v>67</v>
      </c>
      <c r="G50" s="235">
        <f>G47+G48+G49</f>
        <v>49</v>
      </c>
      <c r="H50" s="236">
        <f>G50/F50*100</f>
        <v>73.134328358208961</v>
      </c>
      <c r="I50" s="235">
        <f>I47+I48+I49</f>
        <v>6</v>
      </c>
      <c r="J50" s="236">
        <f>I50/G50*100</f>
        <v>12.244897959183673</v>
      </c>
      <c r="K50" s="235">
        <f>K47+K48+K49</f>
        <v>40</v>
      </c>
      <c r="L50" s="238" t="s">
        <v>104</v>
      </c>
    </row>
    <row r="51" spans="1:12" ht="39.950000000000003" customHeight="1" x14ac:dyDescent="0.25">
      <c r="A51" s="123">
        <v>14</v>
      </c>
      <c r="B51" s="126" t="s">
        <v>43</v>
      </c>
      <c r="C51" s="144" t="s">
        <v>17</v>
      </c>
      <c r="D51" s="7" t="s">
        <v>70</v>
      </c>
      <c r="E51" s="111" t="s">
        <v>84</v>
      </c>
      <c r="F51" s="40">
        <v>39</v>
      </c>
      <c r="G51" s="56">
        <v>29</v>
      </c>
      <c r="H51" s="73">
        <f t="shared" si="7"/>
        <v>74.358974358974365</v>
      </c>
      <c r="I51" s="56">
        <v>15</v>
      </c>
      <c r="J51" s="73">
        <f t="shared" si="0"/>
        <v>51.724137931034484</v>
      </c>
      <c r="K51" s="42">
        <v>14</v>
      </c>
      <c r="L51" s="42" t="s">
        <v>97</v>
      </c>
    </row>
    <row r="52" spans="1:12" ht="39.950000000000003" customHeight="1" x14ac:dyDescent="0.25">
      <c r="A52" s="124"/>
      <c r="B52" s="127"/>
      <c r="C52" s="145"/>
      <c r="D52" s="10" t="s">
        <v>70</v>
      </c>
      <c r="E52" s="114" t="s">
        <v>68</v>
      </c>
      <c r="F52" s="60">
        <v>20</v>
      </c>
      <c r="G52" s="57">
        <v>14</v>
      </c>
      <c r="H52" s="75">
        <f t="shared" si="7"/>
        <v>70</v>
      </c>
      <c r="I52" s="57">
        <v>3</v>
      </c>
      <c r="J52" s="75">
        <f t="shared" si="0"/>
        <v>21.428571428571427</v>
      </c>
      <c r="K52" s="48">
        <v>12</v>
      </c>
      <c r="L52" s="48" t="s">
        <v>14</v>
      </c>
    </row>
    <row r="53" spans="1:12" ht="39.950000000000003" customHeight="1" thickBot="1" x14ac:dyDescent="0.3">
      <c r="A53" s="125"/>
      <c r="B53" s="128"/>
      <c r="C53" s="146"/>
      <c r="D53" s="10" t="s">
        <v>69</v>
      </c>
      <c r="E53" s="11" t="s">
        <v>78</v>
      </c>
      <c r="F53" s="60">
        <v>64</v>
      </c>
      <c r="G53" s="57">
        <v>47</v>
      </c>
      <c r="H53" s="75">
        <f t="shared" si="7"/>
        <v>73.4375</v>
      </c>
      <c r="I53" s="57">
        <v>9</v>
      </c>
      <c r="J53" s="75">
        <f t="shared" si="0"/>
        <v>19.148936170212767</v>
      </c>
      <c r="K53" s="48">
        <v>35</v>
      </c>
      <c r="L53" s="48" t="s">
        <v>105</v>
      </c>
    </row>
    <row r="54" spans="1:12" ht="15.75" customHeight="1" thickBot="1" x14ac:dyDescent="0.3">
      <c r="A54" s="231" t="s">
        <v>15</v>
      </c>
      <c r="B54" s="232"/>
      <c r="C54" s="232"/>
      <c r="D54" s="232"/>
      <c r="E54" s="233"/>
      <c r="F54" s="239">
        <f>F51+F52+F53</f>
        <v>123</v>
      </c>
      <c r="G54" s="237">
        <f>G51+G52+G53</f>
        <v>90</v>
      </c>
      <c r="H54" s="240">
        <f>G54/F54*100</f>
        <v>73.170731707317074</v>
      </c>
      <c r="I54" s="237">
        <f>I51+I52+I53</f>
        <v>27</v>
      </c>
      <c r="J54" s="240">
        <f>I54/G54*100</f>
        <v>30</v>
      </c>
      <c r="K54" s="238">
        <f>K51+K52+K53</f>
        <v>61</v>
      </c>
      <c r="L54" s="238" t="s">
        <v>106</v>
      </c>
    </row>
    <row r="55" spans="1:12" ht="39.950000000000003" customHeight="1" x14ac:dyDescent="0.25">
      <c r="A55" s="123">
        <v>15</v>
      </c>
      <c r="B55" s="126" t="s">
        <v>45</v>
      </c>
      <c r="C55" s="144" t="s">
        <v>46</v>
      </c>
      <c r="D55" s="7" t="s">
        <v>69</v>
      </c>
      <c r="E55" s="111" t="s">
        <v>38</v>
      </c>
      <c r="F55" s="40">
        <v>27</v>
      </c>
      <c r="G55" s="56">
        <v>17</v>
      </c>
      <c r="H55" s="73">
        <f t="shared" si="7"/>
        <v>62.962962962962962</v>
      </c>
      <c r="I55" s="56">
        <v>2</v>
      </c>
      <c r="J55" s="73">
        <f t="shared" si="0"/>
        <v>11.76470588235294</v>
      </c>
      <c r="K55" s="42">
        <v>12</v>
      </c>
      <c r="L55" s="42" t="s">
        <v>29</v>
      </c>
    </row>
    <row r="56" spans="1:12" ht="39.950000000000003" customHeight="1" x14ac:dyDescent="0.25">
      <c r="A56" s="124"/>
      <c r="B56" s="127"/>
      <c r="C56" s="145"/>
      <c r="D56" s="10" t="s">
        <v>70</v>
      </c>
      <c r="E56" s="114" t="s">
        <v>57</v>
      </c>
      <c r="F56" s="60">
        <v>25</v>
      </c>
      <c r="G56" s="57">
        <v>19</v>
      </c>
      <c r="H56" s="75">
        <f t="shared" si="7"/>
        <v>76</v>
      </c>
      <c r="I56" s="57">
        <v>2</v>
      </c>
      <c r="J56" s="75">
        <f t="shared" si="0"/>
        <v>10.526315789473683</v>
      </c>
      <c r="K56" s="48">
        <v>15</v>
      </c>
      <c r="L56" s="48" t="s">
        <v>107</v>
      </c>
    </row>
    <row r="57" spans="1:12" ht="39.950000000000003" customHeight="1" thickBot="1" x14ac:dyDescent="0.3">
      <c r="A57" s="125"/>
      <c r="B57" s="128"/>
      <c r="C57" s="146"/>
      <c r="D57" s="10" t="s">
        <v>70</v>
      </c>
      <c r="E57" s="114" t="s">
        <v>85</v>
      </c>
      <c r="F57" s="60">
        <v>13</v>
      </c>
      <c r="G57" s="57">
        <v>8</v>
      </c>
      <c r="H57" s="75">
        <f>G57/F57*100</f>
        <v>61.53846153846154</v>
      </c>
      <c r="I57" s="57">
        <v>2</v>
      </c>
      <c r="J57" s="75">
        <f t="shared" si="0"/>
        <v>25</v>
      </c>
      <c r="K57" s="48">
        <v>22</v>
      </c>
      <c r="L57" s="48" t="s">
        <v>29</v>
      </c>
    </row>
    <row r="58" spans="1:12" ht="15.75" customHeight="1" thickBot="1" x14ac:dyDescent="0.3">
      <c r="A58" s="231" t="s">
        <v>15</v>
      </c>
      <c r="B58" s="232"/>
      <c r="C58" s="232"/>
      <c r="D58" s="232"/>
      <c r="E58" s="233"/>
      <c r="F58" s="239">
        <f>F55+F56+F57</f>
        <v>65</v>
      </c>
      <c r="G58" s="237">
        <f>G55+G56+G57</f>
        <v>44</v>
      </c>
      <c r="H58" s="240">
        <f>G58/F58*100</f>
        <v>67.692307692307693</v>
      </c>
      <c r="I58" s="237">
        <f>I55+I56+I57</f>
        <v>6</v>
      </c>
      <c r="J58" s="240">
        <f>I58/G58*100</f>
        <v>13.636363636363635</v>
      </c>
      <c r="K58" s="237">
        <f>K55+K56+K57</f>
        <v>49</v>
      </c>
      <c r="L58" s="238" t="s">
        <v>110</v>
      </c>
    </row>
    <row r="59" spans="1:12" ht="60" customHeight="1" thickBot="1" x14ac:dyDescent="0.3">
      <c r="A59" s="123">
        <v>16</v>
      </c>
      <c r="B59" s="154" t="s">
        <v>47</v>
      </c>
      <c r="C59" s="156" t="s">
        <v>48</v>
      </c>
      <c r="D59" s="17" t="s">
        <v>69</v>
      </c>
      <c r="E59" s="115" t="s">
        <v>22</v>
      </c>
      <c r="F59" s="39">
        <v>39</v>
      </c>
      <c r="G59" s="64">
        <v>26</v>
      </c>
      <c r="H59" s="76">
        <f>G59/F59*100</f>
        <v>66.666666666666657</v>
      </c>
      <c r="I59" s="64">
        <v>0</v>
      </c>
      <c r="J59" s="76">
        <f>I59/G59*100</f>
        <v>0</v>
      </c>
      <c r="K59" s="39">
        <v>16</v>
      </c>
      <c r="L59" s="40"/>
    </row>
    <row r="60" spans="1:12" ht="60" customHeight="1" thickBot="1" x14ac:dyDescent="0.3">
      <c r="A60" s="153"/>
      <c r="B60" s="155"/>
      <c r="C60" s="157"/>
      <c r="D60" s="17" t="s">
        <v>69</v>
      </c>
      <c r="E60" s="39" t="s">
        <v>83</v>
      </c>
      <c r="F60" s="39">
        <v>18</v>
      </c>
      <c r="G60" s="64">
        <v>12</v>
      </c>
      <c r="H60" s="76">
        <f>G60/F60*100</f>
        <v>66.666666666666657</v>
      </c>
      <c r="I60" s="64">
        <v>1</v>
      </c>
      <c r="J60" s="76">
        <f t="shared" ref="J60:J83" si="10">I60/G60*100</f>
        <v>8.3333333333333321</v>
      </c>
      <c r="K60" s="39">
        <v>8</v>
      </c>
      <c r="L60" s="41" t="s">
        <v>20</v>
      </c>
    </row>
    <row r="61" spans="1:12" ht="15.75" customHeight="1" thickBot="1" x14ac:dyDescent="0.3">
      <c r="A61" s="231" t="s">
        <v>15</v>
      </c>
      <c r="B61" s="232"/>
      <c r="C61" s="232"/>
      <c r="D61" s="232"/>
      <c r="E61" s="233"/>
      <c r="F61" s="234">
        <f>F59+F60</f>
        <v>57</v>
      </c>
      <c r="G61" s="235">
        <f>G59+G60</f>
        <v>38</v>
      </c>
      <c r="H61" s="236">
        <f>G61/F61*100</f>
        <v>66.666666666666657</v>
      </c>
      <c r="I61" s="235">
        <f>I59+I60</f>
        <v>1</v>
      </c>
      <c r="J61" s="236">
        <f>I61/G61*100</f>
        <v>2.6315789473684208</v>
      </c>
      <c r="K61" s="238">
        <f>K59+K60</f>
        <v>24</v>
      </c>
      <c r="L61" s="238" t="s">
        <v>20</v>
      </c>
    </row>
    <row r="62" spans="1:12" ht="120" customHeight="1" thickBot="1" x14ac:dyDescent="0.3">
      <c r="A62" s="43">
        <v>17</v>
      </c>
      <c r="B62" s="107" t="s">
        <v>49</v>
      </c>
      <c r="C62" s="16" t="s">
        <v>50</v>
      </c>
      <c r="D62" s="110" t="s">
        <v>69</v>
      </c>
      <c r="E62" s="8" t="s">
        <v>22</v>
      </c>
      <c r="F62" s="40">
        <v>86</v>
      </c>
      <c r="G62" s="56">
        <v>67</v>
      </c>
      <c r="H62" s="73">
        <f t="shared" si="7"/>
        <v>77.906976744186053</v>
      </c>
      <c r="I62" s="56">
        <v>5</v>
      </c>
      <c r="J62" s="73">
        <f>I62/G62*100</f>
        <v>7.4626865671641784</v>
      </c>
      <c r="K62" s="42">
        <v>34</v>
      </c>
      <c r="L62" s="42" t="s">
        <v>108</v>
      </c>
    </row>
    <row r="63" spans="1:12" ht="15.75" customHeight="1" thickBot="1" x14ac:dyDescent="0.3">
      <c r="A63" s="231" t="s">
        <v>15</v>
      </c>
      <c r="B63" s="232"/>
      <c r="C63" s="232"/>
      <c r="D63" s="232"/>
      <c r="E63" s="233"/>
      <c r="F63" s="234">
        <f>F62</f>
        <v>86</v>
      </c>
      <c r="G63" s="235">
        <f>G62</f>
        <v>67</v>
      </c>
      <c r="H63" s="236">
        <f t="shared" si="7"/>
        <v>77.906976744186053</v>
      </c>
      <c r="I63" s="235">
        <f>I62</f>
        <v>5</v>
      </c>
      <c r="J63" s="236">
        <f>I63/G63*100</f>
        <v>7.4626865671641784</v>
      </c>
      <c r="K63" s="235">
        <f>K62</f>
        <v>34</v>
      </c>
      <c r="L63" s="238" t="s">
        <v>108</v>
      </c>
    </row>
    <row r="64" spans="1:12" ht="60" customHeight="1" x14ac:dyDescent="0.25">
      <c r="A64" s="148">
        <v>18</v>
      </c>
      <c r="B64" s="126" t="s">
        <v>51</v>
      </c>
      <c r="C64" s="144" t="s">
        <v>52</v>
      </c>
      <c r="D64" s="7" t="s">
        <v>69</v>
      </c>
      <c r="E64" s="111" t="s">
        <v>74</v>
      </c>
      <c r="F64" s="40">
        <v>22</v>
      </c>
      <c r="G64" s="56">
        <v>9</v>
      </c>
      <c r="H64" s="73">
        <f t="shared" si="7"/>
        <v>40.909090909090914</v>
      </c>
      <c r="I64" s="56">
        <v>3</v>
      </c>
      <c r="J64" s="73">
        <f t="shared" si="10"/>
        <v>33.333333333333329</v>
      </c>
      <c r="K64" s="42">
        <v>6</v>
      </c>
      <c r="L64" s="42" t="s">
        <v>28</v>
      </c>
    </row>
    <row r="65" spans="1:12" ht="60" customHeight="1" thickBot="1" x14ac:dyDescent="0.3">
      <c r="A65" s="150"/>
      <c r="B65" s="151"/>
      <c r="C65" s="152"/>
      <c r="D65" s="13" t="s">
        <v>69</v>
      </c>
      <c r="E65" s="113" t="s">
        <v>19</v>
      </c>
      <c r="F65" s="41">
        <v>23</v>
      </c>
      <c r="G65" s="63">
        <v>19</v>
      </c>
      <c r="H65" s="77">
        <f>G65/F65*100</f>
        <v>82.608695652173907</v>
      </c>
      <c r="I65" s="63">
        <v>11</v>
      </c>
      <c r="J65" s="77">
        <f t="shared" si="10"/>
        <v>57.894736842105267</v>
      </c>
      <c r="K65" s="45">
        <v>13</v>
      </c>
      <c r="L65" s="45" t="s">
        <v>44</v>
      </c>
    </row>
    <row r="66" spans="1:12" ht="15.75" customHeight="1" thickBot="1" x14ac:dyDescent="0.3">
      <c r="A66" s="231" t="s">
        <v>15</v>
      </c>
      <c r="B66" s="232"/>
      <c r="C66" s="232"/>
      <c r="D66" s="232"/>
      <c r="E66" s="233"/>
      <c r="F66" s="234">
        <f>F64+F65</f>
        <v>45</v>
      </c>
      <c r="G66" s="235">
        <f>G64+G65</f>
        <v>28</v>
      </c>
      <c r="H66" s="236">
        <f>G66/F66*100</f>
        <v>62.222222222222221</v>
      </c>
      <c r="I66" s="235">
        <f>I64+I65</f>
        <v>14</v>
      </c>
      <c r="J66" s="236">
        <f>I66/G66*100</f>
        <v>50</v>
      </c>
      <c r="K66" s="235">
        <f>K64+K65</f>
        <v>19</v>
      </c>
      <c r="L66" s="238" t="s">
        <v>109</v>
      </c>
    </row>
    <row r="67" spans="1:12" ht="120" customHeight="1" thickBot="1" x14ac:dyDescent="0.3">
      <c r="A67" s="47">
        <v>19</v>
      </c>
      <c r="B67" s="108" t="s">
        <v>53</v>
      </c>
      <c r="C67" s="21" t="s">
        <v>52</v>
      </c>
      <c r="D67" s="17" t="s">
        <v>70</v>
      </c>
      <c r="E67" s="115" t="s">
        <v>54</v>
      </c>
      <c r="F67" s="39">
        <v>20</v>
      </c>
      <c r="G67" s="64">
        <v>14</v>
      </c>
      <c r="H67" s="76">
        <f t="shared" si="7"/>
        <v>70</v>
      </c>
      <c r="I67" s="64">
        <v>8</v>
      </c>
      <c r="J67" s="76">
        <f t="shared" si="10"/>
        <v>57.142857142857139</v>
      </c>
      <c r="K67" s="46">
        <v>10</v>
      </c>
      <c r="L67" s="46" t="s">
        <v>111</v>
      </c>
    </row>
    <row r="68" spans="1:12" ht="15.75" customHeight="1" thickBot="1" x14ac:dyDescent="0.3">
      <c r="A68" s="231" t="s">
        <v>15</v>
      </c>
      <c r="B68" s="232"/>
      <c r="C68" s="232"/>
      <c r="D68" s="232"/>
      <c r="E68" s="233"/>
      <c r="F68" s="234">
        <f>F67</f>
        <v>20</v>
      </c>
      <c r="G68" s="235">
        <f>G67</f>
        <v>14</v>
      </c>
      <c r="H68" s="236">
        <f>G68/F68*100</f>
        <v>70</v>
      </c>
      <c r="I68" s="235">
        <f>I67</f>
        <v>8</v>
      </c>
      <c r="J68" s="236">
        <f>I68/G68*100</f>
        <v>57.142857142857139</v>
      </c>
      <c r="K68" s="238">
        <f>K67</f>
        <v>10</v>
      </c>
      <c r="L68" s="238" t="s">
        <v>111</v>
      </c>
    </row>
    <row r="69" spans="1:12" ht="120" customHeight="1" thickBot="1" x14ac:dyDescent="0.3">
      <c r="A69" s="47">
        <v>20</v>
      </c>
      <c r="B69" s="108" t="s">
        <v>55</v>
      </c>
      <c r="C69" s="21" t="s">
        <v>56</v>
      </c>
      <c r="D69" s="17" t="s">
        <v>70</v>
      </c>
      <c r="E69" s="115" t="s">
        <v>57</v>
      </c>
      <c r="F69" s="39">
        <v>12</v>
      </c>
      <c r="G69" s="64">
        <v>11</v>
      </c>
      <c r="H69" s="76">
        <f>G69/F69*100</f>
        <v>91.666666666666657</v>
      </c>
      <c r="I69" s="64">
        <v>2</v>
      </c>
      <c r="J69" s="76">
        <f t="shared" ref="J69:J75" si="11">I69/G69*100</f>
        <v>18.181818181818183</v>
      </c>
      <c r="K69" s="46">
        <v>10</v>
      </c>
      <c r="L69" s="46" t="s">
        <v>29</v>
      </c>
    </row>
    <row r="70" spans="1:12" ht="15.75" customHeight="1" thickBot="1" x14ac:dyDescent="0.3">
      <c r="A70" s="231" t="s">
        <v>15</v>
      </c>
      <c r="B70" s="232"/>
      <c r="C70" s="232"/>
      <c r="D70" s="232"/>
      <c r="E70" s="233"/>
      <c r="F70" s="234">
        <f>F69</f>
        <v>12</v>
      </c>
      <c r="G70" s="235">
        <f>G69</f>
        <v>11</v>
      </c>
      <c r="H70" s="236">
        <f t="shared" si="7"/>
        <v>91.666666666666657</v>
      </c>
      <c r="I70" s="235">
        <f>I69</f>
        <v>2</v>
      </c>
      <c r="J70" s="236">
        <f t="shared" si="11"/>
        <v>18.181818181818183</v>
      </c>
      <c r="K70" s="238">
        <f>K69</f>
        <v>10</v>
      </c>
      <c r="L70" s="238" t="s">
        <v>29</v>
      </c>
    </row>
    <row r="71" spans="1:12" ht="120" customHeight="1" thickBot="1" x14ac:dyDescent="0.3">
      <c r="A71" s="47">
        <v>21</v>
      </c>
      <c r="B71" s="108" t="s">
        <v>86</v>
      </c>
      <c r="C71" s="18" t="s">
        <v>56</v>
      </c>
      <c r="D71" s="17" t="s">
        <v>70</v>
      </c>
      <c r="E71" s="115" t="s">
        <v>79</v>
      </c>
      <c r="F71" s="39">
        <v>18</v>
      </c>
      <c r="G71" s="64">
        <v>17</v>
      </c>
      <c r="H71" s="76">
        <f>G71/F71*100</f>
        <v>94.444444444444443</v>
      </c>
      <c r="I71" s="64">
        <v>1</v>
      </c>
      <c r="J71" s="76">
        <f t="shared" si="11"/>
        <v>5.8823529411764701</v>
      </c>
      <c r="K71" s="46">
        <v>13</v>
      </c>
      <c r="L71" s="46" t="s">
        <v>20</v>
      </c>
    </row>
    <row r="72" spans="1:12" ht="15.75" customHeight="1" thickBot="1" x14ac:dyDescent="0.3">
      <c r="A72" s="231" t="s">
        <v>15</v>
      </c>
      <c r="B72" s="232"/>
      <c r="C72" s="232"/>
      <c r="D72" s="232"/>
      <c r="E72" s="233"/>
      <c r="F72" s="234">
        <f>F71</f>
        <v>18</v>
      </c>
      <c r="G72" s="235">
        <f>G71</f>
        <v>17</v>
      </c>
      <c r="H72" s="236">
        <f>G72/F72*100</f>
        <v>94.444444444444443</v>
      </c>
      <c r="I72" s="235">
        <f>I71</f>
        <v>1</v>
      </c>
      <c r="J72" s="236">
        <f t="shared" si="11"/>
        <v>5.8823529411764701</v>
      </c>
      <c r="K72" s="238">
        <f>K71</f>
        <v>13</v>
      </c>
      <c r="L72" s="238" t="s">
        <v>20</v>
      </c>
    </row>
    <row r="73" spans="1:12" ht="60" customHeight="1" thickBot="1" x14ac:dyDescent="0.3">
      <c r="A73" s="123">
        <v>22</v>
      </c>
      <c r="B73" s="154" t="s">
        <v>58</v>
      </c>
      <c r="C73" s="158" t="s">
        <v>59</v>
      </c>
      <c r="D73" s="15" t="s">
        <v>69</v>
      </c>
      <c r="E73" s="39" t="s">
        <v>22</v>
      </c>
      <c r="F73" s="39">
        <v>23</v>
      </c>
      <c r="G73" s="64">
        <v>14</v>
      </c>
      <c r="H73" s="76">
        <f>G73/F73*100</f>
        <v>60.869565217391312</v>
      </c>
      <c r="I73" s="64">
        <v>6</v>
      </c>
      <c r="J73" s="76">
        <f t="shared" si="11"/>
        <v>42.857142857142854</v>
      </c>
      <c r="K73" s="46">
        <v>9</v>
      </c>
      <c r="L73" s="46" t="s">
        <v>112</v>
      </c>
    </row>
    <row r="74" spans="1:12" ht="60" customHeight="1" thickBot="1" x14ac:dyDescent="0.3">
      <c r="A74" s="153"/>
      <c r="B74" s="155"/>
      <c r="C74" s="157"/>
      <c r="D74" s="30" t="s">
        <v>69</v>
      </c>
      <c r="E74" s="39" t="s">
        <v>87</v>
      </c>
      <c r="F74" s="39">
        <v>23</v>
      </c>
      <c r="G74" s="64">
        <v>15</v>
      </c>
      <c r="H74" s="76">
        <f>G74/F74*100</f>
        <v>65.217391304347828</v>
      </c>
      <c r="I74" s="64">
        <v>12</v>
      </c>
      <c r="J74" s="76">
        <f>I74/G74*100</f>
        <v>80</v>
      </c>
      <c r="K74" s="46">
        <v>8</v>
      </c>
      <c r="L74" s="46" t="s">
        <v>113</v>
      </c>
    </row>
    <row r="75" spans="1:12" ht="15.75" customHeight="1" thickBot="1" x14ac:dyDescent="0.3">
      <c r="A75" s="231" t="s">
        <v>15</v>
      </c>
      <c r="B75" s="232"/>
      <c r="C75" s="232"/>
      <c r="D75" s="232"/>
      <c r="E75" s="233"/>
      <c r="F75" s="234">
        <f>F73+F74</f>
        <v>46</v>
      </c>
      <c r="G75" s="235">
        <f>G73+G74</f>
        <v>29</v>
      </c>
      <c r="H75" s="236">
        <f>G75/F75*100</f>
        <v>63.04347826086957</v>
      </c>
      <c r="I75" s="235">
        <f>I73+I74</f>
        <v>18</v>
      </c>
      <c r="J75" s="236">
        <f t="shared" si="11"/>
        <v>62.068965517241381</v>
      </c>
      <c r="K75" s="238">
        <f>K73+K74</f>
        <v>17</v>
      </c>
      <c r="L75" s="238" t="s">
        <v>99</v>
      </c>
    </row>
    <row r="76" spans="1:12" ht="60" customHeight="1" x14ac:dyDescent="0.25">
      <c r="A76" s="123">
        <v>23</v>
      </c>
      <c r="B76" s="126" t="s">
        <v>60</v>
      </c>
      <c r="C76" s="144" t="s">
        <v>61</v>
      </c>
      <c r="D76" s="142" t="s">
        <v>69</v>
      </c>
      <c r="E76" s="134" t="s">
        <v>88</v>
      </c>
      <c r="F76" s="134">
        <v>19</v>
      </c>
      <c r="G76" s="139">
        <v>10</v>
      </c>
      <c r="H76" s="132">
        <f t="shared" ref="H76:H83" si="12">G76/F76*100</f>
        <v>52.631578947368418</v>
      </c>
      <c r="I76" s="139">
        <v>1</v>
      </c>
      <c r="J76" s="132">
        <f t="shared" si="10"/>
        <v>10</v>
      </c>
      <c r="K76" s="134">
        <v>11</v>
      </c>
      <c r="L76" s="134" t="s">
        <v>20</v>
      </c>
    </row>
    <row r="77" spans="1:12" ht="60" customHeight="1" thickBot="1" x14ac:dyDescent="0.3">
      <c r="A77" s="125"/>
      <c r="B77" s="128"/>
      <c r="C77" s="146"/>
      <c r="D77" s="143"/>
      <c r="E77" s="143"/>
      <c r="F77" s="136"/>
      <c r="G77" s="172"/>
      <c r="H77" s="133"/>
      <c r="I77" s="172"/>
      <c r="J77" s="133"/>
      <c r="K77" s="136"/>
      <c r="L77" s="136"/>
    </row>
    <row r="78" spans="1:12" ht="15.75" customHeight="1" thickBot="1" x14ac:dyDescent="0.3">
      <c r="A78" s="231" t="s">
        <v>15</v>
      </c>
      <c r="B78" s="243"/>
      <c r="C78" s="243"/>
      <c r="D78" s="243"/>
      <c r="E78" s="244"/>
      <c r="F78" s="234">
        <f>F76</f>
        <v>19</v>
      </c>
      <c r="G78" s="235">
        <f>G76</f>
        <v>10</v>
      </c>
      <c r="H78" s="236">
        <f>G78/F78*100</f>
        <v>52.631578947368418</v>
      </c>
      <c r="I78" s="235">
        <f>I76</f>
        <v>1</v>
      </c>
      <c r="J78" s="236">
        <f>I78/G78*100</f>
        <v>10</v>
      </c>
      <c r="K78" s="238">
        <f>K76</f>
        <v>11</v>
      </c>
      <c r="L78" s="238" t="s">
        <v>20</v>
      </c>
    </row>
    <row r="79" spans="1:12" ht="120" customHeight="1" thickBot="1" x14ac:dyDescent="0.3">
      <c r="A79" s="47">
        <v>24</v>
      </c>
      <c r="B79" s="108" t="s">
        <v>62</v>
      </c>
      <c r="C79" s="18" t="s">
        <v>63</v>
      </c>
      <c r="D79" s="17" t="s">
        <v>69</v>
      </c>
      <c r="E79" s="39" t="s">
        <v>13</v>
      </c>
      <c r="F79" s="65">
        <v>48</v>
      </c>
      <c r="G79" s="70">
        <v>27</v>
      </c>
      <c r="H79" s="78">
        <f>G79/F79*100</f>
        <v>56.25</v>
      </c>
      <c r="I79" s="70">
        <v>4</v>
      </c>
      <c r="J79" s="78">
        <f t="shared" si="10"/>
        <v>14.814814814814813</v>
      </c>
      <c r="K79" s="46">
        <v>17</v>
      </c>
      <c r="L79" s="46" t="s">
        <v>42</v>
      </c>
    </row>
    <row r="80" spans="1:12" ht="15.75" customHeight="1" thickBot="1" x14ac:dyDescent="0.3">
      <c r="A80" s="231" t="s">
        <v>15</v>
      </c>
      <c r="B80" s="232"/>
      <c r="C80" s="232"/>
      <c r="D80" s="232"/>
      <c r="E80" s="233"/>
      <c r="F80" s="234">
        <f>F79</f>
        <v>48</v>
      </c>
      <c r="G80" s="235">
        <f>G79</f>
        <v>27</v>
      </c>
      <c r="H80" s="236">
        <f t="shared" si="12"/>
        <v>56.25</v>
      </c>
      <c r="I80" s="235">
        <f>I79</f>
        <v>4</v>
      </c>
      <c r="J80" s="236">
        <f t="shared" si="10"/>
        <v>14.814814814814813</v>
      </c>
      <c r="K80" s="238">
        <f>K79</f>
        <v>17</v>
      </c>
      <c r="L80" s="238" t="str">
        <f>L79</f>
        <v>трудовой договор - 4</v>
      </c>
    </row>
    <row r="81" spans="1:12" ht="60" customHeight="1" x14ac:dyDescent="0.25">
      <c r="A81" s="148">
        <v>25</v>
      </c>
      <c r="B81" s="126" t="s">
        <v>64</v>
      </c>
      <c r="C81" s="144" t="s">
        <v>65</v>
      </c>
      <c r="D81" s="142" t="s">
        <v>70</v>
      </c>
      <c r="E81" s="134" t="s">
        <v>71</v>
      </c>
      <c r="F81" s="134">
        <v>18</v>
      </c>
      <c r="G81" s="139">
        <v>13</v>
      </c>
      <c r="H81" s="132">
        <f t="shared" si="12"/>
        <v>72.222222222222214</v>
      </c>
      <c r="I81" s="139">
        <v>2</v>
      </c>
      <c r="J81" s="132">
        <f t="shared" si="10"/>
        <v>15.384615384615385</v>
      </c>
      <c r="K81" s="134">
        <v>11</v>
      </c>
      <c r="L81" s="134" t="s">
        <v>29</v>
      </c>
    </row>
    <row r="82" spans="1:12" ht="60" customHeight="1" thickBot="1" x14ac:dyDescent="0.3">
      <c r="A82" s="150"/>
      <c r="B82" s="151"/>
      <c r="C82" s="152"/>
      <c r="D82" s="143"/>
      <c r="E82" s="143"/>
      <c r="F82" s="136"/>
      <c r="G82" s="172"/>
      <c r="H82" s="133"/>
      <c r="I82" s="172"/>
      <c r="J82" s="133"/>
      <c r="K82" s="136"/>
      <c r="L82" s="136"/>
    </row>
    <row r="83" spans="1:12" ht="15.75" customHeight="1" thickBot="1" x14ac:dyDescent="0.3">
      <c r="A83" s="231" t="s">
        <v>15</v>
      </c>
      <c r="B83" s="232"/>
      <c r="C83" s="232"/>
      <c r="D83" s="232"/>
      <c r="E83" s="233"/>
      <c r="F83" s="234">
        <f>F81</f>
        <v>18</v>
      </c>
      <c r="G83" s="235">
        <f>G81</f>
        <v>13</v>
      </c>
      <c r="H83" s="236">
        <f t="shared" si="12"/>
        <v>72.222222222222214</v>
      </c>
      <c r="I83" s="235">
        <f>I81</f>
        <v>2</v>
      </c>
      <c r="J83" s="236">
        <f t="shared" si="10"/>
        <v>15.384615384615385</v>
      </c>
      <c r="K83" s="238">
        <f>K81</f>
        <v>11</v>
      </c>
      <c r="L83" s="238" t="s">
        <v>29</v>
      </c>
    </row>
    <row r="84" spans="1:12" ht="30" customHeight="1" thickBot="1" x14ac:dyDescent="0.3">
      <c r="A84" s="159" t="s">
        <v>66</v>
      </c>
      <c r="B84" s="160"/>
      <c r="C84" s="160"/>
      <c r="D84" s="160"/>
      <c r="E84" s="161"/>
      <c r="F84" s="62">
        <f>F13+F17+F20+F24+F27+F29+F32+F34+F38+F41+F43+F46+F50+F54+F58+F61+F63+F66+F68+F70+F72+F75+F78+F80+F83</f>
        <v>1396</v>
      </c>
      <c r="G84" s="62">
        <f>G13+G17+G20+G24+G27+G29+G32+G34+G38+G41+G43+G46+G50+G54+G58+G61+G63+G66+G68+G70+G72+G75+G78+G80+G83</f>
        <v>1035</v>
      </c>
      <c r="H84" s="80">
        <f>G84/F84*100</f>
        <v>74.140401146131808</v>
      </c>
      <c r="I84" s="62">
        <f>I13+I17+I20+I24+I27+I29+I32+I34+I38+I41+I43+I46+I50+I54+I58+I61+I63+I66+I68+I70+I72+I75+I78+I80+I83</f>
        <v>170</v>
      </c>
      <c r="J84" s="82">
        <f>I84/G84*100</f>
        <v>16.425120772946862</v>
      </c>
      <c r="K84" s="62">
        <f>K13+K17+K20+K24+K27+K29+K32+K34+K38+K41+K43+K46+K50+K54+K58+K61+K63+K66+K68+K70+K72+K75+K78+K80+K83</f>
        <v>724</v>
      </c>
      <c r="L84" s="59" t="s">
        <v>175</v>
      </c>
    </row>
    <row r="85" spans="1:12" ht="16.5" thickBot="1" x14ac:dyDescent="0.3">
      <c r="A85" s="228" t="s">
        <v>114</v>
      </c>
      <c r="B85" s="229"/>
      <c r="C85" s="229"/>
      <c r="D85" s="229"/>
      <c r="E85" s="229"/>
      <c r="F85" s="245"/>
      <c r="G85" s="245"/>
      <c r="H85" s="245"/>
      <c r="I85" s="245"/>
      <c r="J85" s="245"/>
      <c r="K85" s="245"/>
      <c r="L85" s="230"/>
    </row>
    <row r="86" spans="1:12" ht="120" customHeight="1" thickBot="1" x14ac:dyDescent="0.3">
      <c r="A86" s="49">
        <v>1</v>
      </c>
      <c r="B86" s="109" t="s">
        <v>16</v>
      </c>
      <c r="C86" s="52" t="s">
        <v>17</v>
      </c>
      <c r="D86" s="56" t="s">
        <v>70</v>
      </c>
      <c r="E86" s="58" t="s">
        <v>71</v>
      </c>
      <c r="F86" s="56">
        <v>2</v>
      </c>
      <c r="G86" s="66">
        <v>2</v>
      </c>
      <c r="H86" s="71">
        <f>G86/F86*100</f>
        <v>100</v>
      </c>
      <c r="I86" s="66">
        <v>2</v>
      </c>
      <c r="J86" s="71">
        <f t="shared" ref="J86:J87" si="13">I86/G86*100</f>
        <v>100</v>
      </c>
      <c r="K86" s="84">
        <v>2</v>
      </c>
      <c r="L86" s="40" t="s">
        <v>115</v>
      </c>
    </row>
    <row r="87" spans="1:12" ht="45" customHeight="1" thickBot="1" x14ac:dyDescent="0.3">
      <c r="A87" s="231" t="s">
        <v>15</v>
      </c>
      <c r="B87" s="232"/>
      <c r="C87" s="232"/>
      <c r="D87" s="232"/>
      <c r="E87" s="233"/>
      <c r="F87" s="234">
        <f>SUM(F86:F86)</f>
        <v>2</v>
      </c>
      <c r="G87" s="235">
        <f>SUM(G86:G86)</f>
        <v>2</v>
      </c>
      <c r="H87" s="236">
        <f>G87/F87*100</f>
        <v>100</v>
      </c>
      <c r="I87" s="235">
        <f>SUM(I86:I86)</f>
        <v>2</v>
      </c>
      <c r="J87" s="236">
        <f t="shared" si="13"/>
        <v>100</v>
      </c>
      <c r="K87" s="237">
        <f>SUM(K86:K86)</f>
        <v>2</v>
      </c>
      <c r="L87" s="238" t="s">
        <v>115</v>
      </c>
    </row>
    <row r="88" spans="1:12" ht="50.25" customHeight="1" thickBot="1" x14ac:dyDescent="0.3">
      <c r="A88" s="120" t="s">
        <v>67</v>
      </c>
      <c r="B88" s="121"/>
      <c r="C88" s="121"/>
      <c r="D88" s="121"/>
      <c r="E88" s="122"/>
      <c r="F88" s="62">
        <f>F84+F87</f>
        <v>1398</v>
      </c>
      <c r="G88" s="62">
        <f>G84+G87</f>
        <v>1037</v>
      </c>
      <c r="H88" s="80">
        <f>G88/F88*100</f>
        <v>74.177396280400572</v>
      </c>
      <c r="I88" s="62">
        <f>I84+I87</f>
        <v>172</v>
      </c>
      <c r="J88" s="83">
        <f>I88/G88*100</f>
        <v>16.586306653809064</v>
      </c>
      <c r="K88" s="62">
        <f>K84+K87</f>
        <v>726</v>
      </c>
      <c r="L88" s="62" t="s">
        <v>176</v>
      </c>
    </row>
    <row r="89" spans="1:12" ht="15" customHeight="1" x14ac:dyDescent="0.25"/>
    <row r="90" spans="1:12" ht="51" customHeight="1" x14ac:dyDescent="0.25"/>
  </sheetData>
  <mergeCells count="164">
    <mergeCell ref="L81:L82"/>
    <mergeCell ref="D81:D82"/>
    <mergeCell ref="E81:E82"/>
    <mergeCell ref="F81:F82"/>
    <mergeCell ref="G81:G82"/>
    <mergeCell ref="H81:H82"/>
    <mergeCell ref="I81:I82"/>
    <mergeCell ref="B8:B12"/>
    <mergeCell ref="A8:A12"/>
    <mergeCell ref="C8:C12"/>
    <mergeCell ref="K39:K40"/>
    <mergeCell ref="J39:J40"/>
    <mergeCell ref="I39:I40"/>
    <mergeCell ref="H39:H40"/>
    <mergeCell ref="G39:G40"/>
    <mergeCell ref="J81:J82"/>
    <mergeCell ref="K81:K82"/>
    <mergeCell ref="F35:F37"/>
    <mergeCell ref="G35:G37"/>
    <mergeCell ref="F25:F26"/>
    <mergeCell ref="G25:G26"/>
    <mergeCell ref="H25:H26"/>
    <mergeCell ref="I25:I26"/>
    <mergeCell ref="J25:J26"/>
    <mergeCell ref="L35:L37"/>
    <mergeCell ref="A41:E41"/>
    <mergeCell ref="C39:C40"/>
    <mergeCell ref="B39:B40"/>
    <mergeCell ref="A39:A40"/>
    <mergeCell ref="D76:D77"/>
    <mergeCell ref="F76:F77"/>
    <mergeCell ref="L76:L77"/>
    <mergeCell ref="K76:K77"/>
    <mergeCell ref="J76:J77"/>
    <mergeCell ref="I76:I77"/>
    <mergeCell ref="H76:H77"/>
    <mergeCell ref="G76:G77"/>
    <mergeCell ref="F39:F40"/>
    <mergeCell ref="D44:D45"/>
    <mergeCell ref="E44:E45"/>
    <mergeCell ref="L44:L45"/>
    <mergeCell ref="K44:K45"/>
    <mergeCell ref="J44:J45"/>
    <mergeCell ref="I44:I45"/>
    <mergeCell ref="H44:H45"/>
    <mergeCell ref="G44:G45"/>
    <mergeCell ref="F44:F45"/>
    <mergeCell ref="L39:L40"/>
    <mergeCell ref="J35:J37"/>
    <mergeCell ref="K35:K37"/>
    <mergeCell ref="H18:H19"/>
    <mergeCell ref="I18:I19"/>
    <mergeCell ref="A17:E17"/>
    <mergeCell ref="A18:A19"/>
    <mergeCell ref="B18:B19"/>
    <mergeCell ref="C18:C19"/>
    <mergeCell ref="A20:E20"/>
    <mergeCell ref="A24:E24"/>
    <mergeCell ref="A21:A23"/>
    <mergeCell ref="B21:B23"/>
    <mergeCell ref="C21:C23"/>
    <mergeCell ref="D18:D19"/>
    <mergeCell ref="E18:E19"/>
    <mergeCell ref="F18:F19"/>
    <mergeCell ref="G18:G19"/>
    <mergeCell ref="K25:K26"/>
    <mergeCell ref="A25:A26"/>
    <mergeCell ref="B25:B26"/>
    <mergeCell ref="C25:C26"/>
    <mergeCell ref="D25:D26"/>
    <mergeCell ref="E25:E26"/>
    <mergeCell ref="H35:H37"/>
    <mergeCell ref="L25:L26"/>
    <mergeCell ref="A30:A31"/>
    <mergeCell ref="B30:B31"/>
    <mergeCell ref="C30:C31"/>
    <mergeCell ref="A84:E84"/>
    <mergeCell ref="D14:D16"/>
    <mergeCell ref="E14:E16"/>
    <mergeCell ref="F14:F16"/>
    <mergeCell ref="L14:L16"/>
    <mergeCell ref="K14:K16"/>
    <mergeCell ref="A78:E78"/>
    <mergeCell ref="A80:E80"/>
    <mergeCell ref="A81:A82"/>
    <mergeCell ref="B81:B82"/>
    <mergeCell ref="C81:C82"/>
    <mergeCell ref="A83:E83"/>
    <mergeCell ref="C76:C77"/>
    <mergeCell ref="B76:B77"/>
    <mergeCell ref="A76:A77"/>
    <mergeCell ref="E76:E77"/>
    <mergeCell ref="A70:E70"/>
    <mergeCell ref="A72:E72"/>
    <mergeCell ref="A75:E75"/>
    <mergeCell ref="I35:I37"/>
    <mergeCell ref="A73:A74"/>
    <mergeCell ref="B73:B74"/>
    <mergeCell ref="C73:C74"/>
    <mergeCell ref="A63:E63"/>
    <mergeCell ref="A64:A65"/>
    <mergeCell ref="B64:B65"/>
    <mergeCell ref="C64:C65"/>
    <mergeCell ref="A66:E66"/>
    <mergeCell ref="A68:E68"/>
    <mergeCell ref="A55:A57"/>
    <mergeCell ref="B55:B57"/>
    <mergeCell ref="C55:C57"/>
    <mergeCell ref="A58:E58"/>
    <mergeCell ref="A61:E61"/>
    <mergeCell ref="A59:A60"/>
    <mergeCell ref="B59:B60"/>
    <mergeCell ref="C59:C60"/>
    <mergeCell ref="A51:A53"/>
    <mergeCell ref="B51:B53"/>
    <mergeCell ref="C51:C53"/>
    <mergeCell ref="A54:E54"/>
    <mergeCell ref="A46:E46"/>
    <mergeCell ref="A47:A49"/>
    <mergeCell ref="B47:B49"/>
    <mergeCell ref="C47:C49"/>
    <mergeCell ref="A50:E50"/>
    <mergeCell ref="A43:E43"/>
    <mergeCell ref="A44:A45"/>
    <mergeCell ref="B44:B45"/>
    <mergeCell ref="C44:C45"/>
    <mergeCell ref="G14:G16"/>
    <mergeCell ref="H14:H16"/>
    <mergeCell ref="D39:D40"/>
    <mergeCell ref="E39:E40"/>
    <mergeCell ref="A38:E38"/>
    <mergeCell ref="A27:E27"/>
    <mergeCell ref="A29:E29"/>
    <mergeCell ref="A32:E32"/>
    <mergeCell ref="A35:A37"/>
    <mergeCell ref="B35:B37"/>
    <mergeCell ref="C35:C37"/>
    <mergeCell ref="A34:E34"/>
    <mergeCell ref="D35:D37"/>
    <mergeCell ref="E35:E37"/>
    <mergeCell ref="A85:L85"/>
    <mergeCell ref="A87:E87"/>
    <mergeCell ref="A88:E88"/>
    <mergeCell ref="A1:L1"/>
    <mergeCell ref="A2:A5"/>
    <mergeCell ref="B2:B5"/>
    <mergeCell ref="C2:C5"/>
    <mergeCell ref="D2:D5"/>
    <mergeCell ref="E2:E5"/>
    <mergeCell ref="F2:F5"/>
    <mergeCell ref="G2:H4"/>
    <mergeCell ref="I2:J4"/>
    <mergeCell ref="K2:K5"/>
    <mergeCell ref="A13:E13"/>
    <mergeCell ref="A14:A16"/>
    <mergeCell ref="B14:B16"/>
    <mergeCell ref="C14:C16"/>
    <mergeCell ref="L2:L5"/>
    <mergeCell ref="A7:L7"/>
    <mergeCell ref="J18:J19"/>
    <mergeCell ref="K18:K19"/>
    <mergeCell ref="L18:L19"/>
    <mergeCell ref="J14:J16"/>
    <mergeCell ref="I14:I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3"/>
  <sheetViews>
    <sheetView topLeftCell="A7" workbookViewId="0">
      <selection activeCell="A12" sqref="A12:L12"/>
    </sheetView>
  </sheetViews>
  <sheetFormatPr defaultRowHeight="15" x14ac:dyDescent="0.25"/>
  <cols>
    <col min="5" max="5" width="18.28515625" customWidth="1"/>
    <col min="10" max="10" width="17.28515625" bestFit="1" customWidth="1"/>
    <col min="12" max="12" width="24.85546875" customWidth="1"/>
  </cols>
  <sheetData>
    <row r="1" spans="1:99" ht="21" thickBot="1" x14ac:dyDescent="0.3">
      <c r="A1" s="246" t="s">
        <v>116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8"/>
    </row>
    <row r="2" spans="1:99" s="4" customFormat="1" ht="25.5" customHeight="1" x14ac:dyDescent="0.25">
      <c r="A2" s="196" t="s">
        <v>1</v>
      </c>
      <c r="B2" s="197" t="s">
        <v>2</v>
      </c>
      <c r="C2" s="198" t="s">
        <v>3</v>
      </c>
      <c r="D2" s="199" t="s">
        <v>4</v>
      </c>
      <c r="E2" s="200" t="s">
        <v>5</v>
      </c>
      <c r="F2" s="200" t="s">
        <v>6</v>
      </c>
      <c r="G2" s="201" t="s">
        <v>95</v>
      </c>
      <c r="H2" s="202"/>
      <c r="I2" s="201" t="s">
        <v>7</v>
      </c>
      <c r="J2" s="202"/>
      <c r="K2" s="203" t="s">
        <v>8</v>
      </c>
      <c r="L2" s="204" t="s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</row>
    <row r="3" spans="1:99" s="2" customFormat="1" ht="18" customHeight="1" x14ac:dyDescent="0.25">
      <c r="A3" s="205"/>
      <c r="B3" s="206"/>
      <c r="C3" s="207"/>
      <c r="D3" s="208"/>
      <c r="E3" s="209"/>
      <c r="F3" s="209"/>
      <c r="G3" s="210"/>
      <c r="H3" s="211"/>
      <c r="I3" s="210"/>
      <c r="J3" s="211"/>
      <c r="K3" s="212"/>
      <c r="L3" s="2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s="4" customFormat="1" ht="110.25" customHeight="1" x14ac:dyDescent="0.25">
      <c r="A4" s="205"/>
      <c r="B4" s="206"/>
      <c r="C4" s="207"/>
      <c r="D4" s="208"/>
      <c r="E4" s="209"/>
      <c r="F4" s="209"/>
      <c r="G4" s="210"/>
      <c r="H4" s="211"/>
      <c r="I4" s="210"/>
      <c r="J4" s="211"/>
      <c r="K4" s="212"/>
      <c r="L4" s="2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s="6" customFormat="1" ht="18.75" customHeight="1" thickBot="1" x14ac:dyDescent="0.3">
      <c r="A5" s="213"/>
      <c r="B5" s="214"/>
      <c r="C5" s="215"/>
      <c r="D5" s="216"/>
      <c r="E5" s="217"/>
      <c r="F5" s="217"/>
      <c r="G5" s="218" t="s">
        <v>10</v>
      </c>
      <c r="H5" s="219" t="s">
        <v>11</v>
      </c>
      <c r="I5" s="218" t="s">
        <v>10</v>
      </c>
      <c r="J5" s="219" t="s">
        <v>11</v>
      </c>
      <c r="K5" s="220"/>
      <c r="L5" s="22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</row>
    <row r="6" spans="1:99" s="6" customFormat="1" ht="14.25" customHeight="1" thickBot="1" x14ac:dyDescent="0.3">
      <c r="A6" s="221">
        <v>1</v>
      </c>
      <c r="B6" s="222">
        <v>2</v>
      </c>
      <c r="C6" s="222">
        <v>3</v>
      </c>
      <c r="D6" s="222">
        <v>4</v>
      </c>
      <c r="E6" s="223">
        <v>5</v>
      </c>
      <c r="F6" s="224">
        <v>6</v>
      </c>
      <c r="G6" s="225">
        <v>7</v>
      </c>
      <c r="H6" s="225">
        <v>8</v>
      </c>
      <c r="I6" s="225">
        <v>9</v>
      </c>
      <c r="J6" s="225">
        <v>10</v>
      </c>
      <c r="K6" s="226">
        <v>11</v>
      </c>
      <c r="L6" s="227">
        <v>12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</row>
    <row r="7" spans="1:99" s="6" customFormat="1" ht="120" customHeight="1" thickBot="1" x14ac:dyDescent="0.3">
      <c r="A7" s="51">
        <v>1</v>
      </c>
      <c r="B7" s="108" t="s">
        <v>89</v>
      </c>
      <c r="C7" s="117" t="s">
        <v>17</v>
      </c>
      <c r="D7" s="25" t="s">
        <v>70</v>
      </c>
      <c r="E7" s="19" t="s">
        <v>90</v>
      </c>
      <c r="F7" s="50">
        <v>37</v>
      </c>
      <c r="G7" s="54">
        <v>23</v>
      </c>
      <c r="H7" s="55">
        <f>G7/F7*100</f>
        <v>62.162162162162161</v>
      </c>
      <c r="I7" s="54">
        <v>4</v>
      </c>
      <c r="J7" s="119">
        <f>I7/G7*100</f>
        <v>17.391304347826086</v>
      </c>
      <c r="K7" s="89">
        <v>8</v>
      </c>
      <c r="L7" s="89" t="s">
        <v>42</v>
      </c>
    </row>
    <row r="8" spans="1:99" s="6" customFormat="1" ht="15.75" customHeight="1" thickBot="1" x14ac:dyDescent="0.3">
      <c r="A8" s="231" t="s">
        <v>15</v>
      </c>
      <c r="B8" s="232"/>
      <c r="C8" s="232"/>
      <c r="D8" s="232"/>
      <c r="E8" s="233"/>
      <c r="F8" s="234">
        <f>F7</f>
        <v>37</v>
      </c>
      <c r="G8" s="235">
        <f>G7</f>
        <v>23</v>
      </c>
      <c r="H8" s="236">
        <f t="shared" ref="H8:H12" si="0">G8/F8*100</f>
        <v>62.162162162162161</v>
      </c>
      <c r="I8" s="235">
        <f>I7</f>
        <v>4</v>
      </c>
      <c r="J8" s="249">
        <f t="shared" ref="J8:J10" si="1">I8/G8*100</f>
        <v>17.391304347826086</v>
      </c>
      <c r="K8" s="238">
        <f>K7</f>
        <v>8</v>
      </c>
      <c r="L8" s="238" t="s">
        <v>42</v>
      </c>
    </row>
    <row r="9" spans="1:99" s="6" customFormat="1" ht="120" customHeight="1" thickBot="1" x14ac:dyDescent="0.3">
      <c r="A9" s="53">
        <v>2</v>
      </c>
      <c r="B9" s="31" t="s">
        <v>91</v>
      </c>
      <c r="C9" s="18" t="s">
        <v>27</v>
      </c>
      <c r="D9" s="17" t="s">
        <v>70</v>
      </c>
      <c r="E9" s="19" t="s">
        <v>90</v>
      </c>
      <c r="F9" s="65">
        <v>37</v>
      </c>
      <c r="G9" s="70">
        <v>33</v>
      </c>
      <c r="H9" s="79">
        <f t="shared" si="0"/>
        <v>89.189189189189193</v>
      </c>
      <c r="I9" s="70">
        <v>1</v>
      </c>
      <c r="J9" s="119">
        <f>I9/G9*100</f>
        <v>3.0303030303030303</v>
      </c>
      <c r="K9" s="46">
        <v>13</v>
      </c>
      <c r="L9" s="46" t="s">
        <v>20</v>
      </c>
    </row>
    <row r="10" spans="1:99" s="6" customFormat="1" ht="15.75" customHeight="1" thickBot="1" x14ac:dyDescent="0.3">
      <c r="A10" s="231" t="s">
        <v>15</v>
      </c>
      <c r="B10" s="232"/>
      <c r="C10" s="232"/>
      <c r="D10" s="232"/>
      <c r="E10" s="233"/>
      <c r="F10" s="234">
        <f>F9</f>
        <v>37</v>
      </c>
      <c r="G10" s="235">
        <f>G9</f>
        <v>33</v>
      </c>
      <c r="H10" s="236">
        <f t="shared" si="0"/>
        <v>89.189189189189193</v>
      </c>
      <c r="I10" s="235">
        <f>I9</f>
        <v>1</v>
      </c>
      <c r="J10" s="249">
        <f t="shared" si="1"/>
        <v>3.0303030303030303</v>
      </c>
      <c r="K10" s="238">
        <f>K9</f>
        <v>13</v>
      </c>
      <c r="L10" s="238" t="s">
        <v>20</v>
      </c>
    </row>
    <row r="11" spans="1:99" s="6" customFormat="1" ht="120" customHeight="1" thickBot="1" x14ac:dyDescent="0.3">
      <c r="A11" s="53">
        <v>3</v>
      </c>
      <c r="B11" s="118" t="s">
        <v>92</v>
      </c>
      <c r="C11" s="32" t="s">
        <v>93</v>
      </c>
      <c r="D11" s="19" t="s">
        <v>70</v>
      </c>
      <c r="E11" s="20" t="s">
        <v>94</v>
      </c>
      <c r="F11" s="65">
        <v>44</v>
      </c>
      <c r="G11" s="70">
        <v>33</v>
      </c>
      <c r="H11" s="79">
        <f t="shared" si="0"/>
        <v>75</v>
      </c>
      <c r="I11" s="70">
        <v>18</v>
      </c>
      <c r="J11" s="119">
        <f>I11/G11*100</f>
        <v>54.54545454545454</v>
      </c>
      <c r="K11" s="46">
        <v>19</v>
      </c>
      <c r="L11" s="46" t="s">
        <v>99</v>
      </c>
    </row>
    <row r="12" spans="1:99" s="6" customFormat="1" ht="15.75" customHeight="1" thickBot="1" x14ac:dyDescent="0.3">
      <c r="A12" s="231" t="s">
        <v>15</v>
      </c>
      <c r="B12" s="243"/>
      <c r="C12" s="243"/>
      <c r="D12" s="243"/>
      <c r="E12" s="243"/>
      <c r="F12" s="234">
        <f>F11</f>
        <v>44</v>
      </c>
      <c r="G12" s="235">
        <f>G11</f>
        <v>33</v>
      </c>
      <c r="H12" s="236">
        <f t="shared" si="0"/>
        <v>75</v>
      </c>
      <c r="I12" s="235">
        <f>I7</f>
        <v>4</v>
      </c>
      <c r="J12" s="249">
        <f>I12/G12*100</f>
        <v>12.121212121212121</v>
      </c>
      <c r="K12" s="238">
        <f>K11</f>
        <v>19</v>
      </c>
      <c r="L12" s="238" t="s">
        <v>99</v>
      </c>
    </row>
    <row r="13" spans="1:99" ht="16.5" thickBot="1" x14ac:dyDescent="0.3">
      <c r="A13" s="120" t="s">
        <v>178</v>
      </c>
      <c r="B13" s="121"/>
      <c r="C13" s="121"/>
      <c r="D13" s="121"/>
      <c r="E13" s="122"/>
      <c r="F13" s="62">
        <f>F8+F10+F12</f>
        <v>118</v>
      </c>
      <c r="G13" s="62">
        <f>G8+G10+G12</f>
        <v>89</v>
      </c>
      <c r="H13" s="80">
        <f>G13/F13*100</f>
        <v>75.423728813559322</v>
      </c>
      <c r="I13" s="62">
        <f>I8+I10+I12</f>
        <v>9</v>
      </c>
      <c r="J13" s="83">
        <f>I13/G13*100</f>
        <v>10.112359550561797</v>
      </c>
      <c r="K13" s="62">
        <f>K8+K10+K12</f>
        <v>40</v>
      </c>
      <c r="L13" s="62" t="s">
        <v>177</v>
      </c>
    </row>
  </sheetData>
  <mergeCells count="15">
    <mergeCell ref="A13:E13"/>
    <mergeCell ref="A10:E10"/>
    <mergeCell ref="A12:E12"/>
    <mergeCell ref="A1:L1"/>
    <mergeCell ref="A2:A5"/>
    <mergeCell ref="B2:B5"/>
    <mergeCell ref="C2:C5"/>
    <mergeCell ref="D2:D5"/>
    <mergeCell ref="E2:E5"/>
    <mergeCell ref="F2:F5"/>
    <mergeCell ref="G2:H4"/>
    <mergeCell ref="I2:J4"/>
    <mergeCell ref="K2:K5"/>
    <mergeCell ref="L2:L5"/>
    <mergeCell ref="A8:E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zoomScale="85" zoomScaleNormal="85" workbookViewId="0">
      <selection activeCell="A3" sqref="A3:D3"/>
    </sheetView>
  </sheetViews>
  <sheetFormatPr defaultRowHeight="15" x14ac:dyDescent="0.25"/>
  <cols>
    <col min="1" max="1" width="15.5703125" customWidth="1"/>
    <col min="2" max="2" width="78.28515625" style="104" customWidth="1"/>
    <col min="3" max="3" width="86.28515625" customWidth="1"/>
    <col min="4" max="4" width="18.5703125" customWidth="1"/>
  </cols>
  <sheetData>
    <row r="1" spans="1:4" ht="20.25" thickBot="1" x14ac:dyDescent="0.3">
      <c r="A1" s="190" t="s">
        <v>174</v>
      </c>
      <c r="B1" s="190"/>
      <c r="C1" s="190"/>
      <c r="D1" s="190"/>
    </row>
    <row r="2" spans="1:4" ht="32.25" thickBot="1" x14ac:dyDescent="0.3">
      <c r="A2" s="90" t="s">
        <v>1</v>
      </c>
      <c r="B2" s="103"/>
      <c r="C2" s="91" t="s">
        <v>117</v>
      </c>
      <c r="D2" s="92" t="s">
        <v>118</v>
      </c>
    </row>
    <row r="3" spans="1:4" s="106" customFormat="1" ht="15.75" thickBot="1" x14ac:dyDescent="0.3">
      <c r="A3" s="250">
        <v>1</v>
      </c>
      <c r="B3" s="251">
        <v>2</v>
      </c>
      <c r="C3" s="251">
        <v>3</v>
      </c>
      <c r="D3" s="252">
        <v>4</v>
      </c>
    </row>
    <row r="4" spans="1:4" ht="30" customHeight="1" x14ac:dyDescent="0.25">
      <c r="A4" s="95">
        <v>1</v>
      </c>
      <c r="B4" s="97" t="s">
        <v>173</v>
      </c>
      <c r="C4" s="98" t="s">
        <v>122</v>
      </c>
      <c r="D4" s="94">
        <v>1</v>
      </c>
    </row>
    <row r="5" spans="1:4" ht="30" customHeight="1" x14ac:dyDescent="0.25">
      <c r="A5" s="96">
        <f>A4+1</f>
        <v>2</v>
      </c>
      <c r="B5" s="100" t="s">
        <v>119</v>
      </c>
      <c r="C5" s="99" t="s">
        <v>124</v>
      </c>
      <c r="D5" s="94">
        <v>1</v>
      </c>
    </row>
    <row r="6" spans="1:4" ht="30" customHeight="1" x14ac:dyDescent="0.25">
      <c r="A6" s="96">
        <f t="shared" ref="A6:A65" si="0">A5+1</f>
        <v>3</v>
      </c>
      <c r="B6" s="192" t="s">
        <v>127</v>
      </c>
      <c r="C6" s="99" t="s">
        <v>125</v>
      </c>
      <c r="D6" s="180">
        <v>12</v>
      </c>
    </row>
    <row r="7" spans="1:4" ht="30" customHeight="1" x14ac:dyDescent="0.25">
      <c r="A7" s="96">
        <f t="shared" si="0"/>
        <v>4</v>
      </c>
      <c r="B7" s="185"/>
      <c r="C7" s="101" t="s">
        <v>126</v>
      </c>
      <c r="D7" s="191"/>
    </row>
    <row r="8" spans="1:4" ht="30" customHeight="1" x14ac:dyDescent="0.25">
      <c r="A8" s="96">
        <f t="shared" si="0"/>
        <v>5</v>
      </c>
      <c r="B8" s="185"/>
      <c r="C8" s="101" t="s">
        <v>128</v>
      </c>
      <c r="D8" s="191"/>
    </row>
    <row r="9" spans="1:4" ht="30" customHeight="1" x14ac:dyDescent="0.25">
      <c r="A9" s="96">
        <f t="shared" si="0"/>
        <v>6</v>
      </c>
      <c r="B9" s="185"/>
      <c r="C9" s="101" t="s">
        <v>124</v>
      </c>
      <c r="D9" s="191"/>
    </row>
    <row r="10" spans="1:4" ht="30" customHeight="1" x14ac:dyDescent="0.25">
      <c r="A10" s="96">
        <f t="shared" si="0"/>
        <v>7</v>
      </c>
      <c r="B10" s="185"/>
      <c r="C10" s="101" t="s">
        <v>120</v>
      </c>
      <c r="D10" s="191"/>
    </row>
    <row r="11" spans="1:4" ht="30" customHeight="1" x14ac:dyDescent="0.25">
      <c r="A11" s="96">
        <f t="shared" si="0"/>
        <v>8</v>
      </c>
      <c r="B11" s="185"/>
      <c r="C11" s="99" t="s">
        <v>130</v>
      </c>
      <c r="D11" s="191"/>
    </row>
    <row r="12" spans="1:4" ht="30" customHeight="1" x14ac:dyDescent="0.25">
      <c r="A12" s="96">
        <f t="shared" si="0"/>
        <v>9</v>
      </c>
      <c r="B12" s="185"/>
      <c r="C12" s="99" t="s">
        <v>131</v>
      </c>
      <c r="D12" s="191"/>
    </row>
    <row r="13" spans="1:4" ht="30" customHeight="1" x14ac:dyDescent="0.25">
      <c r="A13" s="96">
        <f t="shared" si="0"/>
        <v>10</v>
      </c>
      <c r="B13" s="185"/>
      <c r="C13" s="99" t="s">
        <v>132</v>
      </c>
      <c r="D13" s="191"/>
    </row>
    <row r="14" spans="1:4" ht="30" customHeight="1" x14ac:dyDescent="0.25">
      <c r="A14" s="96">
        <f t="shared" si="0"/>
        <v>11</v>
      </c>
      <c r="B14" s="185"/>
      <c r="C14" s="99" t="s">
        <v>126</v>
      </c>
      <c r="D14" s="191"/>
    </row>
    <row r="15" spans="1:4" ht="30" customHeight="1" x14ac:dyDescent="0.25">
      <c r="A15" s="96">
        <f t="shared" si="0"/>
        <v>12</v>
      </c>
      <c r="B15" s="185"/>
      <c r="C15" s="99" t="s">
        <v>124</v>
      </c>
      <c r="D15" s="191"/>
    </row>
    <row r="16" spans="1:4" ht="30" customHeight="1" x14ac:dyDescent="0.25">
      <c r="A16" s="96">
        <f t="shared" si="0"/>
        <v>13</v>
      </c>
      <c r="B16" s="185"/>
      <c r="C16" s="99" t="s">
        <v>134</v>
      </c>
      <c r="D16" s="191"/>
    </row>
    <row r="17" spans="1:4" ht="30" customHeight="1" x14ac:dyDescent="0.25">
      <c r="A17" s="96">
        <f t="shared" si="0"/>
        <v>14</v>
      </c>
      <c r="B17" s="184"/>
      <c r="C17" s="99" t="s">
        <v>134</v>
      </c>
      <c r="D17" s="181"/>
    </row>
    <row r="18" spans="1:4" ht="30" customHeight="1" x14ac:dyDescent="0.25">
      <c r="A18" s="96">
        <f t="shared" si="0"/>
        <v>15</v>
      </c>
      <c r="B18" s="105" t="s">
        <v>156</v>
      </c>
      <c r="C18" s="99" t="s">
        <v>78</v>
      </c>
      <c r="D18" s="94">
        <v>1</v>
      </c>
    </row>
    <row r="19" spans="1:4" ht="30" customHeight="1" x14ac:dyDescent="0.25">
      <c r="A19" s="96">
        <f t="shared" si="0"/>
        <v>16</v>
      </c>
      <c r="B19" s="183" t="s">
        <v>133</v>
      </c>
      <c r="C19" s="99" t="s">
        <v>126</v>
      </c>
      <c r="D19" s="180">
        <v>6</v>
      </c>
    </row>
    <row r="20" spans="1:4" ht="30" customHeight="1" x14ac:dyDescent="0.25">
      <c r="A20" s="96">
        <f t="shared" si="0"/>
        <v>17</v>
      </c>
      <c r="B20" s="185"/>
      <c r="C20" s="99" t="s">
        <v>137</v>
      </c>
      <c r="D20" s="191"/>
    </row>
    <row r="21" spans="1:4" ht="30" customHeight="1" x14ac:dyDescent="0.25">
      <c r="A21" s="96">
        <f t="shared" si="0"/>
        <v>18</v>
      </c>
      <c r="B21" s="185"/>
      <c r="C21" s="99" t="s">
        <v>139</v>
      </c>
      <c r="D21" s="191"/>
    </row>
    <row r="22" spans="1:4" ht="30" customHeight="1" x14ac:dyDescent="0.25">
      <c r="A22" s="96">
        <f t="shared" si="0"/>
        <v>19</v>
      </c>
      <c r="B22" s="185"/>
      <c r="C22" s="99" t="s">
        <v>125</v>
      </c>
      <c r="D22" s="191"/>
    </row>
    <row r="23" spans="1:4" ht="30" customHeight="1" x14ac:dyDescent="0.25">
      <c r="A23" s="96">
        <f t="shared" si="0"/>
        <v>20</v>
      </c>
      <c r="B23" s="185"/>
      <c r="C23" s="99" t="s">
        <v>142</v>
      </c>
      <c r="D23" s="191"/>
    </row>
    <row r="24" spans="1:4" ht="30" customHeight="1" x14ac:dyDescent="0.25">
      <c r="A24" s="96">
        <f t="shared" si="0"/>
        <v>21</v>
      </c>
      <c r="B24" s="184"/>
      <c r="C24" s="99" t="s">
        <v>134</v>
      </c>
      <c r="D24" s="181"/>
    </row>
    <row r="25" spans="1:4" ht="30" customHeight="1" x14ac:dyDescent="0.25">
      <c r="A25" s="96">
        <f t="shared" si="0"/>
        <v>22</v>
      </c>
      <c r="B25" s="183" t="s">
        <v>140</v>
      </c>
      <c r="C25" s="99" t="s">
        <v>144</v>
      </c>
      <c r="D25" s="180">
        <v>5</v>
      </c>
    </row>
    <row r="26" spans="1:4" ht="30" customHeight="1" x14ac:dyDescent="0.25">
      <c r="A26" s="96">
        <f t="shared" si="0"/>
        <v>23</v>
      </c>
      <c r="B26" s="185"/>
      <c r="C26" s="99" t="s">
        <v>146</v>
      </c>
      <c r="D26" s="191"/>
    </row>
    <row r="27" spans="1:4" ht="30" customHeight="1" x14ac:dyDescent="0.25">
      <c r="A27" s="96">
        <f t="shared" si="0"/>
        <v>24</v>
      </c>
      <c r="B27" s="185"/>
      <c r="C27" s="99" t="s">
        <v>125</v>
      </c>
      <c r="D27" s="191"/>
    </row>
    <row r="28" spans="1:4" ht="30" customHeight="1" x14ac:dyDescent="0.25">
      <c r="A28" s="96">
        <f t="shared" si="0"/>
        <v>25</v>
      </c>
      <c r="B28" s="185"/>
      <c r="C28" s="99" t="s">
        <v>147</v>
      </c>
      <c r="D28" s="191"/>
    </row>
    <row r="29" spans="1:4" ht="30" customHeight="1" x14ac:dyDescent="0.25">
      <c r="A29" s="96">
        <f t="shared" si="0"/>
        <v>26</v>
      </c>
      <c r="B29" s="184"/>
      <c r="C29" s="99" t="s">
        <v>144</v>
      </c>
      <c r="D29" s="181"/>
    </row>
    <row r="30" spans="1:4" ht="30" customHeight="1" x14ac:dyDescent="0.25">
      <c r="A30" s="96">
        <f t="shared" si="0"/>
        <v>27</v>
      </c>
      <c r="B30" s="105" t="s">
        <v>141</v>
      </c>
      <c r="C30" s="99" t="s">
        <v>150</v>
      </c>
      <c r="D30" s="94">
        <v>1</v>
      </c>
    </row>
    <row r="31" spans="1:4" ht="30" customHeight="1" x14ac:dyDescent="0.25">
      <c r="A31" s="96">
        <f t="shared" si="0"/>
        <v>28</v>
      </c>
      <c r="B31" s="105" t="s">
        <v>135</v>
      </c>
      <c r="C31" s="99" t="s">
        <v>137</v>
      </c>
      <c r="D31" s="94">
        <v>1</v>
      </c>
    </row>
    <row r="32" spans="1:4" ht="30" customHeight="1" x14ac:dyDescent="0.25">
      <c r="A32" s="96">
        <f t="shared" si="0"/>
        <v>29</v>
      </c>
      <c r="B32" s="183" t="s">
        <v>129</v>
      </c>
      <c r="C32" s="99" t="s">
        <v>125</v>
      </c>
      <c r="D32" s="180">
        <v>8</v>
      </c>
    </row>
    <row r="33" spans="1:4" ht="30" customHeight="1" x14ac:dyDescent="0.25">
      <c r="A33" s="96">
        <f t="shared" si="0"/>
        <v>30</v>
      </c>
      <c r="B33" s="185"/>
      <c r="C33" s="99" t="s">
        <v>128</v>
      </c>
      <c r="D33" s="191"/>
    </row>
    <row r="34" spans="1:4" ht="30" customHeight="1" x14ac:dyDescent="0.25">
      <c r="A34" s="96">
        <f t="shared" si="0"/>
        <v>31</v>
      </c>
      <c r="B34" s="185"/>
      <c r="C34" s="99" t="s">
        <v>152</v>
      </c>
      <c r="D34" s="191"/>
    </row>
    <row r="35" spans="1:4" ht="30" customHeight="1" x14ac:dyDescent="0.25">
      <c r="A35" s="96">
        <f t="shared" si="0"/>
        <v>32</v>
      </c>
      <c r="B35" s="185"/>
      <c r="C35" s="99" t="s">
        <v>78</v>
      </c>
      <c r="D35" s="191"/>
    </row>
    <row r="36" spans="1:4" ht="30" customHeight="1" x14ac:dyDescent="0.25">
      <c r="A36" s="96">
        <f t="shared" si="0"/>
        <v>33</v>
      </c>
      <c r="B36" s="185"/>
      <c r="C36" s="99" t="s">
        <v>154</v>
      </c>
      <c r="D36" s="191"/>
    </row>
    <row r="37" spans="1:4" ht="30" customHeight="1" x14ac:dyDescent="0.25">
      <c r="A37" s="96">
        <f t="shared" si="0"/>
        <v>34</v>
      </c>
      <c r="B37" s="185"/>
      <c r="C37" s="99" t="s">
        <v>155</v>
      </c>
      <c r="D37" s="191"/>
    </row>
    <row r="38" spans="1:4" ht="30" customHeight="1" x14ac:dyDescent="0.25">
      <c r="A38" s="96">
        <f t="shared" si="0"/>
        <v>35</v>
      </c>
      <c r="B38" s="185"/>
      <c r="C38" s="99" t="s">
        <v>13</v>
      </c>
      <c r="D38" s="191"/>
    </row>
    <row r="39" spans="1:4" ht="30" customHeight="1" x14ac:dyDescent="0.25">
      <c r="A39" s="96">
        <f t="shared" si="0"/>
        <v>36</v>
      </c>
      <c r="B39" s="184"/>
      <c r="C39" s="99" t="s">
        <v>13</v>
      </c>
      <c r="D39" s="181"/>
    </row>
    <row r="40" spans="1:4" ht="30" customHeight="1" x14ac:dyDescent="0.25">
      <c r="A40" s="96">
        <f t="shared" si="0"/>
        <v>37</v>
      </c>
      <c r="B40" s="183" t="s">
        <v>167</v>
      </c>
      <c r="C40" s="99" t="s">
        <v>126</v>
      </c>
      <c r="D40" s="180">
        <v>2</v>
      </c>
    </row>
    <row r="41" spans="1:4" ht="30" customHeight="1" x14ac:dyDescent="0.25">
      <c r="A41" s="96">
        <f t="shared" si="0"/>
        <v>38</v>
      </c>
      <c r="B41" s="184"/>
      <c r="C41" s="99" t="s">
        <v>157</v>
      </c>
      <c r="D41" s="181"/>
    </row>
    <row r="42" spans="1:4" ht="30" customHeight="1" x14ac:dyDescent="0.25">
      <c r="A42" s="96">
        <f t="shared" si="0"/>
        <v>39</v>
      </c>
      <c r="B42" s="105" t="s">
        <v>145</v>
      </c>
      <c r="C42" s="99" t="s">
        <v>13</v>
      </c>
      <c r="D42" s="94">
        <v>1</v>
      </c>
    </row>
    <row r="43" spans="1:4" ht="30" customHeight="1" x14ac:dyDescent="0.25">
      <c r="A43" s="96">
        <f t="shared" si="0"/>
        <v>40</v>
      </c>
      <c r="B43" s="105" t="s">
        <v>149</v>
      </c>
      <c r="C43" s="99" t="s">
        <v>155</v>
      </c>
      <c r="D43" s="94">
        <v>1</v>
      </c>
    </row>
    <row r="44" spans="1:4" ht="30" customHeight="1" x14ac:dyDescent="0.25">
      <c r="A44" s="96">
        <f t="shared" si="0"/>
        <v>41</v>
      </c>
      <c r="B44" s="105" t="s">
        <v>138</v>
      </c>
      <c r="C44" s="99" t="s">
        <v>126</v>
      </c>
      <c r="D44" s="94">
        <v>1</v>
      </c>
    </row>
    <row r="45" spans="1:4" ht="30" customHeight="1" x14ac:dyDescent="0.25">
      <c r="A45" s="96">
        <f t="shared" si="0"/>
        <v>42</v>
      </c>
      <c r="B45" s="105" t="s">
        <v>143</v>
      </c>
      <c r="C45" s="99" t="s">
        <v>126</v>
      </c>
      <c r="D45" s="94">
        <v>1</v>
      </c>
    </row>
    <row r="46" spans="1:4" ht="30" customHeight="1" x14ac:dyDescent="0.25">
      <c r="A46" s="96">
        <f t="shared" si="0"/>
        <v>43</v>
      </c>
      <c r="B46" s="105" t="s">
        <v>151</v>
      </c>
      <c r="C46" s="99" t="s">
        <v>126</v>
      </c>
      <c r="D46" s="94">
        <v>1</v>
      </c>
    </row>
    <row r="47" spans="1:4" ht="30" customHeight="1" x14ac:dyDescent="0.25">
      <c r="A47" s="96">
        <f t="shared" si="0"/>
        <v>44</v>
      </c>
      <c r="B47" s="183" t="s">
        <v>171</v>
      </c>
      <c r="C47" s="99" t="s">
        <v>160</v>
      </c>
      <c r="D47" s="180">
        <v>3</v>
      </c>
    </row>
    <row r="48" spans="1:4" ht="30" customHeight="1" x14ac:dyDescent="0.25">
      <c r="A48" s="96">
        <f t="shared" si="0"/>
        <v>45</v>
      </c>
      <c r="B48" s="185"/>
      <c r="C48" s="99" t="s">
        <v>157</v>
      </c>
      <c r="D48" s="191"/>
    </row>
    <row r="49" spans="1:4" ht="30" customHeight="1" x14ac:dyDescent="0.25">
      <c r="A49" s="96">
        <f t="shared" si="0"/>
        <v>46</v>
      </c>
      <c r="B49" s="184"/>
      <c r="C49" s="99" t="s">
        <v>125</v>
      </c>
      <c r="D49" s="181"/>
    </row>
    <row r="50" spans="1:4" ht="30" customHeight="1" x14ac:dyDescent="0.25">
      <c r="A50" s="96">
        <f t="shared" si="0"/>
        <v>47</v>
      </c>
      <c r="B50" s="183" t="s">
        <v>165</v>
      </c>
      <c r="C50" s="99" t="s">
        <v>13</v>
      </c>
      <c r="D50" s="180">
        <v>2</v>
      </c>
    </row>
    <row r="51" spans="1:4" ht="30" customHeight="1" x14ac:dyDescent="0.25">
      <c r="A51" s="96">
        <f t="shared" si="0"/>
        <v>48</v>
      </c>
      <c r="B51" s="184"/>
      <c r="C51" s="99" t="s">
        <v>126</v>
      </c>
      <c r="D51" s="181"/>
    </row>
    <row r="52" spans="1:4" ht="30" customHeight="1" x14ac:dyDescent="0.25">
      <c r="A52" s="96">
        <f t="shared" si="0"/>
        <v>49</v>
      </c>
      <c r="B52" s="105" t="s">
        <v>148</v>
      </c>
      <c r="C52" s="99" t="s">
        <v>162</v>
      </c>
      <c r="D52" s="94">
        <v>1</v>
      </c>
    </row>
    <row r="53" spans="1:4" ht="30" customHeight="1" x14ac:dyDescent="0.25">
      <c r="A53" s="96">
        <f t="shared" si="0"/>
        <v>50</v>
      </c>
      <c r="B53" s="183" t="s">
        <v>153</v>
      </c>
      <c r="C53" s="99" t="s">
        <v>147</v>
      </c>
      <c r="D53" s="180">
        <v>3</v>
      </c>
    </row>
    <row r="54" spans="1:4" ht="30" customHeight="1" x14ac:dyDescent="0.25">
      <c r="A54" s="96">
        <f t="shared" si="0"/>
        <v>51</v>
      </c>
      <c r="B54" s="185"/>
      <c r="C54" s="99" t="s">
        <v>164</v>
      </c>
      <c r="D54" s="191"/>
    </row>
    <row r="55" spans="1:4" ht="30" customHeight="1" x14ac:dyDescent="0.25">
      <c r="A55" s="96">
        <f t="shared" si="0"/>
        <v>52</v>
      </c>
      <c r="B55" s="184"/>
      <c r="C55" s="99" t="s">
        <v>128</v>
      </c>
      <c r="D55" s="181"/>
    </row>
    <row r="56" spans="1:4" ht="30" customHeight="1" x14ac:dyDescent="0.25">
      <c r="A56" s="96">
        <f t="shared" si="0"/>
        <v>53</v>
      </c>
      <c r="B56" s="105" t="s">
        <v>163</v>
      </c>
      <c r="C56" s="99" t="s">
        <v>128</v>
      </c>
      <c r="D56" s="94">
        <v>1</v>
      </c>
    </row>
    <row r="57" spans="1:4" ht="30" customHeight="1" x14ac:dyDescent="0.25">
      <c r="A57" s="96">
        <f t="shared" si="0"/>
        <v>54</v>
      </c>
      <c r="B57" s="105" t="s">
        <v>136</v>
      </c>
      <c r="C57" s="99" t="s">
        <v>122</v>
      </c>
      <c r="D57" s="94">
        <v>1</v>
      </c>
    </row>
    <row r="58" spans="1:4" ht="30" customHeight="1" x14ac:dyDescent="0.25">
      <c r="A58" s="96">
        <f t="shared" si="0"/>
        <v>55</v>
      </c>
      <c r="B58" s="105" t="s">
        <v>158</v>
      </c>
      <c r="C58" s="99" t="s">
        <v>126</v>
      </c>
      <c r="D58" s="94">
        <v>1</v>
      </c>
    </row>
    <row r="59" spans="1:4" ht="30" customHeight="1" x14ac:dyDescent="0.25">
      <c r="A59" s="96">
        <f t="shared" si="0"/>
        <v>56</v>
      </c>
      <c r="B59" s="105" t="s">
        <v>161</v>
      </c>
      <c r="C59" s="99" t="s">
        <v>128</v>
      </c>
      <c r="D59" s="94">
        <v>1</v>
      </c>
    </row>
    <row r="60" spans="1:4" ht="30" customHeight="1" x14ac:dyDescent="0.25">
      <c r="A60" s="96">
        <f t="shared" si="0"/>
        <v>57</v>
      </c>
      <c r="B60" s="105" t="s">
        <v>166</v>
      </c>
      <c r="C60" s="99" t="s">
        <v>169</v>
      </c>
      <c r="D60" s="94">
        <v>1</v>
      </c>
    </row>
    <row r="61" spans="1:4" ht="30" customHeight="1" x14ac:dyDescent="0.25">
      <c r="A61" s="96">
        <f t="shared" si="0"/>
        <v>58</v>
      </c>
      <c r="B61" s="105" t="s">
        <v>168</v>
      </c>
      <c r="C61" s="99" t="s">
        <v>170</v>
      </c>
      <c r="D61" s="94">
        <v>1</v>
      </c>
    </row>
    <row r="62" spans="1:4" ht="30" customHeight="1" x14ac:dyDescent="0.25">
      <c r="A62" s="96">
        <f t="shared" si="0"/>
        <v>59</v>
      </c>
      <c r="B62" s="183" t="s">
        <v>159</v>
      </c>
      <c r="C62" s="99" t="s">
        <v>130</v>
      </c>
      <c r="D62" s="180">
        <v>2</v>
      </c>
    </row>
    <row r="63" spans="1:4" ht="30" customHeight="1" x14ac:dyDescent="0.25">
      <c r="A63" s="96">
        <f t="shared" si="0"/>
        <v>60</v>
      </c>
      <c r="B63" s="184"/>
      <c r="C63" s="99" t="s">
        <v>172</v>
      </c>
      <c r="D63" s="181"/>
    </row>
    <row r="64" spans="1:4" ht="30" customHeight="1" x14ac:dyDescent="0.25">
      <c r="A64" s="96">
        <f t="shared" si="0"/>
        <v>61</v>
      </c>
      <c r="B64" s="183" t="s">
        <v>123</v>
      </c>
      <c r="C64" s="99" t="s">
        <v>13</v>
      </c>
      <c r="D64" s="180">
        <v>2</v>
      </c>
    </row>
    <row r="65" spans="1:4" ht="30" customHeight="1" thickBot="1" x14ac:dyDescent="0.3">
      <c r="A65" s="96">
        <f t="shared" si="0"/>
        <v>62</v>
      </c>
      <c r="B65" s="186"/>
      <c r="C65" s="102" t="s">
        <v>172</v>
      </c>
      <c r="D65" s="182"/>
    </row>
    <row r="66" spans="1:4" ht="19.5" thickBot="1" x14ac:dyDescent="0.3">
      <c r="A66" s="187" t="s">
        <v>121</v>
      </c>
      <c r="B66" s="188"/>
      <c r="C66" s="189"/>
      <c r="D66" s="93">
        <f>SUM(D4:D65)</f>
        <v>62</v>
      </c>
    </row>
  </sheetData>
  <autoFilter ref="B1:B66"/>
  <sortState ref="B5:B65">
    <sortCondition ref="B4"/>
  </sortState>
  <mergeCells count="22">
    <mergeCell ref="A66:C66"/>
    <mergeCell ref="A1:D1"/>
    <mergeCell ref="D47:D49"/>
    <mergeCell ref="B6:B17"/>
    <mergeCell ref="B19:B24"/>
    <mergeCell ref="B25:B29"/>
    <mergeCell ref="B32:B39"/>
    <mergeCell ref="B40:B41"/>
    <mergeCell ref="B47:B49"/>
    <mergeCell ref="D6:D17"/>
    <mergeCell ref="D19:D24"/>
    <mergeCell ref="D25:D29"/>
    <mergeCell ref="D32:D39"/>
    <mergeCell ref="D40:D41"/>
    <mergeCell ref="D50:D51"/>
    <mergeCell ref="D53:D55"/>
    <mergeCell ref="D62:D63"/>
    <mergeCell ref="D64:D65"/>
    <mergeCell ref="B50:B51"/>
    <mergeCell ref="B53:B55"/>
    <mergeCell ref="B62:B63"/>
    <mergeCell ref="B64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Подведомственные ОО СПО</vt:lpstr>
      <vt:lpstr>Неподведомственные ОО СПО</vt:lpstr>
      <vt:lpstr>Безработные на 28.02.2021 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2021-03-29T09:26:29Z</dcterms:modified>
</cp:coreProperties>
</file>