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Documents\IRI\"/>
    </mc:Choice>
  </mc:AlternateContent>
  <xr:revisionPtr revIDLastSave="0" documentId="13_ncr:1_{4364B7A6-B650-4CC2-A7A2-0AA9B2906CD9}" xr6:coauthVersionLast="47" xr6:coauthVersionMax="47" xr10:uidLastSave="{00000000-0000-0000-0000-000000000000}"/>
  <bookViews>
    <workbookView xWindow="-120" yWindow="-120" windowWidth="51840" windowHeight="21120" xr2:uid="{933571CD-B8F4-42BF-882A-7F1D22C9CC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17" i="1" l="1"/>
  <c r="BY16" i="1"/>
  <c r="CB17" i="1"/>
  <c r="CB16" i="1"/>
  <c r="BY13" i="1"/>
  <c r="BY12" i="1"/>
  <c r="CB13" i="1"/>
  <c r="CB12" i="1"/>
  <c r="BT61" i="1"/>
  <c r="BU61" i="1" s="1"/>
  <c r="BT60" i="1"/>
  <c r="BU60" i="1" s="1"/>
  <c r="BT59" i="1"/>
  <c r="BU59" i="1" s="1"/>
  <c r="BT58" i="1"/>
  <c r="BU58" i="1" s="1"/>
  <c r="BT57" i="1"/>
  <c r="CA13" i="1"/>
  <c r="CA12" i="1"/>
  <c r="CA17" i="1"/>
  <c r="CA16" i="1"/>
  <c r="F245" i="2"/>
  <c r="F244" i="2"/>
  <c r="F242" i="2"/>
  <c r="F53" i="2"/>
  <c r="F52" i="2"/>
  <c r="BX17" i="1"/>
  <c r="BX16" i="1"/>
  <c r="BX13" i="1"/>
  <c r="BX12" i="1"/>
  <c r="F271" i="2"/>
  <c r="F270" i="2"/>
  <c r="F264" i="2"/>
  <c r="F235" i="2"/>
  <c r="F234" i="2"/>
  <c r="F159" i="2"/>
  <c r="F160" i="2"/>
  <c r="F85" i="2"/>
  <c r="F84" i="2"/>
  <c r="F35" i="2"/>
  <c r="F34" i="2"/>
  <c r="F176" i="2"/>
  <c r="F154" i="2"/>
  <c r="F155" i="2"/>
  <c r="F156" i="2"/>
  <c r="F153" i="2"/>
  <c r="F152" i="2"/>
  <c r="F150" i="2"/>
  <c r="F139" i="2"/>
  <c r="F138" i="2"/>
  <c r="F148" i="2"/>
  <c r="F100" i="2"/>
  <c r="F99" i="2"/>
  <c r="F61" i="2"/>
  <c r="F60" i="2"/>
  <c r="F226" i="2"/>
  <c r="F220" i="2"/>
  <c r="F260" i="2"/>
  <c r="F203" i="2"/>
  <c r="F202" i="2"/>
  <c r="F224" i="2"/>
  <c r="F216" i="2"/>
  <c r="F140" i="2"/>
  <c r="F76" i="2"/>
  <c r="F87" i="2"/>
  <c r="F237" i="2"/>
  <c r="F236" i="2"/>
  <c r="F37" i="2"/>
  <c r="F36" i="2"/>
  <c r="BW57" i="1"/>
  <c r="BW58" i="1"/>
  <c r="BW59" i="1"/>
  <c r="BW60" i="1"/>
  <c r="BW61" i="1"/>
  <c r="CX2" i="1"/>
  <c r="CV61" i="1"/>
  <c r="CV60" i="1"/>
  <c r="CV59" i="1"/>
  <c r="CV58" i="1"/>
  <c r="CV57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0" i="1"/>
  <c r="CV29" i="1"/>
  <c r="CV28" i="1"/>
  <c r="CV27" i="1"/>
  <c r="CV24" i="1"/>
  <c r="CV23" i="1"/>
  <c r="CV22" i="1"/>
  <c r="CV21" i="1"/>
  <c r="CV19" i="1"/>
  <c r="CV18" i="1"/>
  <c r="CV17" i="1"/>
  <c r="CV16" i="1"/>
  <c r="CV15" i="1"/>
  <c r="CV14" i="1"/>
  <c r="CV11" i="1"/>
  <c r="CV10" i="1"/>
  <c r="CV6" i="1"/>
  <c r="CV5" i="1"/>
  <c r="CV4" i="1"/>
  <c r="CV3" i="1"/>
  <c r="CV2" i="1"/>
  <c r="CH9" i="1"/>
  <c r="CH8" i="1"/>
  <c r="CF9" i="1"/>
  <c r="CF8" i="1"/>
  <c r="CD9" i="1"/>
  <c r="CD8" i="1"/>
  <c r="CS61" i="1"/>
  <c r="CS60" i="1"/>
  <c r="CT60" i="1" s="1"/>
  <c r="CS59" i="1"/>
  <c r="CS58" i="1"/>
  <c r="CS57" i="1"/>
  <c r="CQ61" i="1"/>
  <c r="CQ60" i="1"/>
  <c r="CR60" i="1" s="1"/>
  <c r="CQ59" i="1"/>
  <c r="CQ58" i="1"/>
  <c r="CQ57" i="1"/>
  <c r="CO61" i="1"/>
  <c r="CO60" i="1"/>
  <c r="CO59" i="1"/>
  <c r="CO58" i="1"/>
  <c r="CO57" i="1"/>
  <c r="CM61" i="1"/>
  <c r="CM60" i="1"/>
  <c r="CM59" i="1"/>
  <c r="CM58" i="1"/>
  <c r="CM57" i="1"/>
  <c r="CK61" i="1"/>
  <c r="CK60" i="1"/>
  <c r="CK59" i="1"/>
  <c r="CK58" i="1"/>
  <c r="CK57" i="1"/>
  <c r="CI61" i="1"/>
  <c r="CI60" i="1"/>
  <c r="CI59" i="1"/>
  <c r="CI58" i="1"/>
  <c r="CI57" i="1"/>
  <c r="CG61" i="1"/>
  <c r="CG60" i="1"/>
  <c r="CG59" i="1"/>
  <c r="CG58" i="1"/>
  <c r="CG57" i="1"/>
  <c r="CE61" i="1"/>
  <c r="CE60" i="1"/>
  <c r="CE59" i="1"/>
  <c r="CE58" i="1"/>
  <c r="CE57" i="1"/>
  <c r="CC61" i="1"/>
  <c r="CC60" i="1"/>
  <c r="CC59" i="1"/>
  <c r="CC58" i="1"/>
  <c r="CC57" i="1"/>
  <c r="F64" i="2"/>
  <c r="F63" i="2"/>
  <c r="F116" i="2"/>
  <c r="F115" i="2"/>
  <c r="F110" i="2"/>
  <c r="F109" i="2"/>
  <c r="CD61" i="1"/>
  <c r="CD60" i="1"/>
  <c r="CD59" i="1"/>
  <c r="CD58" i="1"/>
  <c r="CD57" i="1"/>
  <c r="CD51" i="1"/>
  <c r="CD50" i="1"/>
  <c r="CD49" i="1"/>
  <c r="CD48" i="1"/>
  <c r="CD47" i="1"/>
  <c r="CD46" i="1"/>
  <c r="CD45" i="1"/>
  <c r="CD44" i="1"/>
  <c r="CD43" i="1"/>
  <c r="CD42" i="1"/>
  <c r="CD41" i="1"/>
  <c r="CD40" i="1"/>
  <c r="CD39" i="1"/>
  <c r="CD38" i="1"/>
  <c r="CD37" i="1"/>
  <c r="CD36" i="1"/>
  <c r="CD35" i="1"/>
  <c r="CD34" i="1"/>
  <c r="CD33" i="1"/>
  <c r="CD32" i="1"/>
  <c r="CD30" i="1"/>
  <c r="CD29" i="1"/>
  <c r="CD28" i="1"/>
  <c r="CD27" i="1"/>
  <c r="CD24" i="1"/>
  <c r="CD23" i="1"/>
  <c r="CD22" i="1"/>
  <c r="CD21" i="1"/>
  <c r="CD19" i="1"/>
  <c r="CD18" i="1"/>
  <c r="CD15" i="1"/>
  <c r="CD14" i="1"/>
  <c r="CD11" i="1"/>
  <c r="CD10" i="1"/>
  <c r="CD6" i="1"/>
  <c r="CD5" i="1"/>
  <c r="CD4" i="1"/>
  <c r="CD3" i="1"/>
  <c r="CD2" i="1"/>
  <c r="CH61" i="1"/>
  <c r="CH60" i="1"/>
  <c r="CH59" i="1"/>
  <c r="CH58" i="1"/>
  <c r="CH57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0" i="1"/>
  <c r="CH29" i="1"/>
  <c r="CH28" i="1"/>
  <c r="CH27" i="1"/>
  <c r="CH24" i="1"/>
  <c r="CH23" i="1"/>
  <c r="CH22" i="1"/>
  <c r="CH21" i="1"/>
  <c r="CH19" i="1"/>
  <c r="CH18" i="1"/>
  <c r="CH15" i="1"/>
  <c r="CH14" i="1"/>
  <c r="CH11" i="1"/>
  <c r="CH10" i="1"/>
  <c r="CH6" i="1"/>
  <c r="CH5" i="1"/>
  <c r="CH4" i="1"/>
  <c r="CH3" i="1"/>
  <c r="CH2" i="1"/>
  <c r="CF61" i="1"/>
  <c r="CF60" i="1"/>
  <c r="CF59" i="1"/>
  <c r="CF58" i="1"/>
  <c r="CF57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0" i="1"/>
  <c r="CF29" i="1"/>
  <c r="CF28" i="1"/>
  <c r="CF27" i="1"/>
  <c r="CF24" i="1"/>
  <c r="CF23" i="1"/>
  <c r="CF22" i="1"/>
  <c r="CF21" i="1"/>
  <c r="CF19" i="1"/>
  <c r="CF18" i="1"/>
  <c r="CF15" i="1"/>
  <c r="CF14" i="1"/>
  <c r="CF11" i="1"/>
  <c r="CF10" i="1"/>
  <c r="CF6" i="1"/>
  <c r="CF5" i="1"/>
  <c r="CF4" i="1"/>
  <c r="CF3" i="1"/>
  <c r="CF2" i="1"/>
  <c r="CT17" i="1"/>
  <c r="CT16" i="1"/>
  <c r="CR17" i="1"/>
  <c r="CR16" i="1"/>
  <c r="CP17" i="1"/>
  <c r="CP16" i="1"/>
  <c r="CN13" i="1"/>
  <c r="CN12" i="1"/>
  <c r="CL13" i="1"/>
  <c r="CL12" i="1"/>
  <c r="CJ13" i="1"/>
  <c r="CJ12" i="1"/>
  <c r="F161" i="2"/>
  <c r="F149" i="2"/>
  <c r="F186" i="2"/>
  <c r="F187" i="2"/>
  <c r="F158" i="2"/>
  <c r="CT61" i="1"/>
  <c r="CT59" i="1"/>
  <c r="CT58" i="1"/>
  <c r="CT57" i="1"/>
  <c r="CT51" i="1"/>
  <c r="CT50" i="1"/>
  <c r="CT49" i="1"/>
  <c r="CT48" i="1"/>
  <c r="CT47" i="1"/>
  <c r="CT46" i="1"/>
  <c r="CT45" i="1"/>
  <c r="CT44" i="1"/>
  <c r="CT43" i="1"/>
  <c r="CT42" i="1"/>
  <c r="CT41" i="1"/>
  <c r="CT40" i="1"/>
  <c r="CT39" i="1"/>
  <c r="CT38" i="1"/>
  <c r="CT37" i="1"/>
  <c r="CT36" i="1"/>
  <c r="CT35" i="1"/>
  <c r="CT34" i="1"/>
  <c r="CT33" i="1"/>
  <c r="CT32" i="1"/>
  <c r="CT30" i="1"/>
  <c r="CT29" i="1"/>
  <c r="CT28" i="1"/>
  <c r="CT27" i="1"/>
  <c r="CT24" i="1"/>
  <c r="CT23" i="1"/>
  <c r="CT22" i="1"/>
  <c r="CT21" i="1"/>
  <c r="CT19" i="1"/>
  <c r="CT18" i="1"/>
  <c r="CT15" i="1"/>
  <c r="CT14" i="1"/>
  <c r="CT11" i="1"/>
  <c r="CT10" i="1"/>
  <c r="CT6" i="1"/>
  <c r="CT5" i="1"/>
  <c r="CT4" i="1"/>
  <c r="CT3" i="1"/>
  <c r="CT2" i="1"/>
  <c r="CR61" i="1"/>
  <c r="CR59" i="1"/>
  <c r="CR58" i="1"/>
  <c r="CR57" i="1"/>
  <c r="CR51" i="1"/>
  <c r="CR50" i="1"/>
  <c r="CR49" i="1"/>
  <c r="CR48" i="1"/>
  <c r="CR47" i="1"/>
  <c r="CR46" i="1"/>
  <c r="CR45" i="1"/>
  <c r="CR44" i="1"/>
  <c r="CR43" i="1"/>
  <c r="CR42" i="1"/>
  <c r="CR41" i="1"/>
  <c r="CR40" i="1"/>
  <c r="CR39" i="1"/>
  <c r="CR38" i="1"/>
  <c r="CR37" i="1"/>
  <c r="CR36" i="1"/>
  <c r="CR35" i="1"/>
  <c r="CR34" i="1"/>
  <c r="CR33" i="1"/>
  <c r="CR32" i="1"/>
  <c r="CR30" i="1"/>
  <c r="CR29" i="1"/>
  <c r="CR28" i="1"/>
  <c r="CR27" i="1"/>
  <c r="CR24" i="1"/>
  <c r="CR23" i="1"/>
  <c r="CR22" i="1"/>
  <c r="CR21" i="1"/>
  <c r="CR19" i="1"/>
  <c r="CR18" i="1"/>
  <c r="CR15" i="1"/>
  <c r="CR14" i="1"/>
  <c r="CR11" i="1"/>
  <c r="CR10" i="1"/>
  <c r="CR6" i="1"/>
  <c r="CR5" i="1"/>
  <c r="CR4" i="1"/>
  <c r="CR3" i="1"/>
  <c r="CR2" i="1"/>
  <c r="F181" i="2"/>
  <c r="F182" i="2"/>
  <c r="F157" i="2"/>
  <c r="F151" i="2"/>
  <c r="F68" i="2"/>
  <c r="F54" i="2"/>
  <c r="CP61" i="1"/>
  <c r="CP60" i="1"/>
  <c r="CP59" i="1"/>
  <c r="CP58" i="1"/>
  <c r="CP57" i="1"/>
  <c r="CP51" i="1"/>
  <c r="CP50" i="1"/>
  <c r="CP49" i="1"/>
  <c r="CP48" i="1"/>
  <c r="CP47" i="1"/>
  <c r="CP46" i="1"/>
  <c r="CP45" i="1"/>
  <c r="CP44" i="1"/>
  <c r="CP43" i="1"/>
  <c r="CP42" i="1"/>
  <c r="CP41" i="1"/>
  <c r="CP40" i="1"/>
  <c r="CP39" i="1"/>
  <c r="CP38" i="1"/>
  <c r="CP37" i="1"/>
  <c r="CP36" i="1"/>
  <c r="CP35" i="1"/>
  <c r="CP34" i="1"/>
  <c r="CP33" i="1"/>
  <c r="CP32" i="1"/>
  <c r="CP30" i="1"/>
  <c r="CP29" i="1"/>
  <c r="CP28" i="1"/>
  <c r="CP27" i="1"/>
  <c r="CP24" i="1"/>
  <c r="CP23" i="1"/>
  <c r="CP22" i="1"/>
  <c r="CP21" i="1"/>
  <c r="CP19" i="1"/>
  <c r="CP18" i="1"/>
  <c r="CP15" i="1"/>
  <c r="CP14" i="1"/>
  <c r="CP11" i="1"/>
  <c r="CP10" i="1"/>
  <c r="CP6" i="1"/>
  <c r="CP5" i="1"/>
  <c r="CP4" i="1"/>
  <c r="CP3" i="1"/>
  <c r="CP2" i="1"/>
  <c r="F225" i="2"/>
  <c r="F197" i="2"/>
  <c r="F196" i="2"/>
  <c r="F180" i="2"/>
  <c r="F170" i="2"/>
  <c r="F130" i="2"/>
  <c r="F129" i="2"/>
  <c r="F73" i="2"/>
  <c r="F72" i="2"/>
  <c r="CN2" i="1"/>
  <c r="CN3" i="1"/>
  <c r="CN4" i="1"/>
  <c r="CN5" i="1"/>
  <c r="CN6" i="1"/>
  <c r="CN10" i="1"/>
  <c r="CN11" i="1"/>
  <c r="CN14" i="1"/>
  <c r="CN15" i="1"/>
  <c r="CN18" i="1"/>
  <c r="CN19" i="1"/>
  <c r="CN21" i="1"/>
  <c r="CN22" i="1"/>
  <c r="CN23" i="1"/>
  <c r="CN24" i="1"/>
  <c r="CN27" i="1"/>
  <c r="CN28" i="1"/>
  <c r="CN29" i="1"/>
  <c r="CN30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7" i="1"/>
  <c r="CN58" i="1"/>
  <c r="CN59" i="1"/>
  <c r="CN60" i="1"/>
  <c r="CN61" i="1"/>
  <c r="F209" i="2"/>
  <c r="F208" i="2"/>
  <c r="F171" i="2"/>
  <c r="F174" i="2"/>
  <c r="F172" i="2"/>
  <c r="F166" i="2"/>
  <c r="F120" i="2"/>
  <c r="F119" i="2"/>
  <c r="F69" i="2"/>
  <c r="F193" i="2"/>
  <c r="F165" i="2"/>
  <c r="F164" i="2"/>
  <c r="F65" i="2"/>
  <c r="CL61" i="1"/>
  <c r="CL60" i="1"/>
  <c r="CL59" i="1"/>
  <c r="CL58" i="1"/>
  <c r="CL57" i="1"/>
  <c r="CL51" i="1"/>
  <c r="CL50" i="1"/>
  <c r="CL49" i="1"/>
  <c r="CL48" i="1"/>
  <c r="CL47" i="1"/>
  <c r="CL46" i="1"/>
  <c r="CL45" i="1"/>
  <c r="CL44" i="1"/>
  <c r="CL43" i="1"/>
  <c r="CL42" i="1"/>
  <c r="CL41" i="1"/>
  <c r="CL40" i="1"/>
  <c r="CL39" i="1"/>
  <c r="CL38" i="1"/>
  <c r="CL37" i="1"/>
  <c r="CL36" i="1"/>
  <c r="CL35" i="1"/>
  <c r="CL34" i="1"/>
  <c r="CL33" i="1"/>
  <c r="CL32" i="1"/>
  <c r="CL30" i="1"/>
  <c r="CL29" i="1"/>
  <c r="CL28" i="1"/>
  <c r="CL27" i="1"/>
  <c r="CL24" i="1"/>
  <c r="CL23" i="1"/>
  <c r="CL22" i="1"/>
  <c r="CL21" i="1"/>
  <c r="CL19" i="1"/>
  <c r="CL18" i="1"/>
  <c r="CL15" i="1"/>
  <c r="CL14" i="1"/>
  <c r="CL11" i="1"/>
  <c r="CL10" i="1"/>
  <c r="CL6" i="1"/>
  <c r="CL5" i="1"/>
  <c r="CL4" i="1"/>
  <c r="CL3" i="1"/>
  <c r="CL2" i="1"/>
  <c r="CJ61" i="1"/>
  <c r="CJ60" i="1"/>
  <c r="CJ59" i="1"/>
  <c r="CJ58" i="1"/>
  <c r="CJ57" i="1"/>
  <c r="CJ51" i="1"/>
  <c r="CJ50" i="1"/>
  <c r="CJ49" i="1"/>
  <c r="CJ48" i="1"/>
  <c r="CJ47" i="1"/>
  <c r="CJ46" i="1"/>
  <c r="CJ45" i="1"/>
  <c r="CJ44" i="1"/>
  <c r="CJ43" i="1"/>
  <c r="CJ42" i="1"/>
  <c r="CJ41" i="1"/>
  <c r="CJ40" i="1"/>
  <c r="CJ39" i="1"/>
  <c r="CJ38" i="1"/>
  <c r="CJ37" i="1"/>
  <c r="CJ36" i="1"/>
  <c r="CJ35" i="1"/>
  <c r="CJ34" i="1"/>
  <c r="CJ33" i="1"/>
  <c r="CJ32" i="1"/>
  <c r="CJ30" i="1"/>
  <c r="CJ29" i="1"/>
  <c r="CJ28" i="1"/>
  <c r="CJ27" i="1"/>
  <c r="CJ24" i="1"/>
  <c r="CJ23" i="1"/>
  <c r="CJ22" i="1"/>
  <c r="CJ21" i="1"/>
  <c r="CJ19" i="1"/>
  <c r="CJ18" i="1"/>
  <c r="CJ15" i="1"/>
  <c r="CJ14" i="1"/>
  <c r="CJ11" i="1"/>
  <c r="CJ10" i="1"/>
  <c r="CJ6" i="1"/>
  <c r="CJ5" i="1"/>
  <c r="CJ4" i="1"/>
  <c r="CJ3" i="1"/>
  <c r="CJ2" i="1"/>
  <c r="BX61" i="1"/>
  <c r="BX60" i="1"/>
  <c r="BX59" i="1"/>
  <c r="BX58" i="1"/>
  <c r="BX57" i="1"/>
  <c r="BU57" i="1"/>
  <c r="BR58" i="1"/>
  <c r="AM61" i="1"/>
  <c r="AM60" i="1"/>
  <c r="AM59" i="1"/>
  <c r="AM58" i="1"/>
  <c r="AM57" i="1"/>
  <c r="AK61" i="1"/>
  <c r="AK60" i="1"/>
  <c r="AK59" i="1"/>
  <c r="AK58" i="1"/>
  <c r="AK57" i="1"/>
  <c r="AI61" i="1"/>
  <c r="AI60" i="1"/>
  <c r="AI59" i="1"/>
  <c r="AI58" i="1"/>
  <c r="AI57" i="1"/>
  <c r="BC61" i="1"/>
  <c r="BC60" i="1"/>
  <c r="BC59" i="1"/>
  <c r="BC58" i="1"/>
  <c r="BC57" i="1"/>
  <c r="F112" i="2"/>
  <c r="F106" i="2"/>
  <c r="F122" i="2"/>
  <c r="BD59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0" i="1"/>
  <c r="BD29" i="1"/>
  <c r="BD28" i="1"/>
  <c r="BD27" i="1"/>
  <c r="BD24" i="1"/>
  <c r="BD23" i="1"/>
  <c r="BD22" i="1"/>
  <c r="BD21" i="1"/>
  <c r="BD19" i="1"/>
  <c r="BD18" i="1"/>
  <c r="BD15" i="1"/>
  <c r="BD14" i="1"/>
  <c r="BD11" i="1"/>
  <c r="BD10" i="1"/>
  <c r="BD6" i="1"/>
  <c r="BD5" i="1"/>
  <c r="BD4" i="1"/>
  <c r="BD3" i="1"/>
  <c r="BD2" i="1"/>
  <c r="F70" i="2"/>
  <c r="F41" i="2"/>
  <c r="F40" i="2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0" i="1"/>
  <c r="AN29" i="1"/>
  <c r="AN28" i="1"/>
  <c r="AN27" i="1"/>
  <c r="AN24" i="1"/>
  <c r="AN23" i="1"/>
  <c r="AN22" i="1"/>
  <c r="AN21" i="1"/>
  <c r="AN19" i="1"/>
  <c r="AN18" i="1"/>
  <c r="AN15" i="1"/>
  <c r="AN14" i="1"/>
  <c r="AN11" i="1"/>
  <c r="AN10" i="1"/>
  <c r="AN6" i="1"/>
  <c r="AN5" i="1"/>
  <c r="AN4" i="1"/>
  <c r="AN3" i="1"/>
  <c r="AN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0" i="1"/>
  <c r="AL29" i="1"/>
  <c r="AL28" i="1"/>
  <c r="AL27" i="1"/>
  <c r="AL24" i="1"/>
  <c r="AL23" i="1"/>
  <c r="AL22" i="1"/>
  <c r="AL21" i="1"/>
  <c r="AL19" i="1"/>
  <c r="AL18" i="1"/>
  <c r="AL15" i="1"/>
  <c r="AL14" i="1"/>
  <c r="AL11" i="1"/>
  <c r="AL10" i="1"/>
  <c r="AL6" i="1"/>
  <c r="AL5" i="1"/>
  <c r="AL4" i="1"/>
  <c r="AL3" i="1"/>
  <c r="AL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0" i="1"/>
  <c r="AJ29" i="1"/>
  <c r="AJ28" i="1"/>
  <c r="AJ27" i="1"/>
  <c r="AJ24" i="1"/>
  <c r="AJ23" i="1"/>
  <c r="AJ22" i="1"/>
  <c r="AJ21" i="1"/>
  <c r="AJ19" i="1"/>
  <c r="AJ18" i="1"/>
  <c r="AJ15" i="1"/>
  <c r="AJ14" i="1"/>
  <c r="AJ11" i="1"/>
  <c r="AJ10" i="1"/>
  <c r="AJ6" i="1"/>
  <c r="AJ5" i="1"/>
  <c r="AJ4" i="1"/>
  <c r="AJ3" i="1"/>
  <c r="AJ2" i="1"/>
  <c r="BZ61" i="1"/>
  <c r="CA61" i="1" s="1"/>
  <c r="BZ60" i="1"/>
  <c r="CA60" i="1" s="1"/>
  <c r="BZ59" i="1"/>
  <c r="CA59" i="1" s="1"/>
  <c r="BZ58" i="1"/>
  <c r="CA58" i="1" s="1"/>
  <c r="BZ57" i="1"/>
  <c r="CA57" i="1" s="1"/>
  <c r="BH32" i="1"/>
  <c r="AE59" i="1"/>
  <c r="F113" i="2"/>
  <c r="F102" i="2"/>
  <c r="AD3" i="1"/>
  <c r="AD4" i="1"/>
  <c r="AD5" i="1"/>
  <c r="AD6" i="1"/>
  <c r="AD10" i="1"/>
  <c r="AD11" i="1"/>
  <c r="AD14" i="1"/>
  <c r="AD15" i="1"/>
  <c r="AD18" i="1"/>
  <c r="AD19" i="1"/>
  <c r="AD21" i="1"/>
  <c r="AD22" i="1"/>
  <c r="AD24" i="1"/>
  <c r="AD27" i="1"/>
  <c r="AD28" i="1"/>
  <c r="AD29" i="1"/>
  <c r="AD30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F118" i="2"/>
  <c r="F141" i="2"/>
  <c r="F103" i="2"/>
  <c r="AC23" i="1"/>
  <c r="AD23" i="1" s="1"/>
  <c r="BQ61" i="1"/>
  <c r="BR61" i="1" s="1"/>
  <c r="BQ60" i="1"/>
  <c r="BR60" i="1" s="1"/>
  <c r="BQ59" i="1"/>
  <c r="BR59" i="1" s="1"/>
  <c r="BQ58" i="1"/>
  <c r="BQ57" i="1"/>
  <c r="BR57" i="1" s="1"/>
  <c r="BO61" i="1"/>
  <c r="BO60" i="1"/>
  <c r="BO59" i="1"/>
  <c r="BO58" i="1"/>
  <c r="BO57" i="1"/>
  <c r="BM61" i="1"/>
  <c r="BM60" i="1"/>
  <c r="BM59" i="1"/>
  <c r="BM58" i="1"/>
  <c r="BM57" i="1"/>
  <c r="BK61" i="1"/>
  <c r="BK60" i="1"/>
  <c r="BK59" i="1"/>
  <c r="BK58" i="1"/>
  <c r="BK57" i="1"/>
  <c r="BI61" i="1"/>
  <c r="BI60" i="1"/>
  <c r="BI59" i="1"/>
  <c r="BI58" i="1"/>
  <c r="BI57" i="1"/>
  <c r="BG57" i="1"/>
  <c r="BG61" i="1"/>
  <c r="BG60" i="1"/>
  <c r="BG59" i="1"/>
  <c r="BG58" i="1"/>
  <c r="BE57" i="1"/>
  <c r="BE61" i="1"/>
  <c r="BE60" i="1"/>
  <c r="BE59" i="1"/>
  <c r="BE58" i="1"/>
  <c r="BA61" i="1"/>
  <c r="BA60" i="1"/>
  <c r="BA59" i="1"/>
  <c r="BA58" i="1"/>
  <c r="BA57" i="1"/>
  <c r="AY61" i="1"/>
  <c r="AY60" i="1"/>
  <c r="AY59" i="1"/>
  <c r="AY58" i="1"/>
  <c r="AY57" i="1"/>
  <c r="AW61" i="1"/>
  <c r="AW60" i="1"/>
  <c r="AW59" i="1"/>
  <c r="AW58" i="1"/>
  <c r="AW57" i="1"/>
  <c r="AU61" i="1"/>
  <c r="AU60" i="1"/>
  <c r="AU59" i="1"/>
  <c r="AU58" i="1"/>
  <c r="AU57" i="1"/>
  <c r="AS61" i="1"/>
  <c r="AS60" i="1"/>
  <c r="AS59" i="1"/>
  <c r="AS58" i="1"/>
  <c r="AS57" i="1"/>
  <c r="AQ61" i="1"/>
  <c r="AQ60" i="1"/>
  <c r="AQ59" i="1"/>
  <c r="AQ58" i="1"/>
  <c r="AQ57" i="1"/>
  <c r="AO61" i="1"/>
  <c r="AO60" i="1"/>
  <c r="AO59" i="1"/>
  <c r="AO58" i="1"/>
  <c r="AO57" i="1"/>
  <c r="AG61" i="1"/>
  <c r="AG60" i="1"/>
  <c r="AG59" i="1"/>
  <c r="AG58" i="1"/>
  <c r="AG57" i="1"/>
  <c r="AE61" i="1"/>
  <c r="AE60" i="1"/>
  <c r="AE58" i="1"/>
  <c r="AE57" i="1"/>
  <c r="AC61" i="1"/>
  <c r="AC60" i="1"/>
  <c r="AC59" i="1"/>
  <c r="AC58" i="1"/>
  <c r="AC57" i="1"/>
  <c r="AA61" i="1"/>
  <c r="AA60" i="1"/>
  <c r="AA59" i="1"/>
  <c r="AA58" i="1"/>
  <c r="AA57" i="1"/>
  <c r="Y61" i="1"/>
  <c r="Y60" i="1"/>
  <c r="Y59" i="1"/>
  <c r="Y58" i="1"/>
  <c r="Y57" i="1"/>
  <c r="W61" i="1"/>
  <c r="W60" i="1"/>
  <c r="W59" i="1"/>
  <c r="W58" i="1"/>
  <c r="W57" i="1"/>
  <c r="U61" i="1"/>
  <c r="U60" i="1"/>
  <c r="U59" i="1"/>
  <c r="U58" i="1"/>
  <c r="U57" i="1"/>
  <c r="S61" i="1"/>
  <c r="S60" i="1"/>
  <c r="S59" i="1"/>
  <c r="S58" i="1"/>
  <c r="S57" i="1"/>
  <c r="Q61" i="1"/>
  <c r="Q60" i="1"/>
  <c r="Q59" i="1"/>
  <c r="Q58" i="1"/>
  <c r="Q57" i="1"/>
  <c r="O61" i="1"/>
  <c r="O60" i="1"/>
  <c r="O59" i="1"/>
  <c r="O58" i="1"/>
  <c r="O57" i="1"/>
  <c r="M61" i="1"/>
  <c r="M60" i="1"/>
  <c r="M59" i="1"/>
  <c r="M58" i="1"/>
  <c r="M57" i="1"/>
  <c r="K61" i="1"/>
  <c r="K60" i="1"/>
  <c r="K59" i="1"/>
  <c r="K58" i="1"/>
  <c r="K57" i="1"/>
  <c r="I61" i="1"/>
  <c r="I60" i="1"/>
  <c r="I59" i="1"/>
  <c r="I58" i="1"/>
  <c r="I57" i="1"/>
  <c r="G61" i="1"/>
  <c r="G60" i="1"/>
  <c r="G59" i="1"/>
  <c r="G58" i="1"/>
  <c r="G57" i="1"/>
  <c r="E61" i="1"/>
  <c r="E60" i="1"/>
  <c r="E59" i="1"/>
  <c r="E58" i="1"/>
  <c r="E57" i="1"/>
  <c r="C57" i="1"/>
  <c r="C61" i="1"/>
  <c r="C60" i="1"/>
  <c r="C59" i="1"/>
  <c r="C58" i="1"/>
  <c r="B57" i="1"/>
  <c r="B61" i="1"/>
  <c r="AJ61" i="1" s="1"/>
  <c r="B60" i="1"/>
  <c r="B59" i="1"/>
  <c r="B58" i="1"/>
  <c r="F323" i="2"/>
  <c r="F322" i="2"/>
  <c r="CA19" i="1"/>
  <c r="CB18" i="1"/>
  <c r="F243" i="2"/>
  <c r="CB3" i="1"/>
  <c r="CB4" i="1"/>
  <c r="CB5" i="1"/>
  <c r="CB6" i="1"/>
  <c r="CB10" i="1"/>
  <c r="CB11" i="1"/>
  <c r="CB14" i="1"/>
  <c r="CB15" i="1"/>
  <c r="CB23" i="1"/>
  <c r="CB24" i="1"/>
  <c r="CB27" i="1"/>
  <c r="CB28" i="1"/>
  <c r="CB29" i="1"/>
  <c r="CB30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3" i="1"/>
  <c r="CB54" i="1"/>
  <c r="F117" i="2"/>
  <c r="F55" i="2"/>
  <c r="CB2" i="1"/>
  <c r="CA51" i="1"/>
  <c r="CA50" i="1"/>
  <c r="CA49" i="1"/>
  <c r="CA48" i="1"/>
  <c r="CA47" i="1"/>
  <c r="CA46" i="1"/>
  <c r="CA45" i="1"/>
  <c r="CA44" i="1"/>
  <c r="CA43" i="1"/>
  <c r="CA42" i="1"/>
  <c r="CA41" i="1"/>
  <c r="CA40" i="1"/>
  <c r="CA39" i="1"/>
  <c r="CA38" i="1"/>
  <c r="CA37" i="1"/>
  <c r="CA36" i="1"/>
  <c r="CA35" i="1"/>
  <c r="CA34" i="1"/>
  <c r="CA33" i="1"/>
  <c r="CA32" i="1"/>
  <c r="CA30" i="1"/>
  <c r="CA29" i="1"/>
  <c r="CA28" i="1"/>
  <c r="CA27" i="1"/>
  <c r="CA24" i="1"/>
  <c r="CA23" i="1"/>
  <c r="CA18" i="1"/>
  <c r="CA15" i="1"/>
  <c r="CA14" i="1"/>
  <c r="CA11" i="1"/>
  <c r="CA10" i="1"/>
  <c r="CA6" i="1"/>
  <c r="CA5" i="1"/>
  <c r="CA4" i="1"/>
  <c r="CA3" i="1"/>
  <c r="CA2" i="1"/>
  <c r="F239" i="2"/>
  <c r="F238" i="2"/>
  <c r="BY3" i="1"/>
  <c r="BY4" i="1"/>
  <c r="BY5" i="1"/>
  <c r="BY6" i="1"/>
  <c r="BY10" i="1"/>
  <c r="BY11" i="1"/>
  <c r="BY14" i="1"/>
  <c r="BY15" i="1"/>
  <c r="BY18" i="1"/>
  <c r="BY19" i="1"/>
  <c r="BY21" i="1"/>
  <c r="BY22" i="1"/>
  <c r="BY23" i="1"/>
  <c r="BY24" i="1"/>
  <c r="BY27" i="1"/>
  <c r="BY28" i="1"/>
  <c r="BY29" i="1"/>
  <c r="BY30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3" i="1"/>
  <c r="BY54" i="1"/>
  <c r="BY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0" i="1"/>
  <c r="BX29" i="1"/>
  <c r="BX28" i="1"/>
  <c r="BX27" i="1"/>
  <c r="BX24" i="1"/>
  <c r="BX23" i="1"/>
  <c r="BX22" i="1"/>
  <c r="BX21" i="1"/>
  <c r="BX19" i="1"/>
  <c r="BX18" i="1"/>
  <c r="BX15" i="1"/>
  <c r="BX14" i="1"/>
  <c r="BX11" i="1"/>
  <c r="BX10" i="1"/>
  <c r="BX6" i="1"/>
  <c r="BX5" i="1"/>
  <c r="BX4" i="1"/>
  <c r="BX3" i="1"/>
  <c r="BX2" i="1"/>
  <c r="BV6" i="1"/>
  <c r="F265" i="2"/>
  <c r="BV54" i="1"/>
  <c r="BV53" i="1"/>
  <c r="BV51" i="1"/>
  <c r="BU51" i="1"/>
  <c r="BV50" i="1"/>
  <c r="BU50" i="1"/>
  <c r="BV49" i="1"/>
  <c r="BU49" i="1"/>
  <c r="BV48" i="1"/>
  <c r="BU48" i="1"/>
  <c r="BV47" i="1"/>
  <c r="BU47" i="1"/>
  <c r="BV46" i="1"/>
  <c r="BU46" i="1"/>
  <c r="BV45" i="1"/>
  <c r="BU45" i="1"/>
  <c r="BV44" i="1"/>
  <c r="BU44" i="1"/>
  <c r="BV43" i="1"/>
  <c r="BU43" i="1"/>
  <c r="BV42" i="1"/>
  <c r="BU42" i="1"/>
  <c r="BV41" i="1"/>
  <c r="BU41" i="1"/>
  <c r="BV40" i="1"/>
  <c r="BU40" i="1"/>
  <c r="BV39" i="1"/>
  <c r="BU39" i="1"/>
  <c r="BV38" i="1"/>
  <c r="BU38" i="1"/>
  <c r="BV37" i="1"/>
  <c r="BU37" i="1"/>
  <c r="BV36" i="1"/>
  <c r="BU36" i="1"/>
  <c r="BV35" i="1"/>
  <c r="BU35" i="1"/>
  <c r="BV34" i="1"/>
  <c r="BU34" i="1"/>
  <c r="BV33" i="1"/>
  <c r="BU33" i="1"/>
  <c r="BV32" i="1"/>
  <c r="BU32" i="1"/>
  <c r="BV30" i="1"/>
  <c r="BU30" i="1"/>
  <c r="BV29" i="1"/>
  <c r="BU29" i="1"/>
  <c r="BV28" i="1"/>
  <c r="BU28" i="1"/>
  <c r="BV27" i="1"/>
  <c r="BU27" i="1"/>
  <c r="BV24" i="1"/>
  <c r="BU24" i="1"/>
  <c r="BV23" i="1"/>
  <c r="BU23" i="1"/>
  <c r="BV22" i="1"/>
  <c r="BU22" i="1"/>
  <c r="BV21" i="1"/>
  <c r="BU21" i="1"/>
  <c r="BV19" i="1"/>
  <c r="BU19" i="1"/>
  <c r="BV18" i="1"/>
  <c r="BU18" i="1"/>
  <c r="BV15" i="1"/>
  <c r="BU15" i="1"/>
  <c r="BV14" i="1"/>
  <c r="BU14" i="1"/>
  <c r="BV11" i="1"/>
  <c r="BU11" i="1"/>
  <c r="BV10" i="1"/>
  <c r="BU10" i="1"/>
  <c r="BU6" i="1"/>
  <c r="BV5" i="1"/>
  <c r="BU5" i="1"/>
  <c r="BV4" i="1"/>
  <c r="BU4" i="1"/>
  <c r="BV3" i="1"/>
  <c r="BU3" i="1"/>
  <c r="BV2" i="1"/>
  <c r="BU2" i="1"/>
  <c r="BS3" i="1"/>
  <c r="BS4" i="1"/>
  <c r="BS5" i="1"/>
  <c r="BS6" i="1"/>
  <c r="BS10" i="1"/>
  <c r="BS11" i="1"/>
  <c r="BS14" i="1"/>
  <c r="BS15" i="1"/>
  <c r="BS18" i="1"/>
  <c r="BS19" i="1"/>
  <c r="BS21" i="1"/>
  <c r="BS22" i="1"/>
  <c r="BS23" i="1"/>
  <c r="BS24" i="1"/>
  <c r="BS27" i="1"/>
  <c r="BS28" i="1"/>
  <c r="BS29" i="1"/>
  <c r="BS30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3" i="1"/>
  <c r="BS54" i="1"/>
  <c r="BS2" i="1"/>
  <c r="F261" i="2"/>
  <c r="F227" i="2"/>
  <c r="F206" i="2"/>
  <c r="F221" i="2"/>
  <c r="F195" i="2"/>
  <c r="F77" i="2"/>
  <c r="BR51" i="1"/>
  <c r="BR50" i="1"/>
  <c r="BR49" i="1"/>
  <c r="BR48" i="1"/>
  <c r="BR47" i="1"/>
  <c r="BR46" i="1"/>
  <c r="BR45" i="1"/>
  <c r="BR44" i="1"/>
  <c r="BR43" i="1"/>
  <c r="BR42" i="1"/>
  <c r="BR41" i="1"/>
  <c r="BR40" i="1"/>
  <c r="BR39" i="1"/>
  <c r="BR38" i="1"/>
  <c r="BR37" i="1"/>
  <c r="BR36" i="1"/>
  <c r="BR35" i="1"/>
  <c r="BR34" i="1"/>
  <c r="BR33" i="1"/>
  <c r="BR32" i="1"/>
  <c r="BR30" i="1"/>
  <c r="BR29" i="1"/>
  <c r="BR28" i="1"/>
  <c r="BR27" i="1"/>
  <c r="BR24" i="1"/>
  <c r="BR23" i="1"/>
  <c r="BR22" i="1"/>
  <c r="BR21" i="1"/>
  <c r="BR19" i="1"/>
  <c r="BR18" i="1"/>
  <c r="BR15" i="1"/>
  <c r="BR14" i="1"/>
  <c r="BR11" i="1"/>
  <c r="BR10" i="1"/>
  <c r="BR6" i="1"/>
  <c r="BR5" i="1"/>
  <c r="BR4" i="1"/>
  <c r="BR3" i="1"/>
  <c r="BR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0" i="1"/>
  <c r="BP29" i="1"/>
  <c r="BP28" i="1"/>
  <c r="BP27" i="1"/>
  <c r="BP24" i="1"/>
  <c r="BP23" i="1"/>
  <c r="BP22" i="1"/>
  <c r="BP21" i="1"/>
  <c r="BP19" i="1"/>
  <c r="BP18" i="1"/>
  <c r="BP15" i="1"/>
  <c r="BP14" i="1"/>
  <c r="BP11" i="1"/>
  <c r="BP10" i="1"/>
  <c r="BP6" i="1"/>
  <c r="BP5" i="1"/>
  <c r="BP4" i="1"/>
  <c r="BP3" i="1"/>
  <c r="BP2" i="1"/>
  <c r="F177" i="2"/>
  <c r="F101" i="2"/>
  <c r="F74" i="2"/>
  <c r="F71" i="2"/>
  <c r="F80" i="2"/>
  <c r="F79" i="2"/>
  <c r="BM25" i="1"/>
  <c r="BN51" i="1"/>
  <c r="BN50" i="1"/>
  <c r="BN49" i="1"/>
  <c r="BN48" i="1"/>
  <c r="BN47" i="1"/>
  <c r="BN46" i="1"/>
  <c r="BN45" i="1"/>
  <c r="BN44" i="1"/>
  <c r="BN43" i="1"/>
  <c r="BN42" i="1"/>
  <c r="BN41" i="1"/>
  <c r="BN40" i="1"/>
  <c r="BN39" i="1"/>
  <c r="BN38" i="1"/>
  <c r="BN37" i="1"/>
  <c r="BN36" i="1"/>
  <c r="BN35" i="1"/>
  <c r="BN34" i="1"/>
  <c r="BN33" i="1"/>
  <c r="BN32" i="1"/>
  <c r="BN30" i="1"/>
  <c r="BN29" i="1"/>
  <c r="BN28" i="1"/>
  <c r="BN27" i="1"/>
  <c r="BN19" i="1"/>
  <c r="BN18" i="1"/>
  <c r="BN15" i="1"/>
  <c r="BN14" i="1"/>
  <c r="BN11" i="1"/>
  <c r="BN10" i="1"/>
  <c r="BN6" i="1"/>
  <c r="BN5" i="1"/>
  <c r="BN4" i="1"/>
  <c r="BN3" i="1"/>
  <c r="BN2" i="1"/>
  <c r="B26" i="1"/>
  <c r="BN26" i="1" s="1"/>
  <c r="B25" i="1"/>
  <c r="BL25" i="1" s="1"/>
  <c r="Z16" i="1"/>
  <c r="Z13" i="1"/>
  <c r="Z12" i="1"/>
  <c r="Z3" i="1"/>
  <c r="Z4" i="1"/>
  <c r="Z5" i="1"/>
  <c r="Z6" i="1"/>
  <c r="Z10" i="1"/>
  <c r="Z11" i="1"/>
  <c r="Z14" i="1"/>
  <c r="Z15" i="1"/>
  <c r="Z18" i="1"/>
  <c r="Z19" i="1"/>
  <c r="Z21" i="1"/>
  <c r="Z22" i="1"/>
  <c r="Z23" i="1"/>
  <c r="Z24" i="1"/>
  <c r="Z27" i="1"/>
  <c r="Z28" i="1"/>
  <c r="Z29" i="1"/>
  <c r="Z30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X17" i="1"/>
  <c r="X16" i="1"/>
  <c r="F145" i="2"/>
  <c r="F144" i="2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0" i="1"/>
  <c r="X29" i="1"/>
  <c r="X28" i="1"/>
  <c r="X27" i="1"/>
  <c r="X24" i="1"/>
  <c r="X23" i="1"/>
  <c r="X22" i="1"/>
  <c r="X21" i="1"/>
  <c r="X19" i="1"/>
  <c r="X18" i="1"/>
  <c r="X15" i="1"/>
  <c r="X14" i="1"/>
  <c r="X11" i="1"/>
  <c r="X10" i="1"/>
  <c r="X6" i="1"/>
  <c r="X5" i="1"/>
  <c r="X4" i="1"/>
  <c r="X3" i="1"/>
  <c r="X2" i="1"/>
  <c r="V13" i="1"/>
  <c r="V12" i="1"/>
  <c r="T13" i="1"/>
  <c r="T12" i="1"/>
  <c r="T11" i="1"/>
  <c r="T10" i="1"/>
  <c r="F57" i="2"/>
  <c r="F56" i="2"/>
  <c r="V3" i="1"/>
  <c r="V4" i="1"/>
  <c r="V5" i="1"/>
  <c r="V6" i="1"/>
  <c r="V10" i="1"/>
  <c r="V11" i="1"/>
  <c r="V14" i="1"/>
  <c r="V15" i="1"/>
  <c r="V18" i="1"/>
  <c r="V19" i="1"/>
  <c r="V21" i="1"/>
  <c r="V22" i="1"/>
  <c r="V23" i="1"/>
  <c r="V24" i="1"/>
  <c r="V27" i="1"/>
  <c r="V28" i="1"/>
  <c r="V29" i="1"/>
  <c r="V30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2" i="1"/>
  <c r="T3" i="1"/>
  <c r="T4" i="1"/>
  <c r="T5" i="1"/>
  <c r="T6" i="1"/>
  <c r="T14" i="1"/>
  <c r="T15" i="1"/>
  <c r="T18" i="1"/>
  <c r="T19" i="1"/>
  <c r="T21" i="1"/>
  <c r="T22" i="1"/>
  <c r="T23" i="1"/>
  <c r="T24" i="1"/>
  <c r="T27" i="1"/>
  <c r="T28" i="1"/>
  <c r="T29" i="1"/>
  <c r="T30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F173" i="2"/>
  <c r="R3" i="1"/>
  <c r="R4" i="1"/>
  <c r="R5" i="1"/>
  <c r="R6" i="1"/>
  <c r="R10" i="1"/>
  <c r="R11" i="1"/>
  <c r="R14" i="1"/>
  <c r="R15" i="1"/>
  <c r="R18" i="1"/>
  <c r="R19" i="1"/>
  <c r="R21" i="1"/>
  <c r="R22" i="1"/>
  <c r="R23" i="1"/>
  <c r="R24" i="1"/>
  <c r="R27" i="1"/>
  <c r="R28" i="1"/>
  <c r="R29" i="1"/>
  <c r="R30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F175" i="2"/>
  <c r="P3" i="1"/>
  <c r="P4" i="1"/>
  <c r="P5" i="1"/>
  <c r="P6" i="1"/>
  <c r="P10" i="1"/>
  <c r="P11" i="1"/>
  <c r="P14" i="1"/>
  <c r="P15" i="1"/>
  <c r="P18" i="1"/>
  <c r="P19" i="1"/>
  <c r="P21" i="1"/>
  <c r="P22" i="1"/>
  <c r="P23" i="1"/>
  <c r="P24" i="1"/>
  <c r="P27" i="1"/>
  <c r="P28" i="1"/>
  <c r="P29" i="1"/>
  <c r="P30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F163" i="2"/>
  <c r="F162" i="2"/>
  <c r="N3" i="1"/>
  <c r="N4" i="1"/>
  <c r="N5" i="1"/>
  <c r="N6" i="1"/>
  <c r="N10" i="1"/>
  <c r="N11" i="1"/>
  <c r="N14" i="1"/>
  <c r="N15" i="1"/>
  <c r="N18" i="1"/>
  <c r="N19" i="1"/>
  <c r="N21" i="1"/>
  <c r="N22" i="1"/>
  <c r="N23" i="1"/>
  <c r="N24" i="1"/>
  <c r="N27" i="1"/>
  <c r="N28" i="1"/>
  <c r="N29" i="1"/>
  <c r="N30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L3" i="1"/>
  <c r="L4" i="1"/>
  <c r="L5" i="1"/>
  <c r="L6" i="1"/>
  <c r="L10" i="1"/>
  <c r="L11" i="1"/>
  <c r="L14" i="1"/>
  <c r="L15" i="1"/>
  <c r="L18" i="1"/>
  <c r="L19" i="1"/>
  <c r="L21" i="1"/>
  <c r="L22" i="1"/>
  <c r="L23" i="1"/>
  <c r="L24" i="1"/>
  <c r="L27" i="1"/>
  <c r="L28" i="1"/>
  <c r="L29" i="1"/>
  <c r="L3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F167" i="2"/>
  <c r="J3" i="1"/>
  <c r="J4" i="1"/>
  <c r="J5" i="1"/>
  <c r="J6" i="1"/>
  <c r="J10" i="1"/>
  <c r="J11" i="1"/>
  <c r="J14" i="1"/>
  <c r="J15" i="1"/>
  <c r="J18" i="1"/>
  <c r="J19" i="1"/>
  <c r="J21" i="1"/>
  <c r="J22" i="1"/>
  <c r="J23" i="1"/>
  <c r="J24" i="1"/>
  <c r="J27" i="1"/>
  <c r="J28" i="1"/>
  <c r="J29" i="1"/>
  <c r="J30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0" i="1"/>
  <c r="H29" i="1"/>
  <c r="H28" i="1"/>
  <c r="H27" i="1"/>
  <c r="H24" i="1"/>
  <c r="H23" i="1"/>
  <c r="H22" i="1"/>
  <c r="H21" i="1"/>
  <c r="H19" i="1"/>
  <c r="H18" i="1"/>
  <c r="H15" i="1"/>
  <c r="H14" i="1"/>
  <c r="H11" i="1"/>
  <c r="H10" i="1"/>
  <c r="H6" i="1"/>
  <c r="H5" i="1"/>
  <c r="H4" i="1"/>
  <c r="H3" i="1"/>
  <c r="H2" i="1"/>
  <c r="F91" i="2"/>
  <c r="F90" i="2"/>
  <c r="F30" i="1"/>
  <c r="F75" i="2"/>
  <c r="F45" i="2"/>
  <c r="F44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29" i="1"/>
  <c r="F28" i="1"/>
  <c r="F27" i="1"/>
  <c r="F24" i="1"/>
  <c r="F23" i="1"/>
  <c r="F22" i="1"/>
  <c r="F21" i="1"/>
  <c r="F19" i="1"/>
  <c r="F18" i="1"/>
  <c r="F15" i="1"/>
  <c r="F14" i="1"/>
  <c r="F11" i="1"/>
  <c r="F10" i="1"/>
  <c r="F6" i="1"/>
  <c r="F5" i="1"/>
  <c r="F4" i="1"/>
  <c r="F3" i="1"/>
  <c r="F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0" i="1"/>
  <c r="D29" i="1"/>
  <c r="D28" i="1"/>
  <c r="D27" i="1"/>
  <c r="D24" i="1"/>
  <c r="D23" i="1"/>
  <c r="D22" i="1"/>
  <c r="D21" i="1"/>
  <c r="D19" i="1"/>
  <c r="D18" i="1"/>
  <c r="D15" i="1"/>
  <c r="D14" i="1"/>
  <c r="D11" i="1"/>
  <c r="D10" i="1"/>
  <c r="D6" i="1"/>
  <c r="D5" i="1"/>
  <c r="D4" i="1"/>
  <c r="D3" i="1"/>
  <c r="D2" i="1"/>
  <c r="F123" i="2"/>
  <c r="F107" i="2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0" i="1"/>
  <c r="BL29" i="1"/>
  <c r="BL28" i="1"/>
  <c r="BL27" i="1"/>
  <c r="BL19" i="1"/>
  <c r="BL18" i="1"/>
  <c r="BL15" i="1"/>
  <c r="BL14" i="1"/>
  <c r="BL11" i="1"/>
  <c r="BL10" i="1"/>
  <c r="BL6" i="1"/>
  <c r="BL5" i="1"/>
  <c r="BL4" i="1"/>
  <c r="BL3" i="1"/>
  <c r="BL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0" i="1"/>
  <c r="BJ29" i="1"/>
  <c r="BJ28" i="1"/>
  <c r="BJ27" i="1"/>
  <c r="BJ24" i="1"/>
  <c r="BJ23" i="1"/>
  <c r="BJ22" i="1"/>
  <c r="BJ21" i="1"/>
  <c r="BJ19" i="1"/>
  <c r="BJ18" i="1"/>
  <c r="BJ15" i="1"/>
  <c r="BJ14" i="1"/>
  <c r="BJ11" i="1"/>
  <c r="BJ10" i="1"/>
  <c r="BJ6" i="1"/>
  <c r="BJ5" i="1"/>
  <c r="BJ4" i="1"/>
  <c r="BJ3" i="1"/>
  <c r="BJ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0" i="1"/>
  <c r="BH29" i="1"/>
  <c r="BH28" i="1"/>
  <c r="BH27" i="1"/>
  <c r="BH24" i="1"/>
  <c r="BH23" i="1"/>
  <c r="BH22" i="1"/>
  <c r="BH21" i="1"/>
  <c r="BH19" i="1"/>
  <c r="BH18" i="1"/>
  <c r="BH15" i="1"/>
  <c r="BH14" i="1"/>
  <c r="BH11" i="1"/>
  <c r="BH10" i="1"/>
  <c r="BH6" i="1"/>
  <c r="BH5" i="1"/>
  <c r="BH4" i="1"/>
  <c r="BH3" i="1"/>
  <c r="BH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0" i="1"/>
  <c r="BF29" i="1"/>
  <c r="BF28" i="1"/>
  <c r="BF27" i="1"/>
  <c r="BF24" i="1"/>
  <c r="BF23" i="1"/>
  <c r="BF22" i="1"/>
  <c r="BF21" i="1"/>
  <c r="BF19" i="1"/>
  <c r="BF18" i="1"/>
  <c r="BF15" i="1"/>
  <c r="BF14" i="1"/>
  <c r="BF11" i="1"/>
  <c r="BF10" i="1"/>
  <c r="BF6" i="1"/>
  <c r="BF5" i="1"/>
  <c r="BF4" i="1"/>
  <c r="BF3" i="1"/>
  <c r="BF2" i="1"/>
  <c r="BB3" i="1"/>
  <c r="BB4" i="1"/>
  <c r="BB5" i="1"/>
  <c r="BB6" i="1"/>
  <c r="BB10" i="1"/>
  <c r="BB11" i="1"/>
  <c r="BB14" i="1"/>
  <c r="BB15" i="1"/>
  <c r="BB18" i="1"/>
  <c r="BB19" i="1"/>
  <c r="BB21" i="1"/>
  <c r="BB22" i="1"/>
  <c r="BB23" i="1"/>
  <c r="BB24" i="1"/>
  <c r="BB27" i="1"/>
  <c r="BB28" i="1"/>
  <c r="BB29" i="1"/>
  <c r="BB30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AZ3" i="1"/>
  <c r="AZ4" i="1"/>
  <c r="AZ5" i="1"/>
  <c r="AZ6" i="1"/>
  <c r="AZ10" i="1"/>
  <c r="AZ11" i="1"/>
  <c r="AZ14" i="1"/>
  <c r="AZ15" i="1"/>
  <c r="AZ18" i="1"/>
  <c r="AZ19" i="1"/>
  <c r="AZ21" i="1"/>
  <c r="AZ22" i="1"/>
  <c r="AZ23" i="1"/>
  <c r="AZ24" i="1"/>
  <c r="AZ27" i="1"/>
  <c r="AZ28" i="1"/>
  <c r="AZ29" i="1"/>
  <c r="AZ30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X3" i="1"/>
  <c r="AX4" i="1"/>
  <c r="AX5" i="1"/>
  <c r="AX6" i="1"/>
  <c r="AX10" i="1"/>
  <c r="AX11" i="1"/>
  <c r="AX14" i="1"/>
  <c r="AX15" i="1"/>
  <c r="AX18" i="1"/>
  <c r="AX19" i="1"/>
  <c r="AX21" i="1"/>
  <c r="AX22" i="1"/>
  <c r="AX23" i="1"/>
  <c r="AX24" i="1"/>
  <c r="AX27" i="1"/>
  <c r="AX28" i="1"/>
  <c r="AX29" i="1"/>
  <c r="AX30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V29" i="1"/>
  <c r="AV3" i="1"/>
  <c r="AV4" i="1"/>
  <c r="AV5" i="1"/>
  <c r="AV6" i="1"/>
  <c r="AV10" i="1"/>
  <c r="AV11" i="1"/>
  <c r="AV14" i="1"/>
  <c r="AV15" i="1"/>
  <c r="AV18" i="1"/>
  <c r="AV19" i="1"/>
  <c r="AV21" i="1"/>
  <c r="AV22" i="1"/>
  <c r="AV23" i="1"/>
  <c r="AV24" i="1"/>
  <c r="AV27" i="1"/>
  <c r="AV28" i="1"/>
  <c r="AV30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T3" i="1"/>
  <c r="AT4" i="1"/>
  <c r="AT5" i="1"/>
  <c r="AT6" i="1"/>
  <c r="AT10" i="1"/>
  <c r="AT11" i="1"/>
  <c r="AT14" i="1"/>
  <c r="AT15" i="1"/>
  <c r="AT18" i="1"/>
  <c r="AT19" i="1"/>
  <c r="AT21" i="1"/>
  <c r="AT22" i="1"/>
  <c r="AT23" i="1"/>
  <c r="AT24" i="1"/>
  <c r="AT27" i="1"/>
  <c r="AT28" i="1"/>
  <c r="AT29" i="1"/>
  <c r="AT30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R3" i="1"/>
  <c r="AR4" i="1"/>
  <c r="AR5" i="1"/>
  <c r="AR6" i="1"/>
  <c r="AR10" i="1"/>
  <c r="AR11" i="1"/>
  <c r="AR14" i="1"/>
  <c r="AR15" i="1"/>
  <c r="AR18" i="1"/>
  <c r="AR19" i="1"/>
  <c r="AR21" i="1"/>
  <c r="AR22" i="1"/>
  <c r="AR23" i="1"/>
  <c r="AR24" i="1"/>
  <c r="AR27" i="1"/>
  <c r="AR28" i="1"/>
  <c r="AR29" i="1"/>
  <c r="AR30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P24" i="1"/>
  <c r="AP3" i="1"/>
  <c r="AP4" i="1"/>
  <c r="AP5" i="1"/>
  <c r="AP6" i="1"/>
  <c r="AP10" i="1"/>
  <c r="AP11" i="1"/>
  <c r="AP14" i="1"/>
  <c r="AP15" i="1"/>
  <c r="AP18" i="1"/>
  <c r="AP19" i="1"/>
  <c r="AP21" i="1"/>
  <c r="AP22" i="1"/>
  <c r="AP23" i="1"/>
  <c r="AP27" i="1"/>
  <c r="AP28" i="1"/>
  <c r="AP29" i="1"/>
  <c r="AP30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G27" i="1"/>
  <c r="AH27" i="1" s="1"/>
  <c r="AH3" i="1"/>
  <c r="AH4" i="1"/>
  <c r="AH5" i="1"/>
  <c r="AH6" i="1"/>
  <c r="AH10" i="1"/>
  <c r="AH11" i="1"/>
  <c r="AH14" i="1"/>
  <c r="AH15" i="1"/>
  <c r="AH18" i="1"/>
  <c r="AH19" i="1"/>
  <c r="AH21" i="1"/>
  <c r="AH22" i="1"/>
  <c r="AH24" i="1"/>
  <c r="AH28" i="1"/>
  <c r="AH29" i="1"/>
  <c r="AH30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G23" i="1"/>
  <c r="AH23" i="1" s="1"/>
  <c r="AE27" i="1"/>
  <c r="AF27" i="1" s="1"/>
  <c r="AF3" i="1"/>
  <c r="AF4" i="1"/>
  <c r="AF5" i="1"/>
  <c r="AF6" i="1"/>
  <c r="AF10" i="1"/>
  <c r="AF11" i="1"/>
  <c r="AF14" i="1"/>
  <c r="AF15" i="1"/>
  <c r="AF18" i="1"/>
  <c r="AF19" i="1"/>
  <c r="AF21" i="1"/>
  <c r="AF22" i="1"/>
  <c r="AF23" i="1"/>
  <c r="AF24" i="1"/>
  <c r="AF28" i="1"/>
  <c r="AF29" i="1"/>
  <c r="AF30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A21" i="1"/>
  <c r="AB21" i="1" s="1"/>
  <c r="AB3" i="1"/>
  <c r="AB4" i="1"/>
  <c r="AB5" i="1"/>
  <c r="AB6" i="1"/>
  <c r="AB10" i="1"/>
  <c r="AB11" i="1"/>
  <c r="AB14" i="1"/>
  <c r="AB15" i="1"/>
  <c r="AB18" i="1"/>
  <c r="AB19" i="1"/>
  <c r="AB22" i="1"/>
  <c r="AB23" i="1"/>
  <c r="AB24" i="1"/>
  <c r="AB27" i="1"/>
  <c r="AB28" i="1"/>
  <c r="AB29" i="1"/>
  <c r="AB30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BB2" i="1"/>
  <c r="AZ2" i="1"/>
  <c r="AX2" i="1"/>
  <c r="AV2" i="1"/>
  <c r="AT2" i="1"/>
  <c r="AR2" i="1"/>
  <c r="AP2" i="1"/>
  <c r="F104" i="2"/>
  <c r="AH2" i="1"/>
  <c r="AF2" i="1"/>
  <c r="AD2" i="1"/>
  <c r="AB2" i="1"/>
  <c r="Z2" i="1"/>
  <c r="T2" i="1"/>
  <c r="R2" i="1"/>
  <c r="P2" i="1"/>
  <c r="N2" i="1"/>
  <c r="L2" i="1"/>
  <c r="J2" i="1"/>
  <c r="F88" i="2"/>
  <c r="F82" i="2"/>
  <c r="F81" i="2"/>
  <c r="F105" i="2"/>
  <c r="F66" i="2"/>
  <c r="F217" i="2"/>
  <c r="F190" i="2"/>
  <c r="F189" i="2"/>
  <c r="F207" i="2"/>
  <c r="CB57" i="1" l="1"/>
  <c r="CB59" i="1"/>
  <c r="CB61" i="1"/>
  <c r="BY58" i="1"/>
  <c r="BS58" i="1"/>
  <c r="BS59" i="1"/>
  <c r="BS60" i="1"/>
  <c r="BY57" i="1"/>
  <c r="CB58" i="1"/>
  <c r="BY59" i="1"/>
  <c r="BS57" i="1"/>
  <c r="CB60" i="1"/>
  <c r="BV57" i="1"/>
  <c r="BY60" i="1"/>
  <c r="BS61" i="1"/>
  <c r="BV58" i="1"/>
  <c r="BY61" i="1"/>
  <c r="BV59" i="1"/>
  <c r="BV60" i="1"/>
  <c r="BV61" i="1"/>
  <c r="AJ57" i="1"/>
  <c r="AJ60" i="1"/>
  <c r="BD58" i="1"/>
  <c r="BD60" i="1"/>
  <c r="BD61" i="1"/>
  <c r="BD57" i="1"/>
  <c r="AL58" i="1"/>
  <c r="AL61" i="1"/>
  <c r="BF59" i="1"/>
  <c r="BN25" i="1"/>
  <c r="AL59" i="1"/>
  <c r="AL60" i="1"/>
  <c r="AN57" i="1"/>
  <c r="AN58" i="1"/>
  <c r="D57" i="1"/>
  <c r="L57" i="1"/>
  <c r="N60" i="1"/>
  <c r="T61" i="1"/>
  <c r="AR57" i="1"/>
  <c r="AT60" i="1"/>
  <c r="AX58" i="1"/>
  <c r="AZ61" i="1"/>
  <c r="BJ57" i="1"/>
  <c r="BL60" i="1"/>
  <c r="BP58" i="1"/>
  <c r="AN59" i="1"/>
  <c r="AN60" i="1"/>
  <c r="AL57" i="1"/>
  <c r="AN61" i="1"/>
  <c r="AB61" i="1"/>
  <c r="AF59" i="1"/>
  <c r="D59" i="1"/>
  <c r="F61" i="1"/>
  <c r="J59" i="1"/>
  <c r="N57" i="1"/>
  <c r="P60" i="1"/>
  <c r="T58" i="1"/>
  <c r="V61" i="1"/>
  <c r="Z59" i="1"/>
  <c r="AD57" i="1"/>
  <c r="AF61" i="1"/>
  <c r="AP59" i="1"/>
  <c r="AT57" i="1"/>
  <c r="AV60" i="1"/>
  <c r="AZ58" i="1"/>
  <c r="BB61" i="1"/>
  <c r="BH60" i="1"/>
  <c r="BL57" i="1"/>
  <c r="BN60" i="1"/>
  <c r="D60" i="1"/>
  <c r="R58" i="1"/>
  <c r="D61" i="1"/>
  <c r="J61" i="1"/>
  <c r="N59" i="1"/>
  <c r="R57" i="1"/>
  <c r="T60" i="1"/>
  <c r="Z61" i="1"/>
  <c r="AD59" i="1"/>
  <c r="AP61" i="1"/>
  <c r="AT59" i="1"/>
  <c r="AX57" i="1"/>
  <c r="AZ60" i="1"/>
  <c r="BH57" i="1"/>
  <c r="BL59" i="1"/>
  <c r="BP57" i="1"/>
  <c r="AJ58" i="1"/>
  <c r="AJ59" i="1"/>
  <c r="X59" i="1"/>
  <c r="H59" i="1"/>
  <c r="CB22" i="1"/>
  <c r="H57" i="1"/>
  <c r="J60" i="1"/>
  <c r="N58" i="1"/>
  <c r="P61" i="1"/>
  <c r="T59" i="1"/>
  <c r="X57" i="1"/>
  <c r="Z60" i="1"/>
  <c r="AD58" i="1"/>
  <c r="AH57" i="1"/>
  <c r="AP60" i="1"/>
  <c r="AT58" i="1"/>
  <c r="AV61" i="1"/>
  <c r="AZ59" i="1"/>
  <c r="BF58" i="1"/>
  <c r="BH61" i="1"/>
  <c r="BL58" i="1"/>
  <c r="BN61" i="1"/>
  <c r="H58" i="1"/>
  <c r="X58" i="1"/>
  <c r="AH58" i="1"/>
  <c r="AD60" i="1"/>
  <c r="AH59" i="1"/>
  <c r="BF60" i="1"/>
  <c r="F57" i="1"/>
  <c r="H60" i="1"/>
  <c r="L58" i="1"/>
  <c r="N61" i="1"/>
  <c r="R59" i="1"/>
  <c r="V57" i="1"/>
  <c r="X60" i="1"/>
  <c r="AD61" i="1"/>
  <c r="AH60" i="1"/>
  <c r="AR58" i="1"/>
  <c r="AT61" i="1"/>
  <c r="AX59" i="1"/>
  <c r="BB57" i="1"/>
  <c r="BF61" i="1"/>
  <c r="BJ58" i="1"/>
  <c r="BL61" i="1"/>
  <c r="BP59" i="1"/>
  <c r="F58" i="1"/>
  <c r="H61" i="1"/>
  <c r="L59" i="1"/>
  <c r="P57" i="1"/>
  <c r="R60" i="1"/>
  <c r="V58" i="1"/>
  <c r="X61" i="1"/>
  <c r="AF57" i="1"/>
  <c r="AH61" i="1"/>
  <c r="AR59" i="1"/>
  <c r="AV57" i="1"/>
  <c r="AX60" i="1"/>
  <c r="BB58" i="1"/>
  <c r="BF57" i="1"/>
  <c r="BJ59" i="1"/>
  <c r="BN57" i="1"/>
  <c r="BP60" i="1"/>
  <c r="F59" i="1"/>
  <c r="J57" i="1"/>
  <c r="L60" i="1"/>
  <c r="P58" i="1"/>
  <c r="R61" i="1"/>
  <c r="V59" i="1"/>
  <c r="Z57" i="1"/>
  <c r="AF58" i="1"/>
  <c r="AP57" i="1"/>
  <c r="AR60" i="1"/>
  <c r="AV58" i="1"/>
  <c r="AX61" i="1"/>
  <c r="BB59" i="1"/>
  <c r="BH58" i="1"/>
  <c r="BJ60" i="1"/>
  <c r="BN58" i="1"/>
  <c r="BP61" i="1"/>
  <c r="D58" i="1"/>
  <c r="F60" i="1"/>
  <c r="J58" i="1"/>
  <c r="L61" i="1"/>
  <c r="P59" i="1"/>
  <c r="T57" i="1"/>
  <c r="V60" i="1"/>
  <c r="Z58" i="1"/>
  <c r="AF60" i="1"/>
  <c r="AP58" i="1"/>
  <c r="AR61" i="1"/>
  <c r="AV59" i="1"/>
  <c r="AZ57" i="1"/>
  <c r="BB60" i="1"/>
  <c r="BH59" i="1"/>
  <c r="BJ61" i="1"/>
  <c r="BN59" i="1"/>
  <c r="AB57" i="1"/>
  <c r="AB58" i="1"/>
  <c r="AB59" i="1"/>
  <c r="BL26" i="1"/>
  <c r="AB60" i="1"/>
  <c r="CB19" i="1"/>
  <c r="CA22" i="1" l="1"/>
  <c r="CB21" i="1"/>
  <c r="CA21" i="1"/>
</calcChain>
</file>

<file path=xl/sharedStrings.xml><?xml version="1.0" encoding="utf-8"?>
<sst xmlns="http://schemas.openxmlformats.org/spreadsheetml/2006/main" count="1776" uniqueCount="1710">
  <si>
    <t>Average EAN job system time</t>
  </si>
  <si>
    <t>Average incomplete EAN jobs in System</t>
  </si>
  <si>
    <t>Completed jobs (EAN)</t>
  </si>
  <si>
    <t>Scenario</t>
  </si>
  <si>
    <t>Baseline</t>
  </si>
  <si>
    <t>Average number of EAN's present in system in week 1</t>
  </si>
  <si>
    <t>Average number of EAN's present in system in week 2</t>
  </si>
  <si>
    <t>Average number of EAN's present in system in week 3</t>
  </si>
  <si>
    <t>Average number of EAN's present in system in week 4</t>
  </si>
  <si>
    <t>Average number of EAN's present at keycatting stage in week 1</t>
  </si>
  <si>
    <t>Average number of EAN's present at keycatting stage in week 2</t>
  </si>
  <si>
    <t>Average number of EAN's present at keycatting stage in week 3</t>
  </si>
  <si>
    <t>Average number of EAN's present at keycatting stage in week 4</t>
  </si>
  <si>
    <t>Average number of EAN's present at coding stage in week 1</t>
  </si>
  <si>
    <t>Average number of EAN's present at coding stage in week 2</t>
  </si>
  <si>
    <t>Average number of EAN's present at coding stage in week 3</t>
  </si>
  <si>
    <t>Average number of EAN's present at coding stage in week 4</t>
  </si>
  <si>
    <t>Average number of EAN's present at placement stage in week 1</t>
  </si>
  <si>
    <t>Average number of EAN's present at placement stage in week 2</t>
  </si>
  <si>
    <t>Average number of EAN's present at placement stage in week 3</t>
  </si>
  <si>
    <t>Average number of EAN's present at placement stage in week 4</t>
  </si>
  <si>
    <t>Average number of EAN's present at placement support stage in week 1</t>
  </si>
  <si>
    <t>Average number of EAN's present at placement support stage in week 2</t>
  </si>
  <si>
    <t>Average number of EAN's present at placement support stage in week 3</t>
  </si>
  <si>
    <t>Average number of EAN's present at placement support stage in week 4</t>
  </si>
  <si>
    <t>Key-cat station 0:Q:NumInQ</t>
  </si>
  <si>
    <t>Key-cat station 0:Q:TimeInQ</t>
  </si>
  <si>
    <t>Key-cat station 0:NS</t>
  </si>
  <si>
    <t>Key-cat station 1:Q:NumInQ</t>
  </si>
  <si>
    <t>Key-cat station 1:Q:TimeInQ</t>
  </si>
  <si>
    <t>Key-cat station 1:NS</t>
  </si>
  <si>
    <t>Coding station 0:Q:NumInQ</t>
  </si>
  <si>
    <t>Coding station 0:Q:TimeInQ</t>
  </si>
  <si>
    <t>Coding station 0:NS</t>
  </si>
  <si>
    <t>Coding station 1:Q:NumInQ</t>
  </si>
  <si>
    <t>Coding station 1:Q:TimeInQ</t>
  </si>
  <si>
    <t>Coding station 1:NS</t>
  </si>
  <si>
    <t>Coding station 2:Q:NumInQ</t>
  </si>
  <si>
    <t>Coding station 2:Q:TimeInQ</t>
  </si>
  <si>
    <t>Coding station 2:NS</t>
  </si>
  <si>
    <t>Coding station 3:Q:NumInQ</t>
  </si>
  <si>
    <t>Coding station 3:Q:TimeInQ</t>
  </si>
  <si>
    <t>Coding station 3:NS</t>
  </si>
  <si>
    <t>Coding station 4:Q:NumInQ</t>
  </si>
  <si>
    <t>Coding station 4:Q:TimeInQ</t>
  </si>
  <si>
    <t>Coding station 4:NS</t>
  </si>
  <si>
    <t>Coding station 5:Q:NumInQ</t>
  </si>
  <si>
    <t>Coding station 5:Q:TimeInQ</t>
  </si>
  <si>
    <t>Coding station 5:NS</t>
  </si>
  <si>
    <t>Coding station 6:Q:NumInQ</t>
  </si>
  <si>
    <t>Coding station 6:Q:TimeInQ</t>
  </si>
  <si>
    <t>Coding station 6:NS</t>
  </si>
  <si>
    <t>Coding station 7:Q:NumInQ</t>
  </si>
  <si>
    <t>Coding station 7:Q:TimeInQ</t>
  </si>
  <si>
    <t>Coding station 7:NS</t>
  </si>
  <si>
    <t>Coding station 8:Q:NumInQ</t>
  </si>
  <si>
    <t>Coding station 8:Q:TimeInQ</t>
  </si>
  <si>
    <t>Coding station 8:NS</t>
  </si>
  <si>
    <t>Coding station 9:Q:NumInQ</t>
  </si>
  <si>
    <t>Coding station 9:Q:TimeInQ</t>
  </si>
  <si>
    <t>Coding station 9:NS</t>
  </si>
  <si>
    <t>Coding station 10:Q:NumInQ</t>
  </si>
  <si>
    <t>Coding station 10:Q:TimeInQ</t>
  </si>
  <si>
    <t>Coding station 10:NS</t>
  </si>
  <si>
    <t>Placement station 1:Q:NumInQ</t>
  </si>
  <si>
    <t>Placement station 1:Q:TimeInQ</t>
  </si>
  <si>
    <t>Placement station 1:NS</t>
  </si>
  <si>
    <t>Placement validation station:Q:NumInQ</t>
  </si>
  <si>
    <t>Placement validation station:Q:TimeInQ</t>
  </si>
  <si>
    <t>Placement validation station:NS</t>
  </si>
  <si>
    <t>NIL station:Q:NumInQ</t>
  </si>
  <si>
    <t>NIL station:Q:TimeInQ</t>
  </si>
  <si>
    <t>NIL station:NS</t>
  </si>
  <si>
    <t>Feedback station:Q:NumInQ</t>
  </si>
  <si>
    <t>Feedback station:Q:TimeInQ</t>
  </si>
  <si>
    <t>Feedback station:NS</t>
  </si>
  <si>
    <t>Submit station:Q:NumInQ</t>
  </si>
  <si>
    <t>Submit station:Q:TimeInQ</t>
  </si>
  <si>
    <t>Submit station:NS</t>
  </si>
  <si>
    <t>Experiment</t>
  </si>
  <si>
    <t>ResponseName</t>
  </si>
  <si>
    <t>Count</t>
  </si>
  <si>
    <t>Average</t>
  </si>
  <si>
    <t>Average incomplete STUB jobs in System</t>
  </si>
  <si>
    <t>Average STUB job system time</t>
  </si>
  <si>
    <t>Auto Engine:Util</t>
  </si>
  <si>
    <t>Auto Engine:BusyUnits</t>
  </si>
  <si>
    <t>Auto Engine Station:Q:NumInQ</t>
  </si>
  <si>
    <t>Auto Engine Station:Q:TimeInQ</t>
  </si>
  <si>
    <t>Auto Engine Station:NS</t>
  </si>
  <si>
    <t>Keycat queue:NumInQ</t>
  </si>
  <si>
    <t>Keycat queue:TimeInQ</t>
  </si>
  <si>
    <t>Placement validation queue:NumInQ</t>
  </si>
  <si>
    <t>Placement validation queue:TimeInQ</t>
  </si>
  <si>
    <t>Keycat rework queue:NumInQ</t>
  </si>
  <si>
    <t>Keycat rework queue:TimeInQ</t>
  </si>
  <si>
    <t>Client feedback queue:NumInQ</t>
  </si>
  <si>
    <t>Client feedback queue:TimeInQ</t>
  </si>
  <si>
    <t>Coding employee 1:Util</t>
  </si>
  <si>
    <t>Coding employee 1:BusyUnits</t>
  </si>
  <si>
    <t>Coding employee 2:Util</t>
  </si>
  <si>
    <t>Coding employee 2:BusyUnits</t>
  </si>
  <si>
    <t>Coding employee 3:Util</t>
  </si>
  <si>
    <t>Coding employee 3:BusyUnits</t>
  </si>
  <si>
    <t>Coding employee 4:Util</t>
  </si>
  <si>
    <t>Coding employee 4:BusyUnits</t>
  </si>
  <si>
    <t>Coding employee 5:Util</t>
  </si>
  <si>
    <t>Coding employee 5:BusyUnits</t>
  </si>
  <si>
    <t>Coding employee 6:Util</t>
  </si>
  <si>
    <t>Coding employee 6:BusyUnits</t>
  </si>
  <si>
    <t>Coding employee 7:Util</t>
  </si>
  <si>
    <t>Coding employee 7:BusyUnits</t>
  </si>
  <si>
    <t>Coding employee 8:Util</t>
  </si>
  <si>
    <t>Coding employee 8:BusyUnits</t>
  </si>
  <si>
    <t>Coding employee 9:Util</t>
  </si>
  <si>
    <t>Coding employee 9:BusyUnits</t>
  </si>
  <si>
    <t>Placement employee 1:Util</t>
  </si>
  <si>
    <t>Placement employee 1:BusyUnits</t>
  </si>
  <si>
    <t>Placement employee 2:Util</t>
  </si>
  <si>
    <t>Placement employee 2:BusyUnits</t>
  </si>
  <si>
    <t>Placement employee 3:Util</t>
  </si>
  <si>
    <t>Placement employee 3:BusyUnits</t>
  </si>
  <si>
    <t>Support employee 1:Util</t>
  </si>
  <si>
    <t>Support employee 1:BusyUnits</t>
  </si>
  <si>
    <t>Support employee 2:Util</t>
  </si>
  <si>
    <t>Support employee 2:BusyUnits</t>
  </si>
  <si>
    <t>Support employee 3:Util</t>
  </si>
  <si>
    <t>Support employee 3:BusyUnits</t>
  </si>
  <si>
    <t>Placement change request station:Q:NumInQ</t>
  </si>
  <si>
    <t>Placement change request station:Q:TimeInQ</t>
  </si>
  <si>
    <t>Placement change request station:NS</t>
  </si>
  <si>
    <t>Queue before coding of station 0:NumInQ</t>
  </si>
  <si>
    <t>Queue before coding of station 0:TimeInQ</t>
  </si>
  <si>
    <t>Queue before coding of station 1:NumInQ</t>
  </si>
  <si>
    <t>Queue before coding of station 1:TimeInQ</t>
  </si>
  <si>
    <t>Queue before coding of station 2:NumInQ</t>
  </si>
  <si>
    <t>Queue before coding of station 2:TimeInQ</t>
  </si>
  <si>
    <t>Queue before coding of station 3:NumInQ</t>
  </si>
  <si>
    <t>Queue before coding of station 3:TimeInQ</t>
  </si>
  <si>
    <t>Queue before coding of station 4:NumInQ</t>
  </si>
  <si>
    <t>Queue before coding of station 4:TimeInQ</t>
  </si>
  <si>
    <t>Queue before coding of station 5:NumInQ</t>
  </si>
  <si>
    <t>Queue before coding of station 5:TimeInQ</t>
  </si>
  <si>
    <t>Queue before coding of station 6:NumInQ</t>
  </si>
  <si>
    <t>Queue before coding of station 6:TimeInQ</t>
  </si>
  <si>
    <t>Queue before coding of station 7:NumInQ</t>
  </si>
  <si>
    <t>Queue before coding of station 7:TimeInQ</t>
  </si>
  <si>
    <t>Queue before coding of station 8:NumInQ</t>
  </si>
  <si>
    <t>Queue before coding of station 8:TimeInQ</t>
  </si>
  <si>
    <t>Queue before coding of station 9:NumInQ</t>
  </si>
  <si>
    <t>Queue before coding of station 9:TimeInQ</t>
  </si>
  <si>
    <t>Queue before coding of station 10:NumInQ</t>
  </si>
  <si>
    <t>Queue before coding of station 10:TimeInQ</t>
  </si>
  <si>
    <t>Coding rework queue of station 0:NumInQ</t>
  </si>
  <si>
    <t>Coding rework queue of station 0:TimeInQ</t>
  </si>
  <si>
    <t>Coding rework queue of station 1:NumInQ</t>
  </si>
  <si>
    <t>Coding rework queue of station 1:TimeInQ</t>
  </si>
  <si>
    <t>Coding rework queue of station 2:NumInQ</t>
  </si>
  <si>
    <t>Coding rework queue of station 2:TimeInQ</t>
  </si>
  <si>
    <t>Coding rework queue of station 3:NumInQ</t>
  </si>
  <si>
    <t>Coding rework queue of station 3:TimeInQ</t>
  </si>
  <si>
    <t>Coding rework queue of station 4:NumInQ</t>
  </si>
  <si>
    <t>Coding rework queue of station 4:TimeInQ</t>
  </si>
  <si>
    <t>Coding rework queue of station 5:NumInQ</t>
  </si>
  <si>
    <t>Coding rework queue of station 5:TimeInQ</t>
  </si>
  <si>
    <t>Coding rework queue of station 6:NumInQ</t>
  </si>
  <si>
    <t>Coding rework queue of station 6:TimeInQ</t>
  </si>
  <si>
    <t>Coding rework queue of station 7:NumInQ</t>
  </si>
  <si>
    <t>Coding rework queue of station 7:TimeInQ</t>
  </si>
  <si>
    <t>Coding rework queue of station 8:NumInQ</t>
  </si>
  <si>
    <t>Coding rework queue of station 8:TimeInQ</t>
  </si>
  <si>
    <t>Coding rework queue of station 9:NumInQ</t>
  </si>
  <si>
    <t>Coding rework queue of station 9:TimeInQ</t>
  </si>
  <si>
    <t>Coding rework queue of station 10:NumInQ</t>
  </si>
  <si>
    <t>Coding rework queue of station 10:TimeInQ</t>
  </si>
  <si>
    <t>After coding queue of keycat 7735:NumInQ</t>
  </si>
  <si>
    <t>After coding queue of keycat 7735:TimeInQ</t>
  </si>
  <si>
    <t>After coding queue of keycat 120:NumInQ</t>
  </si>
  <si>
    <t>After coding queue of keycat 120:TimeInQ</t>
  </si>
  <si>
    <t>After coding queue of keycat 129:NumInQ</t>
  </si>
  <si>
    <t>After coding queue of keycat 129:TimeInQ</t>
  </si>
  <si>
    <t>After coding queue of keycat 130:NumInQ</t>
  </si>
  <si>
    <t>After coding queue of keycat 130:TimeInQ</t>
  </si>
  <si>
    <t>After coding queue of keycat 7730:NumInQ</t>
  </si>
  <si>
    <t>After coding queue of keycat 7730:TimeInQ</t>
  </si>
  <si>
    <t>After coding queue of keycat 8937:NumInQ</t>
  </si>
  <si>
    <t>After coding queue of keycat 8937:TimeInQ</t>
  </si>
  <si>
    <t>After coding queue of keycat 963:NumInQ</t>
  </si>
  <si>
    <t>After coding queue of keycat 963:TimeInQ</t>
  </si>
  <si>
    <t>After coding queue of keycat 8703:NumInQ</t>
  </si>
  <si>
    <t>After coding queue of keycat 8703:TimeInQ</t>
  </si>
  <si>
    <t>After coding queue of keycat 7808:NumInQ</t>
  </si>
  <si>
    <t>After coding queue of keycat 7808:TimeInQ</t>
  </si>
  <si>
    <t>After coding queue of keycat 7720:NumInQ</t>
  </si>
  <si>
    <t>After coding queue of keycat 7720:TimeInQ</t>
  </si>
  <si>
    <t>After coding queue of keycat 8940:NumInQ</t>
  </si>
  <si>
    <t>After coding queue of keycat 8940:TimeInQ</t>
  </si>
  <si>
    <t>After coding queue of keycat 9438:NumInQ</t>
  </si>
  <si>
    <t>After coding queue of keycat 9438:TimeInQ</t>
  </si>
  <si>
    <t>After coding queue of keycat 3405:NumInQ</t>
  </si>
  <si>
    <t>After coding queue of keycat 3405:TimeInQ</t>
  </si>
  <si>
    <t>After coding queue of keycat 424:NumInQ</t>
  </si>
  <si>
    <t>After coding queue of keycat 424:TimeInQ</t>
  </si>
  <si>
    <t>After coding queue of keycat 7510:NumInQ</t>
  </si>
  <si>
    <t>After coding queue of keycat 7510:TimeInQ</t>
  </si>
  <si>
    <t>After coding queue of keycat 8366:NumInQ</t>
  </si>
  <si>
    <t>After coding queue of keycat 8366:TimeInQ</t>
  </si>
  <si>
    <t>After coding queue of keycat 3601:NumInQ</t>
  </si>
  <si>
    <t>After coding queue of keycat 3601:TimeInQ</t>
  </si>
  <si>
    <t>After coding queue of keycat 7527:NumInQ</t>
  </si>
  <si>
    <t>After coding queue of keycat 7527:TimeInQ</t>
  </si>
  <si>
    <t>After coding queue of keycat 9151:NumInQ</t>
  </si>
  <si>
    <t>After coding queue of keycat 9151:TimeInQ</t>
  </si>
  <si>
    <t>After coding queue of keycat 8403:NumInQ</t>
  </si>
  <si>
    <t>After coding queue of keycat 8403:TimeInQ</t>
  </si>
  <si>
    <t>After coding queue of keycat 5870:NumInQ</t>
  </si>
  <si>
    <t>After coding queue of keycat 5870:TimeInQ</t>
  </si>
  <si>
    <t>After coding queue of keycat 119:NumInQ</t>
  </si>
  <si>
    <t>After coding queue of keycat 119:TimeInQ</t>
  </si>
  <si>
    <t>After coding queue of keycat 106:NumInQ</t>
  </si>
  <si>
    <t>After coding queue of keycat 106:TimeInQ</t>
  </si>
  <si>
    <t>After coding queue of keycat 7521:NumInQ</t>
  </si>
  <si>
    <t>After coding queue of keycat 7521:TimeInQ</t>
  </si>
  <si>
    <t>After coding queue of keycat 7523:NumInQ</t>
  </si>
  <si>
    <t>After coding queue of keycat 7523:TimeInQ</t>
  </si>
  <si>
    <t>After coding queue of keycat 8938:NumInQ</t>
  </si>
  <si>
    <t>After coding queue of keycat 8938:TimeInQ</t>
  </si>
  <si>
    <t>After coding queue of keycat 7910:NumInQ</t>
  </si>
  <si>
    <t>After coding queue of keycat 7910:TimeInQ</t>
  </si>
  <si>
    <t>After coding queue of keycat 5837:NumInQ</t>
  </si>
  <si>
    <t>After coding queue of keycat 5837:TimeInQ</t>
  </si>
  <si>
    <t>After coding queue of keycat 7509:NumInQ</t>
  </si>
  <si>
    <t>After coding queue of keycat 7509:TimeInQ</t>
  </si>
  <si>
    <t>After coding queue of keycat 9152:NumInQ</t>
  </si>
  <si>
    <t>After coding queue of keycat 9152:TimeInQ</t>
  </si>
  <si>
    <t>After coding queue of keycat 8854:NumInQ</t>
  </si>
  <si>
    <t>After coding queue of keycat 8854:TimeInQ</t>
  </si>
  <si>
    <t>After coding queue of keycat 3307:NumInQ</t>
  </si>
  <si>
    <t>After coding queue of keycat 3307:TimeInQ</t>
  </si>
  <si>
    <t>After coding queue of keycat 8371:NumInQ</t>
  </si>
  <si>
    <t>After coding queue of keycat 8371:TimeInQ</t>
  </si>
  <si>
    <t>After coding queue of keycat 7501:NumInQ</t>
  </si>
  <si>
    <t>After coding queue of keycat 7501:TimeInQ</t>
  </si>
  <si>
    <t>After coding queue of keycat 6334:NumInQ</t>
  </si>
  <si>
    <t>After coding queue of keycat 6334:TimeInQ</t>
  </si>
  <si>
    <t>After coding queue of keycat 114:NumInQ</t>
  </si>
  <si>
    <t>After coding queue of keycat 114:TimeInQ</t>
  </si>
  <si>
    <t>After coding queue of keycat 128:NumInQ</t>
  </si>
  <si>
    <t>After coding queue of keycat 128:TimeInQ</t>
  </si>
  <si>
    <t>After coding queue of keycat 7810:NumInQ</t>
  </si>
  <si>
    <t>After coding queue of keycat 7810:TimeInQ</t>
  </si>
  <si>
    <t>After coding queue of keycat 8165:NumInQ</t>
  </si>
  <si>
    <t>After coding queue of keycat 8165:TimeInQ</t>
  </si>
  <si>
    <t>After coding queue of keycat 126:NumInQ</t>
  </si>
  <si>
    <t>After coding queue of keycat 126:TimeInQ</t>
  </si>
  <si>
    <t>After coding queue of keycat 5802:NumInQ</t>
  </si>
  <si>
    <t>After coding queue of keycat 5802:TimeInQ</t>
  </si>
  <si>
    <t>After coding queue of keycat 8863:NumInQ</t>
  </si>
  <si>
    <t>After coding queue of keycat 8863:TimeInQ</t>
  </si>
  <si>
    <t>After coding queue of keycat 8704:NumInQ</t>
  </si>
  <si>
    <t>After coding queue of keycat 8704:TimeInQ</t>
  </si>
  <si>
    <t>After coding queue of keycat 6303:NumInQ</t>
  </si>
  <si>
    <t>After coding queue of keycat 6303:TimeInQ</t>
  </si>
  <si>
    <t>After coding queue of keycat 7902:NumInQ</t>
  </si>
  <si>
    <t>After coding queue of keycat 7902:TimeInQ</t>
  </si>
  <si>
    <t>After coding queue of keycat 7512:NumInQ</t>
  </si>
  <si>
    <t>After coding queue of keycat 7512:TimeInQ</t>
  </si>
  <si>
    <t>After coding queue of keycat 8941:NumInQ</t>
  </si>
  <si>
    <t>After coding queue of keycat 8941:TimeInQ</t>
  </si>
  <si>
    <t>After coding queue of keycat 5604:NumInQ</t>
  </si>
  <si>
    <t>After coding queue of keycat 5604:TimeInQ</t>
  </si>
  <si>
    <t>After coding queue of keycat 421:NumInQ</t>
  </si>
  <si>
    <t>After coding queue of keycat 421:TimeInQ</t>
  </si>
  <si>
    <t>After coding queue of keycat 422:NumInQ</t>
  </si>
  <si>
    <t>After coding queue of keycat 422:TimeInQ</t>
  </si>
  <si>
    <t>After coding queue of keycat 5602:NumInQ</t>
  </si>
  <si>
    <t>After coding queue of keycat 5602:TimeInQ</t>
  </si>
  <si>
    <t>After coding queue of keycat 6301:NumInQ</t>
  </si>
  <si>
    <t>After coding queue of keycat 6301:TimeInQ</t>
  </si>
  <si>
    <t>After coding queue of keycat 8942:NumInQ</t>
  </si>
  <si>
    <t>After coding queue of keycat 8942:TimeInQ</t>
  </si>
  <si>
    <t>After coding queue of keycat 5701:NumInQ</t>
  </si>
  <si>
    <t>After coding queue of keycat 5701:TimeInQ</t>
  </si>
  <si>
    <t>After coding queue of keycat 3352:NumInQ</t>
  </si>
  <si>
    <t>After coding queue of keycat 3352:TimeInQ</t>
  </si>
  <si>
    <t>After coding queue of keycat 418:NumInQ</t>
  </si>
  <si>
    <t>After coding queue of keycat 418:TimeInQ</t>
  </si>
  <si>
    <t>After coding queue of keycat 121:NumInQ</t>
  </si>
  <si>
    <t>After coding queue of keycat 121:TimeInQ</t>
  </si>
  <si>
    <t>After coding queue of keycat 108:NumInQ</t>
  </si>
  <si>
    <t>After coding queue of keycat 108:TimeInQ</t>
  </si>
  <si>
    <t>After coding queue of keycat 7432:NumInQ</t>
  </si>
  <si>
    <t>After coding queue of keycat 7432:TimeInQ</t>
  </si>
  <si>
    <t>After coding queue of keycat 1825:NumInQ</t>
  </si>
  <si>
    <t>After coding queue of keycat 1825:TimeInQ</t>
  </si>
  <si>
    <t>After coding queue of keycat 7785:NumInQ</t>
  </si>
  <si>
    <t>After coding queue of keycat 7785:TimeInQ</t>
  </si>
  <si>
    <t>After coding queue of keycat 459:NumInQ</t>
  </si>
  <si>
    <t>After coding queue of keycat 459:TimeInQ</t>
  </si>
  <si>
    <t>After coding queue of keycat 7403:NumInQ</t>
  </si>
  <si>
    <t>After coding queue of keycat 7403:TimeInQ</t>
  </si>
  <si>
    <t>After coding queue of keycat 910:NumInQ</t>
  </si>
  <si>
    <t>After coding queue of keycat 910:TimeInQ</t>
  </si>
  <si>
    <t>After coding queue of keycat 9083:NumInQ</t>
  </si>
  <si>
    <t>After coding queue of keycat 9083:TimeInQ</t>
  </si>
  <si>
    <t>After coding queue of keycat 118:NumInQ</t>
  </si>
  <si>
    <t>After coding queue of keycat 118:TimeInQ</t>
  </si>
  <si>
    <t>After coding queue of keycat 8880:NumInQ</t>
  </si>
  <si>
    <t>After coding queue of keycat 8880:TimeInQ</t>
  </si>
  <si>
    <t>After coding queue of keycat 6322:NumInQ</t>
  </si>
  <si>
    <t>After coding queue of keycat 6322:TimeInQ</t>
  </si>
  <si>
    <t>After coding queue of keycat 7505:NumInQ</t>
  </si>
  <si>
    <t>After coding queue of keycat 7505:TimeInQ</t>
  </si>
  <si>
    <t>After coding queue of keycat 2717:NumInQ</t>
  </si>
  <si>
    <t>After coding queue of keycat 2717:TimeInQ</t>
  </si>
  <si>
    <t>After coding queue of keycat 7874:NumInQ</t>
  </si>
  <si>
    <t>After coding queue of keycat 7874:TimeInQ</t>
  </si>
  <si>
    <t>After coding queue of keycat 7615:NumInQ</t>
  </si>
  <si>
    <t>After coding queue of keycat 7615:TimeInQ</t>
  </si>
  <si>
    <t>After coding queue of keycat 701:NumInQ</t>
  </si>
  <si>
    <t>After coding queue of keycat 701:TimeInQ</t>
  </si>
  <si>
    <t>After coding queue of keycat 4004:NumInQ</t>
  </si>
  <si>
    <t>After coding queue of keycat 4004:TimeInQ</t>
  </si>
  <si>
    <t>After coding queue of keycat 2301:NumInQ</t>
  </si>
  <si>
    <t>After coding queue of keycat 2301:TimeInQ</t>
  </si>
  <si>
    <t>After coding queue of keycat 3303:NumInQ</t>
  </si>
  <si>
    <t>After coding queue of keycat 3303:TimeInQ</t>
  </si>
  <si>
    <t>After coding queue of keycat 7814:NumInQ</t>
  </si>
  <si>
    <t>After coding queue of keycat 7814:TimeInQ</t>
  </si>
  <si>
    <t>After coding queue of keycat 1841:NumInQ</t>
  </si>
  <si>
    <t>After coding queue of keycat 1841:TimeInQ</t>
  </si>
  <si>
    <t>After coding queue of keycat 7009:NumInQ</t>
  </si>
  <si>
    <t>After coding queue of keycat 7009:TimeInQ</t>
  </si>
  <si>
    <t>After coding queue of keycat 2630:NumInQ</t>
  </si>
  <si>
    <t>After coding queue of keycat 2630:TimeInQ</t>
  </si>
  <si>
    <t>After coding queue of keycat 122:NumInQ</t>
  </si>
  <si>
    <t>After coding queue of keycat 122:TimeInQ</t>
  </si>
  <si>
    <t>After coding queue of keycat 6302:NumInQ</t>
  </si>
  <si>
    <t>After coding queue of keycat 6302:TimeInQ</t>
  </si>
  <si>
    <t>After coding queue of keycat 8705:NumInQ</t>
  </si>
  <si>
    <t>After coding queue of keycat 8705:TimeInQ</t>
  </si>
  <si>
    <t>After coding queue of keycat 124:NumInQ</t>
  </si>
  <si>
    <t>After coding queue of keycat 124:TimeInQ</t>
  </si>
  <si>
    <t>After coding queue of keycat 5105:NumInQ</t>
  </si>
  <si>
    <t>After coding queue of keycat 5105:TimeInQ</t>
  </si>
  <si>
    <t>After coding queue of keycat 501:NumInQ</t>
  </si>
  <si>
    <t>After coding queue of keycat 501:TimeInQ</t>
  </si>
  <si>
    <t>After coding queue of keycat 134:NumInQ</t>
  </si>
  <si>
    <t>After coding queue of keycat 134:TimeInQ</t>
  </si>
  <si>
    <t>After coding queue of keycat 7101:NumInQ</t>
  </si>
  <si>
    <t>After coding queue of keycat 7101:TimeInQ</t>
  </si>
  <si>
    <t>After coding queue of keycat 3323:NumInQ</t>
  </si>
  <si>
    <t>After coding queue of keycat 3323:TimeInQ</t>
  </si>
  <si>
    <t>After coding queue of keycat 8943:NumInQ</t>
  </si>
  <si>
    <t>After coding queue of keycat 8943:TimeInQ</t>
  </si>
  <si>
    <t>After coding queue of keycat 3350:NumInQ</t>
  </si>
  <si>
    <t>After coding queue of keycat 3350:TimeInQ</t>
  </si>
  <si>
    <t>After coding queue of keycat 8939:NumInQ</t>
  </si>
  <si>
    <t>After coding queue of keycat 8939:TimeInQ</t>
  </si>
  <si>
    <t>After coding queue of keycat 7117:NumInQ</t>
  </si>
  <si>
    <t>After coding queue of keycat 7117:TimeInQ</t>
  </si>
  <si>
    <t>After coding queue of keycat 8870:NumInQ</t>
  </si>
  <si>
    <t>After coding queue of keycat 8870:TimeInQ</t>
  </si>
  <si>
    <t>After coding queue of keycat 860:NumInQ</t>
  </si>
  <si>
    <t>After coding queue of keycat 860:TimeInQ</t>
  </si>
  <si>
    <t>After coding queue of keycat 8372:NumInQ</t>
  </si>
  <si>
    <t>After coding queue of keycat 8372:TimeInQ</t>
  </si>
  <si>
    <t>After coding queue of keycat 6331:NumInQ</t>
  </si>
  <si>
    <t>After coding queue of keycat 6331:TimeInQ</t>
  </si>
  <si>
    <t>After coding queue of keycat 6901:NumInQ</t>
  </si>
  <si>
    <t>After coding queue of keycat 6901:TimeInQ</t>
  </si>
  <si>
    <t>After coding queue of keycat 107:NumInQ</t>
  </si>
  <si>
    <t>After coding queue of keycat 107:TimeInQ</t>
  </si>
  <si>
    <t>After coding queue of keycat 7940:NumInQ</t>
  </si>
  <si>
    <t>After coding queue of keycat 7940:TimeInQ</t>
  </si>
  <si>
    <t>After coding queue of keycat 7524:NumInQ</t>
  </si>
  <si>
    <t>After coding queue of keycat 7524:TimeInQ</t>
  </si>
  <si>
    <t>After coding queue of keycat 1824:NumInQ</t>
  </si>
  <si>
    <t>After coding queue of keycat 1824:TimeInQ</t>
  </si>
  <si>
    <t>After coding queue of keycat 7339:NumInQ</t>
  </si>
  <si>
    <t>After coding queue of keycat 7339:TimeInQ</t>
  </si>
  <si>
    <t>After coding queue of keycat 480:NumInQ</t>
  </si>
  <si>
    <t>After coding queue of keycat 480:TimeInQ</t>
  </si>
  <si>
    <t>After coding queue of keycat 8903:NumInQ</t>
  </si>
  <si>
    <t>After coding queue of keycat 8903:TimeInQ</t>
  </si>
  <si>
    <t>After coding queue of keycat 133:NumInQ</t>
  </si>
  <si>
    <t>After coding queue of keycat 133:TimeInQ</t>
  </si>
  <si>
    <t>After coding queue of keycat 9128:NumInQ</t>
  </si>
  <si>
    <t>After coding queue of keycat 9128:TimeInQ</t>
  </si>
  <si>
    <t>After coding queue of keycat 9437:NumInQ</t>
  </si>
  <si>
    <t>After coding queue of keycat 9437:TimeInQ</t>
  </si>
  <si>
    <t>After coding queue of keycat 102:NumInQ</t>
  </si>
  <si>
    <t>After coding queue of keycat 102:TimeInQ</t>
  </si>
  <si>
    <t>After coding queue of keycat 5804:NumInQ</t>
  </si>
  <si>
    <t>After coding queue of keycat 5804:TimeInQ</t>
  </si>
  <si>
    <t>After coding queue of keycat 3703:NumInQ</t>
  </si>
  <si>
    <t>After coding queue of keycat 3703:TimeInQ</t>
  </si>
  <si>
    <t>After coding queue of keycat 7516:NumInQ</t>
  </si>
  <si>
    <t>After coding queue of keycat 7516:TimeInQ</t>
  </si>
  <si>
    <t>After coding queue of keycat 3607:NumInQ</t>
  </si>
  <si>
    <t>After coding queue of keycat 3607:TimeInQ</t>
  </si>
  <si>
    <t>After coding queue of keycat 9425:NumInQ</t>
  </si>
  <si>
    <t>After coding queue of keycat 9425:TimeInQ</t>
  </si>
  <si>
    <t>After coding queue of keycat 2507:NumInQ</t>
  </si>
  <si>
    <t>After coding queue of keycat 2507:TimeInQ</t>
  </si>
  <si>
    <t>After coding queue of keycat 7504:NumInQ</t>
  </si>
  <si>
    <t>After coding queue of keycat 7504:TimeInQ</t>
  </si>
  <si>
    <t>After coding queue of keycat 303:NumInQ</t>
  </si>
  <si>
    <t>After coding queue of keycat 303:TimeInQ</t>
  </si>
  <si>
    <t>After coding queue of keycat 1905:NumInQ</t>
  </si>
  <si>
    <t>After coding queue of keycat 1905:TimeInQ</t>
  </si>
  <si>
    <t>After coding queue of keycat 8155:NumInQ</t>
  </si>
  <si>
    <t>After coding queue of keycat 8155:TimeInQ</t>
  </si>
  <si>
    <t>After coding queue of keycat 7525:NumInQ</t>
  </si>
  <si>
    <t>After coding queue of keycat 7525:TimeInQ</t>
  </si>
  <si>
    <t>After coding queue of keycat 7431:NumInQ</t>
  </si>
  <si>
    <t>After coding queue of keycat 7431:TimeInQ</t>
  </si>
  <si>
    <t>After coding queue of keycat 8888:NumInQ</t>
  </si>
  <si>
    <t>After coding queue of keycat 8888:TimeInQ</t>
  </si>
  <si>
    <t>After coding queue of keycat 416:NumInQ</t>
  </si>
  <si>
    <t>After coding queue of keycat 416:TimeInQ</t>
  </si>
  <si>
    <t>After coding queue of keycat 3101:NumInQ</t>
  </si>
  <si>
    <t>After coding queue of keycat 3101:TimeInQ</t>
  </si>
  <si>
    <t>After coding queue of keycat 957:NumInQ</t>
  </si>
  <si>
    <t>After coding queue of keycat 957:TimeInQ</t>
  </si>
  <si>
    <t>After coding queue of keycat 3606:NumInQ</t>
  </si>
  <si>
    <t>After coding queue of keycat 3606:TimeInQ</t>
  </si>
  <si>
    <t>After coding queue of keycat 2730:NumInQ</t>
  </si>
  <si>
    <t>After coding queue of keycat 2730:TimeInQ</t>
  </si>
  <si>
    <t>After coding queue of keycat 3402:NumInQ</t>
  </si>
  <si>
    <t>After coding queue of keycat 3402:TimeInQ</t>
  </si>
  <si>
    <t>After coding queue of keycat 2704:NumInQ</t>
  </si>
  <si>
    <t>After coding queue of keycat 2704:TimeInQ</t>
  </si>
  <si>
    <t>After coding queue of keycat 4505:NumInQ</t>
  </si>
  <si>
    <t>After coding queue of keycat 4505:TimeInQ</t>
  </si>
  <si>
    <t>After coding queue of keycat 845:NumInQ</t>
  </si>
  <si>
    <t>After coding queue of keycat 845:TimeInQ</t>
  </si>
  <si>
    <t>After coding queue of keycat 7517:NumInQ</t>
  </si>
  <si>
    <t>After coding queue of keycat 7517:TimeInQ</t>
  </si>
  <si>
    <t>After coding queue of keycat 7943:NumInQ</t>
  </si>
  <si>
    <t>After coding queue of keycat 7943:TimeInQ</t>
  </si>
  <si>
    <t>After coding queue of keycat 7987:NumInQ</t>
  </si>
  <si>
    <t>After coding queue of keycat 7987:TimeInQ</t>
  </si>
  <si>
    <t>After coding queue of keycat 3510:NumInQ</t>
  </si>
  <si>
    <t>After coding queue of keycat 3510:TimeInQ</t>
  </si>
  <si>
    <t>After coding queue of keycat 2706:NumInQ</t>
  </si>
  <si>
    <t>After coding queue of keycat 2706:TimeInQ</t>
  </si>
  <si>
    <t>After coding queue of keycat 6328:NumInQ</t>
  </si>
  <si>
    <t>After coding queue of keycat 6328:TimeInQ</t>
  </si>
  <si>
    <t>After coding queue of keycat 7110:NumInQ</t>
  </si>
  <si>
    <t>After coding queue of keycat 7110:TimeInQ</t>
  </si>
  <si>
    <t>After coding queue of keycat 415:NumInQ</t>
  </si>
  <si>
    <t>After coding queue of keycat 415:TimeInQ</t>
  </si>
  <si>
    <t>After coding queue of keycat 8902:NumInQ</t>
  </si>
  <si>
    <t>After coding queue of keycat 8902:TimeInQ</t>
  </si>
  <si>
    <t>After coding queue of keycat 7407:NumInQ</t>
  </si>
  <si>
    <t>After coding queue of keycat 7407:TimeInQ</t>
  </si>
  <si>
    <t>After coding queue of keycat 6306:NumInQ</t>
  </si>
  <si>
    <t>After coding queue of keycat 6306:TimeInQ</t>
  </si>
  <si>
    <t>After coding queue of keycat 4206:NumInQ</t>
  </si>
  <si>
    <t>After coding queue of keycat 4206:TimeInQ</t>
  </si>
  <si>
    <t>After coding queue of keycat 8905:NumInQ</t>
  </si>
  <si>
    <t>After coding queue of keycat 8905:TimeInQ</t>
  </si>
  <si>
    <t>After coding queue of keycat 5811:NumInQ</t>
  </si>
  <si>
    <t>After coding queue of keycat 5811:TimeInQ</t>
  </si>
  <si>
    <t>After coding queue of keycat 6402:NumInQ</t>
  </si>
  <si>
    <t>After coding queue of keycat 6402:TimeInQ</t>
  </si>
  <si>
    <t>After coding queue of keycat 1898:NumInQ</t>
  </si>
  <si>
    <t>After coding queue of keycat 1898:TimeInQ</t>
  </si>
  <si>
    <t>After coding queue of keycat 8901:NumInQ</t>
  </si>
  <si>
    <t>After coding queue of keycat 8901:TimeInQ</t>
  </si>
  <si>
    <t>After coding queue of keycat 7201:NumInQ</t>
  </si>
  <si>
    <t>After coding queue of keycat 7201:TimeInQ</t>
  </si>
  <si>
    <t>After coding queue of keycat 1599:NumInQ</t>
  </si>
  <si>
    <t>After coding queue of keycat 1599:TimeInQ</t>
  </si>
  <si>
    <t>After coding queue of keycat 6321:NumInQ</t>
  </si>
  <si>
    <t>After coding queue of keycat 6321:TimeInQ</t>
  </si>
  <si>
    <t>After coding queue of keycat 208:NumInQ</t>
  </si>
  <si>
    <t>After coding queue of keycat 208:TimeInQ</t>
  </si>
  <si>
    <t>After coding queue of keycat 8394:NumInQ</t>
  </si>
  <si>
    <t>After coding queue of keycat 8394:TimeInQ</t>
  </si>
  <si>
    <t>After coding queue of keycat 7551:NumInQ</t>
  </si>
  <si>
    <t>After coding queue of keycat 7551:TimeInQ</t>
  </si>
  <si>
    <t>After coding queue of keycat 5607:NumInQ</t>
  </si>
  <si>
    <t>After coding queue of keycat 5607:TimeInQ</t>
  </si>
  <si>
    <t>After coding queue of keycat 2414:NumInQ</t>
  </si>
  <si>
    <t>After coding queue of keycat 2414:TimeInQ</t>
  </si>
  <si>
    <t>After coding queue of keycat 7108:NumInQ</t>
  </si>
  <si>
    <t>After coding queue of keycat 7108:TimeInQ</t>
  </si>
  <si>
    <t>After coding queue of keycat 8935:NumInQ</t>
  </si>
  <si>
    <t>After coding queue of keycat 8935:TimeInQ</t>
  </si>
  <si>
    <t>After coding queue of keycat 3602:NumInQ</t>
  </si>
  <si>
    <t>After coding queue of keycat 3602:TimeInQ</t>
  </si>
  <si>
    <t>After coding queue of keycat 3701:NumInQ</t>
  </si>
  <si>
    <t>After coding queue of keycat 3701:TimeInQ</t>
  </si>
  <si>
    <t>After coding queue of keycat 8848:NumInQ</t>
  </si>
  <si>
    <t>After coding queue of keycat 8848:TimeInQ</t>
  </si>
  <si>
    <t>After coding queue of keycat 8904:NumInQ</t>
  </si>
  <si>
    <t>After coding queue of keycat 8904:TimeInQ</t>
  </si>
  <si>
    <t>After coding queue of keycat 8804:NumInQ</t>
  </si>
  <si>
    <t>After coding queue of keycat 8804:TimeInQ</t>
  </si>
  <si>
    <t>After coding queue of keycat 7819:NumInQ</t>
  </si>
  <si>
    <t>After coding queue of keycat 7819:TimeInQ</t>
  </si>
  <si>
    <t>After coding queue of keycat 8983:NumInQ</t>
  </si>
  <si>
    <t>After coding queue of keycat 8983:TimeInQ</t>
  </si>
  <si>
    <t>After coding queue of keycat 5902:NumInQ</t>
  </si>
  <si>
    <t>After coding queue of keycat 5902:TimeInQ</t>
  </si>
  <si>
    <t>After coding queue of keycat 2610:NumInQ</t>
  </si>
  <si>
    <t>After coding queue of keycat 2610:TimeInQ</t>
  </si>
  <si>
    <t>After coding queue of keycat 7003:NumInQ</t>
  </si>
  <si>
    <t>After coding queue of keycat 7003:TimeInQ</t>
  </si>
  <si>
    <t>After coding queue of keycat 3313:NumInQ</t>
  </si>
  <si>
    <t>After coding queue of keycat 3313:TimeInQ</t>
  </si>
  <si>
    <t>After coding queue of keycat 711:NumInQ</t>
  </si>
  <si>
    <t>After coding queue of keycat 711:TimeInQ</t>
  </si>
  <si>
    <t>After coding queue of keycat 4120:NumInQ</t>
  </si>
  <si>
    <t>After coding queue of keycat 4120:TimeInQ</t>
  </si>
  <si>
    <t>After coding queue of keycat 131:NumInQ</t>
  </si>
  <si>
    <t>After coding queue of keycat 131:TimeInQ</t>
  </si>
  <si>
    <t>After coding queue of keycat 405:NumInQ</t>
  </si>
  <si>
    <t>After coding queue of keycat 405:TimeInQ</t>
  </si>
  <si>
    <t>After coding queue of keycat 2710:NumInQ</t>
  </si>
  <si>
    <t>After coding queue of keycat 2710:TimeInQ</t>
  </si>
  <si>
    <t>After coding queue of keycat 8934:NumInQ</t>
  </si>
  <si>
    <t>After coding queue of keycat 8934:TimeInQ</t>
  </si>
  <si>
    <t>After coding queue of keycat 2614:NumInQ</t>
  </si>
  <si>
    <t>After coding queue of keycat 2614:TimeInQ</t>
  </si>
  <si>
    <t>After coding queue of keycat 7602:NumInQ</t>
  </si>
  <si>
    <t>After coding queue of keycat 7602:TimeInQ</t>
  </si>
  <si>
    <t>After coding queue of keycat 3704:NumInQ</t>
  </si>
  <si>
    <t>After coding queue of keycat 3704:TimeInQ</t>
  </si>
  <si>
    <t>After coding queue of keycat 7606:NumInQ</t>
  </si>
  <si>
    <t>After coding queue of keycat 7606:TimeInQ</t>
  </si>
  <si>
    <t>After coding queue of keycat 2702:NumInQ</t>
  </si>
  <si>
    <t>After coding queue of keycat 2702:TimeInQ</t>
  </si>
  <si>
    <t>After coding queue of keycat 127:NumInQ</t>
  </si>
  <si>
    <t>After coding queue of keycat 127:TimeInQ</t>
  </si>
  <si>
    <t>After coding queue of keycat 2612:NumInQ</t>
  </si>
  <si>
    <t>After coding queue of keycat 2612:TimeInQ</t>
  </si>
  <si>
    <t>After coding queue of keycat 2130:NumInQ</t>
  </si>
  <si>
    <t>After coding queue of keycat 2130:TimeInQ</t>
  </si>
  <si>
    <t>After coding queue of keycat 5112:NumInQ</t>
  </si>
  <si>
    <t>After coding queue of keycat 5112:TimeInQ</t>
  </si>
  <si>
    <t>After coding queue of keycat 2718:NumInQ</t>
  </si>
  <si>
    <t>After coding queue of keycat 2718:TimeInQ</t>
  </si>
  <si>
    <t>After coding queue of keycat 8822:NumInQ</t>
  </si>
  <si>
    <t>After coding queue of keycat 8822:TimeInQ</t>
  </si>
  <si>
    <t>After coding queue of keycat 9143:NumInQ</t>
  </si>
  <si>
    <t>After coding queue of keycat 9143:TimeInQ</t>
  </si>
  <si>
    <t>After coding queue of keycat 7208:NumInQ</t>
  </si>
  <si>
    <t>After coding queue of keycat 7208:TimeInQ</t>
  </si>
  <si>
    <t>After coding queue of keycat 5803:NumInQ</t>
  </si>
  <si>
    <t>After coding queue of keycat 5803:TimeInQ</t>
  </si>
  <si>
    <t>After coding queue of keycat 7607:NumInQ</t>
  </si>
  <si>
    <t>After coding queue of keycat 7607:TimeInQ</t>
  </si>
  <si>
    <t>After coding queue of keycat 4199:NumInQ</t>
  </si>
  <si>
    <t>After coding queue of keycat 4199:TimeInQ</t>
  </si>
  <si>
    <t>After coding queue of keycat 7230:NumInQ</t>
  </si>
  <si>
    <t>After coding queue of keycat 7230:TimeInQ</t>
  </si>
  <si>
    <t>After coding queue of keycat 2701:NumInQ</t>
  </si>
  <si>
    <t>After coding queue of keycat 2701:TimeInQ</t>
  </si>
  <si>
    <t>After coding queue of keycat 8911:NumInQ</t>
  </si>
  <si>
    <t>After coding queue of keycat 8911:TimeInQ</t>
  </si>
  <si>
    <t>After coding queue of keycat 1802:NumInQ</t>
  </si>
  <si>
    <t>After coding queue of keycat 1802:TimeInQ</t>
  </si>
  <si>
    <t>After coding queue of keycat 2603:NumInQ</t>
  </si>
  <si>
    <t>After coding queue of keycat 2603:TimeInQ</t>
  </si>
  <si>
    <t>After coding queue of keycat 7323:NumInQ</t>
  </si>
  <si>
    <t>After coding queue of keycat 7323:TimeInQ</t>
  </si>
  <si>
    <t>After coding queue of keycat 7918:NumInQ</t>
  </si>
  <si>
    <t>After coding queue of keycat 7918:TimeInQ</t>
  </si>
  <si>
    <t>After coding queue of keycat 6309:NumInQ</t>
  </si>
  <si>
    <t>After coding queue of keycat 6309:TimeInQ</t>
  </si>
  <si>
    <t>After coding queue of keycat 5614:NumInQ</t>
  </si>
  <si>
    <t>After coding queue of keycat 5614:TimeInQ</t>
  </si>
  <si>
    <t>After coding queue of keycat 5320:NumInQ</t>
  </si>
  <si>
    <t>After coding queue of keycat 5320:TimeInQ</t>
  </si>
  <si>
    <t>After coding queue of keycat 8988:NumInQ</t>
  </si>
  <si>
    <t>After coding queue of keycat 8988:TimeInQ</t>
  </si>
  <si>
    <t>After coding queue of keycat 1306:NumInQ</t>
  </si>
  <si>
    <t>After coding queue of keycat 1306:TimeInQ</t>
  </si>
  <si>
    <t>After coding queue of keycat 8866:NumInQ</t>
  </si>
  <si>
    <t>After coding queue of keycat 8866:TimeInQ</t>
  </si>
  <si>
    <t>After coding queue of keycat 1404:NumInQ</t>
  </si>
  <si>
    <t>After coding queue of keycat 1404:TimeInQ</t>
  </si>
  <si>
    <t>After coding queue of keycat 6102:NumInQ</t>
  </si>
  <si>
    <t>After coding queue of keycat 6102:TimeInQ</t>
  </si>
  <si>
    <t>After coding queue of keycat 1904:NumInQ</t>
  </si>
  <si>
    <t>After coding queue of keycat 1904:TimeInQ</t>
  </si>
  <si>
    <t>After coding queue of keycat 2707:NumInQ</t>
  </si>
  <si>
    <t>After coding queue of keycat 2707:TimeInQ</t>
  </si>
  <si>
    <t>After coding queue of keycat 8367:NumInQ</t>
  </si>
  <si>
    <t>After coding queue of keycat 8367:TimeInQ</t>
  </si>
  <si>
    <t>After coding queue of keycat 8974:NumInQ</t>
  </si>
  <si>
    <t>After coding queue of keycat 8974:TimeInQ</t>
  </si>
  <si>
    <t>After coding queue of keycat 158:NumInQ</t>
  </si>
  <si>
    <t>After coding queue of keycat 158:TimeInQ</t>
  </si>
  <si>
    <t>After coding queue of keycat 1813:NumInQ</t>
  </si>
  <si>
    <t>After coding queue of keycat 1813:TimeInQ</t>
  </si>
  <si>
    <t>After coding queue of keycat 2904:NumInQ</t>
  </si>
  <si>
    <t>After coding queue of keycat 2904:TimeInQ</t>
  </si>
  <si>
    <t>After coding queue of keycat 1881:NumInQ</t>
  </si>
  <si>
    <t>After coding queue of keycat 1881:TimeInQ</t>
  </si>
  <si>
    <t>After coding queue of keycat 125:NumInQ</t>
  </si>
  <si>
    <t>After coding queue of keycat 125:TimeInQ</t>
  </si>
  <si>
    <t>After coding queue of keycat 419:NumInQ</t>
  </si>
  <si>
    <t>After coding queue of keycat 419:TimeInQ</t>
  </si>
  <si>
    <t>After coding queue of keycat 2605:NumInQ</t>
  </si>
  <si>
    <t>After coding queue of keycat 2605:TimeInQ</t>
  </si>
  <si>
    <t>After coding queue of keycat 8860:NumInQ</t>
  </si>
  <si>
    <t>After coding queue of keycat 8860:TimeInQ</t>
  </si>
  <si>
    <t>After coding queue of keycat 7529:NumInQ</t>
  </si>
  <si>
    <t>After coding queue of keycat 7529:TimeInQ</t>
  </si>
  <si>
    <t>After coding queue of keycat 1203:NumInQ</t>
  </si>
  <si>
    <t>After coding queue of keycat 1203:TimeInQ</t>
  </si>
  <si>
    <t>After coding queue of keycat 2613:NumInQ</t>
  </si>
  <si>
    <t>After coding queue of keycat 2613:TimeInQ</t>
  </si>
  <si>
    <t>After coding queue of keycat 7405:NumInQ</t>
  </si>
  <si>
    <t>After coding queue of keycat 7405:TimeInQ</t>
  </si>
  <si>
    <t>After coding queue of keycat 6316:NumInQ</t>
  </si>
  <si>
    <t>After coding queue of keycat 6316:TimeInQ</t>
  </si>
  <si>
    <t>After coding queue of keycat 1913:NumInQ</t>
  </si>
  <si>
    <t>After coding queue of keycat 1913:TimeInQ</t>
  </si>
  <si>
    <t>After coding queue of keycat 2903:NumInQ</t>
  </si>
  <si>
    <t>After coding queue of keycat 2903:TimeInQ</t>
  </si>
  <si>
    <t>After coding queue of keycat 8936:NumInQ</t>
  </si>
  <si>
    <t>After coding queue of keycat 8936:TimeInQ</t>
  </si>
  <si>
    <t>After coding queue of keycat 8574:NumInQ</t>
  </si>
  <si>
    <t>After coding queue of keycat 8574:TimeInQ</t>
  </si>
  <si>
    <t>After coding queue of keycat 2709:NumInQ</t>
  </si>
  <si>
    <t>After coding queue of keycat 2709:TimeInQ</t>
  </si>
  <si>
    <t>After coding queue of keycat 423:NumInQ</t>
  </si>
  <si>
    <t>After coding queue of keycat 423:TimeInQ</t>
  </si>
  <si>
    <t>After coding queue of keycat 8921:NumInQ</t>
  </si>
  <si>
    <t>After coding queue of keycat 8921:TimeInQ</t>
  </si>
  <si>
    <t>After coding queue of keycat 7604:NumInQ</t>
  </si>
  <si>
    <t>After coding queue of keycat 7604:TimeInQ</t>
  </si>
  <si>
    <t>After coding queue of keycat 3203:NumInQ</t>
  </si>
  <si>
    <t>After coding queue of keycat 3203:TimeInQ</t>
  </si>
  <si>
    <t>After coding queue of keycat 9005:NumInQ</t>
  </si>
  <si>
    <t>After coding queue of keycat 9005:TimeInQ</t>
  </si>
  <si>
    <t>After coding queue of keycat 704:NumInQ</t>
  </si>
  <si>
    <t>After coding queue of keycat 704:TimeInQ</t>
  </si>
  <si>
    <t>After coding queue of keycat 958:NumInQ</t>
  </si>
  <si>
    <t>After coding queue of keycat 958:TimeInQ</t>
  </si>
  <si>
    <t>After coding queue of keycat 5904:NumInQ</t>
  </si>
  <si>
    <t>After coding queue of keycat 5904:TimeInQ</t>
  </si>
  <si>
    <t>After coding queue of keycat 111:NumInQ</t>
  </si>
  <si>
    <t>After coding queue of keycat 111:TimeInQ</t>
  </si>
  <si>
    <t>After coding queue of keycat 8858:NumInQ</t>
  </si>
  <si>
    <t>After coding queue of keycat 8858:TimeInQ</t>
  </si>
  <si>
    <t>After coding queue of keycat 435:NumInQ</t>
  </si>
  <si>
    <t>After coding queue of keycat 435:TimeInQ</t>
  </si>
  <si>
    <t>After coding queue of keycat 8856:NumInQ</t>
  </si>
  <si>
    <t>After coding queue of keycat 8856:TimeInQ</t>
  </si>
  <si>
    <t>After coding queue of keycat 1604:NumInQ</t>
  </si>
  <si>
    <t>After coding queue of keycat 1604:TimeInQ</t>
  </si>
  <si>
    <t>After coding queue of keycat 499:NumInQ</t>
  </si>
  <si>
    <t>After coding queue of keycat 499:TimeInQ</t>
  </si>
  <si>
    <t>After coding queue of keycat 4121:NumInQ</t>
  </si>
  <si>
    <t>After coding queue of keycat 4121:TimeInQ</t>
  </si>
  <si>
    <t>After coding queue of keycat 8975:NumInQ</t>
  </si>
  <si>
    <t>After coding queue of keycat 8975:TimeInQ</t>
  </si>
  <si>
    <t>After coding queue of keycat 7103:NumInQ</t>
  </si>
  <si>
    <t>After coding queue of keycat 7103:TimeInQ</t>
  </si>
  <si>
    <t>After coding queue of keycat 8824:NumInQ</t>
  </si>
  <si>
    <t>After coding queue of keycat 8824:TimeInQ</t>
  </si>
  <si>
    <t>After coding queue of keycat 5102:NumInQ</t>
  </si>
  <si>
    <t>After coding queue of keycat 5102:TimeInQ</t>
  </si>
  <si>
    <t>After coding queue of keycat 220:NumInQ</t>
  </si>
  <si>
    <t>After coding queue of keycat 220:TimeInQ</t>
  </si>
  <si>
    <t>After coding queue of keycat 214:NumInQ</t>
  </si>
  <si>
    <t>After coding queue of keycat 214:TimeInQ</t>
  </si>
  <si>
    <t>After coding queue of keycat 2621:NumInQ</t>
  </si>
  <si>
    <t>After coding queue of keycat 2621:TimeInQ</t>
  </si>
  <si>
    <t>After coding queue of keycat 135:NumInQ</t>
  </si>
  <si>
    <t>After coding queue of keycat 135:TimeInQ</t>
  </si>
  <si>
    <t>After coding queue of keycat 8598:NumInQ</t>
  </si>
  <si>
    <t>After coding queue of keycat 8598:TimeInQ</t>
  </si>
  <si>
    <t>After coding queue of keycat 2619:NumInQ</t>
  </si>
  <si>
    <t>After coding queue of keycat 2619:TimeInQ</t>
  </si>
  <si>
    <t>After coding queue of keycat 506:NumInQ</t>
  </si>
  <si>
    <t>After coding queue of keycat 506:TimeInQ</t>
  </si>
  <si>
    <t>After coding queue of keycat 4502:NumInQ</t>
  </si>
  <si>
    <t>After coding queue of keycat 4502:TimeInQ</t>
  </si>
  <si>
    <t>After coding queue of keycat 8971:NumInQ</t>
  </si>
  <si>
    <t>After coding queue of keycat 8971:TimeInQ</t>
  </si>
  <si>
    <t>After coding queue of keycat 4220:NumInQ</t>
  </si>
  <si>
    <t>After coding queue of keycat 4220:TimeInQ</t>
  </si>
  <si>
    <t>After coding queue of keycat 9044:NumInQ</t>
  </si>
  <si>
    <t>After coding queue of keycat 9044:TimeInQ</t>
  </si>
  <si>
    <t>After coding queue of keycat 8812:NumInQ</t>
  </si>
  <si>
    <t>After coding queue of keycat 8812:TimeInQ</t>
  </si>
  <si>
    <t>After coding queue of keycat 105:NumInQ</t>
  </si>
  <si>
    <t>After coding queue of keycat 105:TimeInQ</t>
  </si>
  <si>
    <t>After coding queue of keycat 2204:NumInQ</t>
  </si>
  <si>
    <t>After coding queue of keycat 2204:TimeInQ</t>
  </si>
  <si>
    <t>After coding queue of keycat 2919:NumInQ</t>
  </si>
  <si>
    <t>After coding queue of keycat 2919:TimeInQ</t>
  </si>
  <si>
    <t>After coding queue of keycat 5703:NumInQ</t>
  </si>
  <si>
    <t>After coding queue of keycat 5703:TimeInQ</t>
  </si>
  <si>
    <t>After coding queue of keycat 5815:NumInQ</t>
  </si>
  <si>
    <t>After coding queue of keycat 5815:TimeInQ</t>
  </si>
  <si>
    <t>After coding queue of keycat 5608:NumInQ</t>
  </si>
  <si>
    <t>After coding queue of keycat 5608:TimeInQ</t>
  </si>
  <si>
    <t>After coding queue of keycat 8922:NumInQ</t>
  </si>
  <si>
    <t>After coding queue of keycat 8922:TimeInQ</t>
  </si>
  <si>
    <t>After coding queue of keycat 123:NumInQ</t>
  </si>
  <si>
    <t>After coding queue of keycat 123:TimeInQ</t>
  </si>
  <si>
    <t>After coding queue of keycat 7402:NumInQ</t>
  </si>
  <si>
    <t>After coding queue of keycat 7402:TimeInQ</t>
  </si>
  <si>
    <t>After coding queue of keycat 6112:NumInQ</t>
  </si>
  <si>
    <t>After coding queue of keycat 6112:TimeInQ</t>
  </si>
  <si>
    <t>After coding queue of keycat 7744:NumInQ</t>
  </si>
  <si>
    <t>After coding queue of keycat 7744:TimeInQ</t>
  </si>
  <si>
    <t>After coding queue of keycat 9107:NumInQ</t>
  </si>
  <si>
    <t>After coding queue of keycat 9107:TimeInQ</t>
  </si>
  <si>
    <t>After coding queue of keycat 5609:NumInQ</t>
  </si>
  <si>
    <t>After coding queue of keycat 5609:TimeInQ</t>
  </si>
  <si>
    <t>After coding queue of keycat 3202:NumInQ</t>
  </si>
  <si>
    <t>After coding queue of keycat 3202:TimeInQ</t>
  </si>
  <si>
    <t>After coding queue of keycat 2805:NumInQ</t>
  </si>
  <si>
    <t>After coding queue of keycat 2805:TimeInQ</t>
  </si>
  <si>
    <t>After coding queue of keycat 4411:NumInQ</t>
  </si>
  <si>
    <t>After coding queue of keycat 4411:TimeInQ</t>
  </si>
  <si>
    <t>After coding queue of keycat 110:NumInQ</t>
  </si>
  <si>
    <t>After coding queue of keycat 110:TimeInQ</t>
  </si>
  <si>
    <t>After coding queue of keycat 8003:NumInQ</t>
  </si>
  <si>
    <t>After coding queue of keycat 8003:TimeInQ</t>
  </si>
  <si>
    <t>After coding queue of keycat 2628:NumInQ</t>
  </si>
  <si>
    <t>After coding queue of keycat 2628:TimeInQ</t>
  </si>
  <si>
    <t>After coding queue of keycat 7917:NumInQ</t>
  </si>
  <si>
    <t>After coding queue of keycat 7917:TimeInQ</t>
  </si>
  <si>
    <t>After coding queue of keycat 3506:NumInQ</t>
  </si>
  <si>
    <t>After coding queue of keycat 3506:TimeInQ</t>
  </si>
  <si>
    <t>After coding queue of keycat 3503:NumInQ</t>
  </si>
  <si>
    <t>After coding queue of keycat 3503:TimeInQ</t>
  </si>
  <si>
    <t>After coding queue of keycat 8538:NumInQ</t>
  </si>
  <si>
    <t>After coding queue of keycat 8538:TimeInQ</t>
  </si>
  <si>
    <t>After coding queue of keycat 1601:NumInQ</t>
  </si>
  <si>
    <t>After coding queue of keycat 1601:TimeInQ</t>
  </si>
  <si>
    <t>After coding queue of keycat 115:NumInQ</t>
  </si>
  <si>
    <t>After coding queue of keycat 115:TimeInQ</t>
  </si>
  <si>
    <t>After coding queue of keycat 9436:NumInQ</t>
  </si>
  <si>
    <t>After coding queue of keycat 9436:TimeInQ</t>
  </si>
  <si>
    <t>After coding queue of keycat 4105:NumInQ</t>
  </si>
  <si>
    <t>After coding queue of keycat 4105:TimeInQ</t>
  </si>
  <si>
    <t>After coding queue of keycat 6327:NumInQ</t>
  </si>
  <si>
    <t>After coding queue of keycat 6327:TimeInQ</t>
  </si>
  <si>
    <t>After coding queue of keycat 2631:NumInQ</t>
  </si>
  <si>
    <t>After coding queue of keycat 2631:TimeInQ</t>
  </si>
  <si>
    <t>After coding queue of keycat 3409:NumInQ</t>
  </si>
  <si>
    <t>After coding queue of keycat 3409:TimeInQ</t>
  </si>
  <si>
    <t>After coding queue of keycat 8984:NumInQ</t>
  </si>
  <si>
    <t>After coding queue of keycat 8984:TimeInQ</t>
  </si>
  <si>
    <t>After coding queue of keycat 132:NumInQ</t>
  </si>
  <si>
    <t>After coding queue of keycat 132:TimeInQ</t>
  </si>
  <si>
    <t>After coding queue of keycat 2812:NumInQ</t>
  </si>
  <si>
    <t>After coding queue of keycat 2812:TimeInQ</t>
  </si>
  <si>
    <t>After coding queue of keycat 8982:NumInQ</t>
  </si>
  <si>
    <t>After coding queue of keycat 8982:TimeInQ</t>
  </si>
  <si>
    <t>After coding queue of keycat 950:NumInQ</t>
  </si>
  <si>
    <t>After coding queue of keycat 950:TimeInQ</t>
  </si>
  <si>
    <t>After coding queue of keycat 4401:NumInQ</t>
  </si>
  <si>
    <t>After coding queue of keycat 4401:TimeInQ</t>
  </si>
  <si>
    <t>After coding queue of keycat 8359:NumInQ</t>
  </si>
  <si>
    <t>After coding queue of keycat 8359:TimeInQ</t>
  </si>
  <si>
    <t>After coding queue of keycat 6104:NumInQ</t>
  </si>
  <si>
    <t>After coding queue of keycat 6104:TimeInQ</t>
  </si>
  <si>
    <t>After coding queue of keycat 8526:NumInQ</t>
  </si>
  <si>
    <t>After coding queue of keycat 8526:TimeInQ</t>
  </si>
  <si>
    <t>After coding queue of keycat 7390:NumInQ</t>
  </si>
  <si>
    <t>After coding queue of keycat 7390:TimeInQ</t>
  </si>
  <si>
    <t>After coding queue of keycat 3311:NumInQ</t>
  </si>
  <si>
    <t>After coding queue of keycat 3311:TimeInQ</t>
  </si>
  <si>
    <t>After coding queue of keycat 2308:NumInQ</t>
  </si>
  <si>
    <t>After coding queue of keycat 2308:TimeInQ</t>
  </si>
  <si>
    <t>After coding queue of keycat 4117:NumInQ</t>
  </si>
  <si>
    <t>After coding queue of keycat 4117:TimeInQ</t>
  </si>
  <si>
    <t>After coding queue of keycat 9393:NumInQ</t>
  </si>
  <si>
    <t>After coding queue of keycat 9393:TimeInQ</t>
  </si>
  <si>
    <t>After coding queue of keycat 7531:NumInQ</t>
  </si>
  <si>
    <t>After coding queue of keycat 7531:TimeInQ</t>
  </si>
  <si>
    <t>After coding queue of keycat 1205:NumInQ</t>
  </si>
  <si>
    <t>After coding queue of keycat 1205:TimeInQ</t>
  </si>
  <si>
    <t>After coding queue of keycat 2406:NumInQ</t>
  </si>
  <si>
    <t>After coding queue of keycat 2406:TimeInQ</t>
  </si>
  <si>
    <t>After coding queue of keycat 6106:NumInQ</t>
  </si>
  <si>
    <t>After coding queue of keycat 6106:TimeInQ</t>
  </si>
  <si>
    <t>After coding queue of keycat 2503:NumInQ</t>
  </si>
  <si>
    <t>After coding queue of keycat 2503:TimeInQ</t>
  </si>
  <si>
    <t>After coding queue of keycat 603:NumInQ</t>
  </si>
  <si>
    <t>After coding queue of keycat 603:TimeInQ</t>
  </si>
  <si>
    <t>After coding queue of keycat 8976:NumInQ</t>
  </si>
  <si>
    <t>After coding queue of keycat 8976:TimeInQ</t>
  </si>
  <si>
    <t>After coding queue of keycat 7203:NumInQ</t>
  </si>
  <si>
    <t>After coding queue of keycat 7203:TimeInQ</t>
  </si>
  <si>
    <t>After coding queue of keycat 5316:NumInQ</t>
  </si>
  <si>
    <t>After coding queue of keycat 5316:TimeInQ</t>
  </si>
  <si>
    <t>After coding queue of keycat 7520:NumInQ</t>
  </si>
  <si>
    <t>After coding queue of keycat 7520:TimeInQ</t>
  </si>
  <si>
    <t>After coding queue of keycat 3102:NumInQ</t>
  </si>
  <si>
    <t>After coding queue of keycat 3102:TimeInQ</t>
  </si>
  <si>
    <t>After coding queue of keycat 3304:NumInQ</t>
  </si>
  <si>
    <t>After coding queue of keycat 3304:TimeInQ</t>
  </si>
  <si>
    <t>After coding queue of keycat 1001:NumInQ</t>
  </si>
  <si>
    <t>After coding queue of keycat 1001:TimeInQ</t>
  </si>
  <si>
    <t>After coding queue of keycat 8832:NumInQ</t>
  </si>
  <si>
    <t>After coding queue of keycat 8832:TimeInQ</t>
  </si>
  <si>
    <t>After coding queue of keycat 3512:NumInQ</t>
  </si>
  <si>
    <t>After coding queue of keycat 3512:TimeInQ</t>
  </si>
  <si>
    <t>After coding queue of keycat 2825:NumInQ</t>
  </si>
  <si>
    <t>After coding queue of keycat 2825:TimeInQ</t>
  </si>
  <si>
    <t>After coding queue of keycat 3201:NumInQ</t>
  </si>
  <si>
    <t>After coding queue of keycat 3201:TimeInQ</t>
  </si>
  <si>
    <t>After coding queue of keycat 813:NumInQ</t>
  </si>
  <si>
    <t>After coding queue of keycat 813:TimeInQ</t>
  </si>
  <si>
    <t>After coding queue of keycat 173:NumInQ</t>
  </si>
  <si>
    <t>After coding queue of keycat 173:TimeInQ</t>
  </si>
  <si>
    <t>After coding queue of keycat 4601:NumInQ</t>
  </si>
  <si>
    <t>After coding queue of keycat 4601:TimeInQ</t>
  </si>
  <si>
    <t>After coding queue of keycat 8973:NumInQ</t>
  </si>
  <si>
    <t>After coding queue of keycat 8973:TimeInQ</t>
  </si>
  <si>
    <t>After coding queue of keycat 8930:NumInQ</t>
  </si>
  <si>
    <t>After coding queue of keycat 8930:TimeInQ</t>
  </si>
  <si>
    <t>After coding queue of keycat 3902:NumInQ</t>
  </si>
  <si>
    <t>After coding queue of keycat 3902:TimeInQ</t>
  </si>
  <si>
    <t>After coding queue of keycat 6310:NumInQ</t>
  </si>
  <si>
    <t>After coding queue of keycat 6310:TimeInQ</t>
  </si>
  <si>
    <t>After coding queue of keycat 2608:NumInQ</t>
  </si>
  <si>
    <t>After coding queue of keycat 2608:TimeInQ</t>
  </si>
  <si>
    <t>After coding queue of keycat 2629:NumInQ</t>
  </si>
  <si>
    <t>After coding queue of keycat 2629:TimeInQ</t>
  </si>
  <si>
    <t>After coding queue of keycat 8907:NumInQ</t>
  </si>
  <si>
    <t>After coding queue of keycat 8907:TimeInQ</t>
  </si>
  <si>
    <t>After coding queue of keycat 1503:NumInQ</t>
  </si>
  <si>
    <t>After coding queue of keycat 1503:TimeInQ</t>
  </si>
  <si>
    <t>After coding queue of keycat 8599:NumInQ</t>
  </si>
  <si>
    <t>After coding queue of keycat 8599:TimeInQ</t>
  </si>
  <si>
    <t>After coding queue of keycat 8981:NumInQ</t>
  </si>
  <si>
    <t>After coding queue of keycat 8981:TimeInQ</t>
  </si>
  <si>
    <t>After coding queue of keycat 207:NumInQ</t>
  </si>
  <si>
    <t>After coding queue of keycat 207:TimeInQ</t>
  </si>
  <si>
    <t>After coding queue of keycat 5304:NumInQ</t>
  </si>
  <si>
    <t>After coding queue of keycat 5304:TimeInQ</t>
  </si>
  <si>
    <t>After coding queue of keycat 1902:NumInQ</t>
  </si>
  <si>
    <t>After coding queue of keycat 1902:TimeInQ</t>
  </si>
  <si>
    <t>After coding queue of keycat 7816:NumInQ</t>
  </si>
  <si>
    <t>After coding queue of keycat 7816:TimeInQ</t>
  </si>
  <si>
    <t>After coding queue of keycat 1015:NumInQ</t>
  </si>
  <si>
    <t>After coding queue of keycat 1015:TimeInQ</t>
  </si>
  <si>
    <t>After coding queue of keycat 109:NumInQ</t>
  </si>
  <si>
    <t>After coding queue of keycat 109:TimeInQ</t>
  </si>
  <si>
    <t>After coding queue of keycat 1501:NumInQ</t>
  </si>
  <si>
    <t>After coding queue of keycat 1501:TimeInQ</t>
  </si>
  <si>
    <t>After coding queue of keycat 4402:NumInQ</t>
  </si>
  <si>
    <t>After coding queue of keycat 4402:TimeInQ</t>
  </si>
  <si>
    <t>After coding queue of keycat 8998:NumInQ</t>
  </si>
  <si>
    <t>After coding queue of keycat 8998:TimeInQ</t>
  </si>
  <si>
    <t>After coding queue of keycat 9136:NumInQ</t>
  </si>
  <si>
    <t>After coding queue of keycat 9136:TimeInQ</t>
  </si>
  <si>
    <t>After coding queue of keycat 1882:NumInQ</t>
  </si>
  <si>
    <t>After coding queue of keycat 1882:TimeInQ</t>
  </si>
  <si>
    <t>After coding queue of keycat 6708:NumInQ</t>
  </si>
  <si>
    <t>After coding queue of keycat 6708:TimeInQ</t>
  </si>
  <si>
    <t>After coding queue of keycat 3511:NumInQ</t>
  </si>
  <si>
    <t>After coding queue of keycat 3511:TimeInQ</t>
  </si>
  <si>
    <t>After coding queue of keycat 1850:NumInQ</t>
  </si>
  <si>
    <t>After coding queue of keycat 1850:TimeInQ</t>
  </si>
  <si>
    <t>After coding queue of keycat 8826:NumInQ</t>
  </si>
  <si>
    <t>After coding queue of keycat 8826:TimeInQ</t>
  </si>
  <si>
    <t>After coding queue of keycat 3590:NumInQ</t>
  </si>
  <si>
    <t>After coding queue of keycat 3590:TimeInQ</t>
  </si>
  <si>
    <t>After coding queue of keycat 5611:NumInQ</t>
  </si>
  <si>
    <t>After coding queue of keycat 5611:TimeInQ</t>
  </si>
  <si>
    <t>After coding queue of keycat 8978:NumInQ</t>
  </si>
  <si>
    <t>After coding queue of keycat 8978:TimeInQ</t>
  </si>
  <si>
    <t>After coding queue of keycat 3103:NumInQ</t>
  </si>
  <si>
    <t>After coding queue of keycat 3103:TimeInQ</t>
  </si>
  <si>
    <t>After coding queue of keycat 5704:NumInQ</t>
  </si>
  <si>
    <t>After coding queue of keycat 5704:TimeInQ</t>
  </si>
  <si>
    <t>After coding queue of keycat 1411:NumInQ</t>
  </si>
  <si>
    <t>After coding queue of keycat 1411:TimeInQ</t>
  </si>
  <si>
    <t>After coding queue of keycat 1903:NumInQ</t>
  </si>
  <si>
    <t>After coding queue of keycat 1903:TimeInQ</t>
  </si>
  <si>
    <t>After coding queue of keycat 6003:NumInQ</t>
  </si>
  <si>
    <t>After coding queue of keycat 6003:TimeInQ</t>
  </si>
  <si>
    <t>After coding queue of keycat 2906:NumInQ</t>
  </si>
  <si>
    <t>After coding queue of keycat 2906:TimeInQ</t>
  </si>
  <si>
    <t>After coding queue of keycat 4503:NumInQ</t>
  </si>
  <si>
    <t>After coding queue of keycat 4503:TimeInQ</t>
  </si>
  <si>
    <t>After coding queue of keycat 8917:NumInQ</t>
  </si>
  <si>
    <t>After coding queue of keycat 8917:TimeInQ</t>
  </si>
  <si>
    <t>After coding queue of keycat 7530:NumInQ</t>
  </si>
  <si>
    <t>After coding queue of keycat 7530:TimeInQ</t>
  </si>
  <si>
    <t>After coding queue of keycat 2615:NumInQ</t>
  </si>
  <si>
    <t>After coding queue of keycat 2615:TimeInQ</t>
  </si>
  <si>
    <t>After coding queue of keycat 2716:NumInQ</t>
  </si>
  <si>
    <t>After coding queue of keycat 2716:TimeInQ</t>
  </si>
  <si>
    <t>After coding queue of keycat 9114:NumInQ</t>
  </si>
  <si>
    <t>After coding queue of keycat 9114:TimeInQ</t>
  </si>
  <si>
    <t>After coding queue of keycat 7401:NumInQ</t>
  </si>
  <si>
    <t>After coding queue of keycat 7401:TimeInQ</t>
  </si>
  <si>
    <t>After coding queue of keycat 7313:NumInQ</t>
  </si>
  <si>
    <t>After coding queue of keycat 7313:TimeInQ</t>
  </si>
  <si>
    <t>After coding queue of keycat 7802:NumInQ</t>
  </si>
  <si>
    <t>After coding queue of keycat 7802:TimeInQ</t>
  </si>
  <si>
    <t>After coding queue of keycat 3208:NumInQ</t>
  </si>
  <si>
    <t>After coding queue of keycat 3208:TimeInQ</t>
  </si>
  <si>
    <t>After coding queue of keycat 3802:NumInQ</t>
  </si>
  <si>
    <t>After coding queue of keycat 3802:TimeInQ</t>
  </si>
  <si>
    <t>After coding queue of keycat 2803:NumInQ</t>
  </si>
  <si>
    <t>After coding queue of keycat 2803:TimeInQ</t>
  </si>
  <si>
    <t>After coding queue of keycat 904:NumInQ</t>
  </si>
  <si>
    <t>After coding queue of keycat 904:TimeInQ</t>
  </si>
  <si>
    <t>After coding queue of keycat 8985:NumInQ</t>
  </si>
  <si>
    <t>After coding queue of keycat 8985:TimeInQ</t>
  </si>
  <si>
    <t>After coding queue of keycat 8311:NumInQ</t>
  </si>
  <si>
    <t>After coding queue of keycat 8311:TimeInQ</t>
  </si>
  <si>
    <t>After coding queue of keycat 113:NumInQ</t>
  </si>
  <si>
    <t>After coding queue of keycat 113:TimeInQ</t>
  </si>
  <si>
    <t>After coding queue of keycat 8933:NumInQ</t>
  </si>
  <si>
    <t>After coding queue of keycat 8933:TimeInQ</t>
  </si>
  <si>
    <t>After coding queue of keycat 1010:NumInQ</t>
  </si>
  <si>
    <t>After coding queue of keycat 1010:TimeInQ</t>
  </si>
  <si>
    <t>After coding queue of keycat 8532:NumInQ</t>
  </si>
  <si>
    <t>After coding queue of keycat 8532:TimeInQ</t>
  </si>
  <si>
    <t>After coding queue of keycat 9033:NumInQ</t>
  </si>
  <si>
    <t>After coding queue of keycat 9033:TimeInQ</t>
  </si>
  <si>
    <t>After coding queue of keycat 4119:NumInQ</t>
  </si>
  <si>
    <t>After coding queue of keycat 4119:TimeInQ</t>
  </si>
  <si>
    <t>After coding queue of keycat 103:NumInQ</t>
  </si>
  <si>
    <t>After coding queue of keycat 103:TimeInQ</t>
  </si>
  <si>
    <t>After coding queue of keycat 8370:NumInQ</t>
  </si>
  <si>
    <t>After coding queue of keycat 8370:TimeInQ</t>
  </si>
  <si>
    <t>After coding queue of keycat 8925:NumInQ</t>
  </si>
  <si>
    <t>After coding queue of keycat 8925:TimeInQ</t>
  </si>
  <si>
    <t>After coding queue of keycat 5308:NumInQ</t>
  </si>
  <si>
    <t>After coding queue of keycat 5308:TimeInQ</t>
  </si>
  <si>
    <t>After coding queue of keycat 708:NumInQ</t>
  </si>
  <si>
    <t>After coding queue of keycat 708:TimeInQ</t>
  </si>
  <si>
    <t>After coding queue of keycat 8506:NumInQ</t>
  </si>
  <si>
    <t>After coding queue of keycat 8506:TimeInQ</t>
  </si>
  <si>
    <t>After coding queue of keycat 7603:NumInQ</t>
  </si>
  <si>
    <t>After coding queue of keycat 7603:TimeInQ</t>
  </si>
  <si>
    <t>After coding queue of keycat 1835:NumInQ</t>
  </si>
  <si>
    <t>After coding queue of keycat 1835:TimeInQ</t>
  </si>
  <si>
    <t>After coding queue of keycat 7767:NumInQ</t>
  </si>
  <si>
    <t>After coding queue of keycat 7767:TimeInQ</t>
  </si>
  <si>
    <t>After coding queue of keycat 1854:NumInQ</t>
  </si>
  <si>
    <t>After coding queue of keycat 1854:TimeInQ</t>
  </si>
  <si>
    <t>After coding queue of keycat 2310:NumInQ</t>
  </si>
  <si>
    <t>After coding queue of keycat 2310:TimeInQ</t>
  </si>
  <si>
    <t>After coding queue of keycat 2804:NumInQ</t>
  </si>
  <si>
    <t>After coding queue of keycat 2804:TimeInQ</t>
  </si>
  <si>
    <t>After coding queue of keycat 8932:NumInQ</t>
  </si>
  <si>
    <t>After coding queue of keycat 8932:TimeInQ</t>
  </si>
  <si>
    <t>After coding queue of keycat 3326:NumInQ</t>
  </si>
  <si>
    <t>After coding queue of keycat 3326:TimeInQ</t>
  </si>
  <si>
    <t>After coding queue of keycat 4118:NumInQ</t>
  </si>
  <si>
    <t>After coding queue of keycat 4118:TimeInQ</t>
  </si>
  <si>
    <t>After coding queue of keycat 6107:NumInQ</t>
  </si>
  <si>
    <t>After coding queue of keycat 6107:TimeInQ</t>
  </si>
  <si>
    <t>After coding queue of keycat 7326:NumInQ</t>
  </si>
  <si>
    <t>After coding queue of keycat 7326:TimeInQ</t>
  </si>
  <si>
    <t>After coding queue of keycat 2917:NumInQ</t>
  </si>
  <si>
    <t>After coding queue of keycat 2917:TimeInQ</t>
  </si>
  <si>
    <t>After coding queue of keycat 4102:NumInQ</t>
  </si>
  <si>
    <t>After coding queue of keycat 4102:TimeInQ</t>
  </si>
  <si>
    <t>After coding queue of keycat 1502:NumInQ</t>
  </si>
  <si>
    <t>After coding queue of keycat 1502:TimeInQ</t>
  </si>
  <si>
    <t>After coding queue of keycat 2150:NumInQ</t>
  </si>
  <si>
    <t>After coding queue of keycat 2150:TimeInQ</t>
  </si>
  <si>
    <t>After coding queue of keycat 104:NumInQ</t>
  </si>
  <si>
    <t>After coding queue of keycat 104:TimeInQ</t>
  </si>
  <si>
    <t>After coding queue of keycat 304:NumInQ</t>
  </si>
  <si>
    <t>After coding queue of keycat 304:TimeInQ</t>
  </si>
  <si>
    <t>After coding queue of keycat 9153:NumInQ</t>
  </si>
  <si>
    <t>After coding queue of keycat 9153:TimeInQ</t>
  </si>
  <si>
    <t>After coding queue of keycat 8972:NumInQ</t>
  </si>
  <si>
    <t>After coding queue of keycat 8972:TimeInQ</t>
  </si>
  <si>
    <t>After coding queue of keycat 2909:NumInQ</t>
  </si>
  <si>
    <t>After coding queue of keycat 2909:TimeInQ</t>
  </si>
  <si>
    <t>After coding queue of keycat 8969:NumInQ</t>
  </si>
  <si>
    <t>After coding queue of keycat 8969:TimeInQ</t>
  </si>
  <si>
    <t>After coding queue of keycat 3318:NumInQ</t>
  </si>
  <si>
    <t>After coding queue of keycat 3318:TimeInQ</t>
  </si>
  <si>
    <t>After coding queue of keycat 3801:NumInQ</t>
  </si>
  <si>
    <t>After coding queue of keycat 3801:TimeInQ</t>
  </si>
  <si>
    <t>After coding queue of keycat 1022:NumInQ</t>
  </si>
  <si>
    <t>After coding queue of keycat 1022:TimeInQ</t>
  </si>
  <si>
    <t>After coding queue of keycat 8980:NumInQ</t>
  </si>
  <si>
    <t>After coding queue of keycat 8980:TimeInQ</t>
  </si>
  <si>
    <t>After coding queue of keycat 8909:NumInQ</t>
  </si>
  <si>
    <t>After coding queue of keycat 8909:TimeInQ</t>
  </si>
  <si>
    <t>After coding queue of keycat 4408:NumInQ</t>
  </si>
  <si>
    <t>After coding queue of keycat 4408:TimeInQ</t>
  </si>
  <si>
    <t>After coding queue of keycat 7507:NumInQ</t>
  </si>
  <si>
    <t>After coding queue of keycat 7507:TimeInQ</t>
  </si>
  <si>
    <t>After coding queue of keycat 6317:NumInQ</t>
  </si>
  <si>
    <t>After coding queue of keycat 6317:TimeInQ</t>
  </si>
  <si>
    <t>After coding queue of keycat 325:NumInQ</t>
  </si>
  <si>
    <t>After coding queue of keycat 325:TimeInQ</t>
  </si>
  <si>
    <t>After coding queue of keycat 8912:NumInQ</t>
  </si>
  <si>
    <t>After coding queue of keycat 8912:TimeInQ</t>
  </si>
  <si>
    <t>After coding queue of keycat 8886:NumInQ</t>
  </si>
  <si>
    <t>After coding queue of keycat 8886:TimeInQ</t>
  </si>
  <si>
    <t>After coding queue of keycat 1403:NumInQ</t>
  </si>
  <si>
    <t>After coding queue of keycat 1403:TimeInQ</t>
  </si>
  <si>
    <t>After coding queue of keycat 8979:NumInQ</t>
  </si>
  <si>
    <t>After coding queue of keycat 8979:TimeInQ</t>
  </si>
  <si>
    <t>After coding queue of keycat 8927:NumInQ</t>
  </si>
  <si>
    <t>After coding queue of keycat 8927:TimeInQ</t>
  </si>
  <si>
    <t>After coding queue of keycat 4230:NumInQ</t>
  </si>
  <si>
    <t>After coding queue of keycat 4230:TimeInQ</t>
  </si>
  <si>
    <t>After coding queue of keycat 5303:NumInQ</t>
  </si>
  <si>
    <t>After coding queue of keycat 5303:TimeInQ</t>
  </si>
  <si>
    <t>After coding queue of keycat 2111:NumInQ</t>
  </si>
  <si>
    <t>After coding queue of keycat 2111:TimeInQ</t>
  </si>
  <si>
    <t>After coding queue of keycat 1407:NumInQ</t>
  </si>
  <si>
    <t>After coding queue of keycat 1407:TimeInQ</t>
  </si>
  <si>
    <t>After coding queue of keycat 6703:NumInQ</t>
  </si>
  <si>
    <t>After coding queue of keycat 6703:TimeInQ</t>
  </si>
  <si>
    <t>After coding queue of keycat 703:NumInQ</t>
  </si>
  <si>
    <t>After coding queue of keycat 703:TimeInQ</t>
  </si>
  <si>
    <t>After coding queue of keycat 8970:NumInQ</t>
  </si>
  <si>
    <t>After coding queue of keycat 8970:TimeInQ</t>
  </si>
  <si>
    <t>After coding queue of keycat 8549:NumInQ</t>
  </si>
  <si>
    <t>After coding queue of keycat 8549:TimeInQ</t>
  </si>
  <si>
    <t>After coding queue of keycat 8543:NumInQ</t>
  </si>
  <si>
    <t>After coding queue of keycat 8543:TimeInQ</t>
  </si>
  <si>
    <t>After coding queue of keycat 8913:NumInQ</t>
  </si>
  <si>
    <t>After coding queue of keycat 8913:TimeInQ</t>
  </si>
  <si>
    <t>After coding queue of keycat 8920:NumInQ</t>
  </si>
  <si>
    <t>After coding queue of keycat 8920:TimeInQ</t>
  </si>
  <si>
    <t>After coding queue of keycat 1202:NumInQ</t>
  </si>
  <si>
    <t>After coding queue of keycat 1202:TimeInQ</t>
  </si>
  <si>
    <t>After coding queue of keycat 305:NumInQ</t>
  </si>
  <si>
    <t>After coding queue of keycat 305:TimeInQ</t>
  </si>
  <si>
    <t>After coding queue of keycat 8840:NumInQ</t>
  </si>
  <si>
    <t>After coding queue of keycat 8840:TimeInQ</t>
  </si>
  <si>
    <t>After coding queue of keycat 8008:NumInQ</t>
  </si>
  <si>
    <t>After coding queue of keycat 8008:TimeInQ</t>
  </si>
  <si>
    <t>After coding queue of keycat 2627:NumInQ</t>
  </si>
  <si>
    <t>After coding queue of keycat 2627:TimeInQ</t>
  </si>
  <si>
    <t>After coding queue of keycat 1836:NumInQ</t>
  </si>
  <si>
    <t>After coding queue of keycat 1836:TimeInQ</t>
  </si>
  <si>
    <t>After coding queue of keycat 4114:NumInQ</t>
  </si>
  <si>
    <t>After coding queue of keycat 4114:TimeInQ</t>
  </si>
  <si>
    <t>After coding queue of keycat 8929:NumInQ</t>
  </si>
  <si>
    <t>After coding queue of keycat 8929:TimeInQ</t>
  </si>
  <si>
    <t>After coding queue of keycat 2606:NumInQ</t>
  </si>
  <si>
    <t>After coding queue of keycat 2606:TimeInQ</t>
  </si>
  <si>
    <t>After coding queue of keycat 1401:NumInQ</t>
  </si>
  <si>
    <t>After coding queue of keycat 1401:TimeInQ</t>
  </si>
  <si>
    <t>After coding queue of keycat 9156:NumInQ</t>
  </si>
  <si>
    <t>After coding queue of keycat 9156:TimeInQ</t>
  </si>
  <si>
    <t>After coding queue of keycat 3206:NumInQ</t>
  </si>
  <si>
    <t>After coding queue of keycat 3206:TimeInQ</t>
  </si>
  <si>
    <t>After coding queue of keycat 6709:NumInQ</t>
  </si>
  <si>
    <t>After coding queue of keycat 6709:TimeInQ</t>
  </si>
  <si>
    <t>After coding queue of keycat 116:NumInQ</t>
  </si>
  <si>
    <t>After coding queue of keycat 116:TimeInQ</t>
  </si>
  <si>
    <t>After coding queue of keycat 2617:NumInQ</t>
  </si>
  <si>
    <t>After coding queue of keycat 2617:TimeInQ</t>
  </si>
  <si>
    <t>After coding queue of keycat 903:NumInQ</t>
  </si>
  <si>
    <t>After coding queue of keycat 903:TimeInQ</t>
  </si>
  <si>
    <t>After coding queue of keycat 316:NumInQ</t>
  </si>
  <si>
    <t>After coding queue of keycat 316:TimeInQ</t>
  </si>
  <si>
    <t>After coding queue of keycat 8918:NumInQ</t>
  </si>
  <si>
    <t>After coding queue of keycat 8918:TimeInQ</t>
  </si>
  <si>
    <t>After coding queue of keycat 311:NumInQ</t>
  </si>
  <si>
    <t>After coding queue of keycat 311:TimeInQ</t>
  </si>
  <si>
    <t>After coding queue of keycat 6009:NumInQ</t>
  </si>
  <si>
    <t>After coding queue of keycat 6009:TimeInQ</t>
  </si>
  <si>
    <t>After coding queue of keycat 6311:NumInQ</t>
  </si>
  <si>
    <t>After coding queue of keycat 6311:TimeInQ</t>
  </si>
  <si>
    <t>After coding queue of keycat 1427:NumInQ</t>
  </si>
  <si>
    <t>After coding queue of keycat 1427:TimeInQ</t>
  </si>
  <si>
    <t>After coding queue of keycat 8540:NumInQ</t>
  </si>
  <si>
    <t>After coding queue of keycat 8540:TimeInQ</t>
  </si>
  <si>
    <t>After coding queue of keycat 8547:NumInQ</t>
  </si>
  <si>
    <t>After coding queue of keycat 8547:TimeInQ</t>
  </si>
  <si>
    <t>After coding queue of keycat 1406:NumInQ</t>
  </si>
  <si>
    <t>After coding queue of keycat 1406:TimeInQ</t>
  </si>
  <si>
    <t>After coding queue of keycat 307:NumInQ</t>
  </si>
  <si>
    <t>After coding queue of keycat 307:TimeInQ</t>
  </si>
  <si>
    <t>After coding queue of keycat 9394:NumInQ</t>
  </si>
  <si>
    <t>After coding queue of keycat 9394:TimeInQ</t>
  </si>
  <si>
    <t>After coding queue of keycat 8570:NumInQ</t>
  </si>
  <si>
    <t>After coding queue of keycat 8570:TimeInQ</t>
  </si>
  <si>
    <t>After coding queue of keycat 7430:NumInQ</t>
  </si>
  <si>
    <t>After coding queue of keycat 7430:TimeInQ</t>
  </si>
  <si>
    <t>After coding queue of keycat 8507:NumInQ</t>
  </si>
  <si>
    <t>After coding queue of keycat 8507:TimeInQ</t>
  </si>
  <si>
    <t>After coding queue of keycat 6111:NumInQ</t>
  </si>
  <si>
    <t>After coding queue of keycat 6111:TimeInQ</t>
  </si>
  <si>
    <t>After coding queue of keycat 4301:NumInQ</t>
  </si>
  <si>
    <t>After coding queue of keycat 4301:TimeInQ</t>
  </si>
  <si>
    <t>After coding queue of keycat 8522:NumInQ</t>
  </si>
  <si>
    <t>After coding queue of keycat 8522:TimeInQ</t>
  </si>
  <si>
    <t>After coding queue of keycat 7001:NumInQ</t>
  </si>
  <si>
    <t>After coding queue of keycat 7001:TimeInQ</t>
  </si>
  <si>
    <t>After coding queue of keycat 308:NumInQ</t>
  </si>
  <si>
    <t>After coding queue of keycat 308:TimeInQ</t>
  </si>
  <si>
    <t>After coding queue of keycat 5301:NumInQ</t>
  </si>
  <si>
    <t>After coding queue of keycat 5301:TimeInQ</t>
  </si>
  <si>
    <t>After coding queue of keycat 9140:NumInQ</t>
  </si>
  <si>
    <t>After coding queue of keycat 9140:TimeInQ</t>
  </si>
  <si>
    <t>After coding queue of keycat 8977:NumInQ</t>
  </si>
  <si>
    <t>After coding queue of keycat 8977:TimeInQ</t>
  </si>
  <si>
    <t>After coding queue of keycat 6352:NumInQ</t>
  </si>
  <si>
    <t>After coding queue of keycat 6352:TimeInQ</t>
  </si>
  <si>
    <t>After coding queue of keycat 2713:NumInQ</t>
  </si>
  <si>
    <t>After coding queue of keycat 2713:TimeInQ</t>
  </si>
  <si>
    <t>After coding queue of keycat 7502:NumInQ</t>
  </si>
  <si>
    <t>After coding queue of keycat 7502:TimeInQ</t>
  </si>
  <si>
    <t>After coding queue of keycat 7205:NumInQ</t>
  </si>
  <si>
    <t>After coding queue of keycat 7205:TimeInQ</t>
  </si>
  <si>
    <t>After coding queue of keycat 705:NumInQ</t>
  </si>
  <si>
    <t>After coding queue of keycat 705:TimeInQ</t>
  </si>
  <si>
    <t>After coding queue of keycat 7260:NumInQ</t>
  </si>
  <si>
    <t>After coding queue of keycat 7260:TimeInQ</t>
  </si>
  <si>
    <t>After coding queue of keycat 8924:NumInQ</t>
  </si>
  <si>
    <t>After coding queue of keycat 8924:TimeInQ</t>
  </si>
  <si>
    <t>After coding queue of keycat 5307:NumInQ</t>
  </si>
  <si>
    <t>After coding queue of keycat 5307:TimeInQ</t>
  </si>
  <si>
    <t>After coding queue of keycat 8512:NumInQ</t>
  </si>
  <si>
    <t>After coding queue of keycat 8512:TimeInQ</t>
  </si>
  <si>
    <t>After coding queue of keycat 8910:NumInQ</t>
  </si>
  <si>
    <t>After coding queue of keycat 8910:TimeInQ</t>
  </si>
  <si>
    <t>After coding queue of keycat 8502:NumInQ</t>
  </si>
  <si>
    <t>After coding queue of keycat 8502:TimeInQ</t>
  </si>
  <si>
    <t>After coding queue of keycat 8525:NumInQ</t>
  </si>
  <si>
    <t>After coding queue of keycat 8525:TimeInQ</t>
  </si>
  <si>
    <t>After coding queue of keycat 8379:NumInQ</t>
  </si>
  <si>
    <t>After coding queue of keycat 8379:TimeInQ</t>
  </si>
  <si>
    <t>After coding queue of keycat 9122:NumInQ</t>
  </si>
  <si>
    <t>After coding queue of keycat 9122:TimeInQ</t>
  </si>
  <si>
    <t>After coding queue of keycat 8378:NumInQ</t>
  </si>
  <si>
    <t>After coding queue of keycat 8378:TimeInQ</t>
  </si>
  <si>
    <t>After coding queue of keycat 4116:NumInQ</t>
  </si>
  <si>
    <t>After coding queue of keycat 4116:TimeInQ</t>
  </si>
  <si>
    <t>After coding queue of keycat 8916:NumInQ</t>
  </si>
  <si>
    <t>After coding queue of keycat 8916:TimeInQ</t>
  </si>
  <si>
    <t>After coding queue of keycat 8908:NumInQ</t>
  </si>
  <si>
    <t>After coding queue of keycat 8908:TimeInQ</t>
  </si>
  <si>
    <t>After coding queue of keycat 5118:NumInQ</t>
  </si>
  <si>
    <t>After coding queue of keycat 5118:TimeInQ</t>
  </si>
  <si>
    <t>After coding queue of keycat 4113:NumInQ</t>
  </si>
  <si>
    <t>After coding queue of keycat 4113:TimeInQ</t>
  </si>
  <si>
    <t>After coding queue of keycat 6702:NumInQ</t>
  </si>
  <si>
    <t>After coding queue of keycat 6702:TimeInQ</t>
  </si>
  <si>
    <t>After coding queue of keycat 8546:NumInQ</t>
  </si>
  <si>
    <t>After coding queue of keycat 8546:TimeInQ</t>
  </si>
  <si>
    <t>After coding queue of keycat 8906:NumInQ</t>
  </si>
  <si>
    <t>After coding queue of keycat 8906:TimeInQ</t>
  </si>
  <si>
    <t>After coding queue of keycat 7202:NumInQ</t>
  </si>
  <si>
    <t>After coding queue of keycat 7202:TimeInQ</t>
  </si>
  <si>
    <t>After coding queue of keycat 1405:NumInQ</t>
  </si>
  <si>
    <t>After coding queue of keycat 1405:TimeInQ</t>
  </si>
  <si>
    <t>After coding queue of keycat 8923:NumInQ</t>
  </si>
  <si>
    <t>After coding queue of keycat 8923:TimeInQ</t>
  </si>
  <si>
    <t>After coding queue of keycat 8369:NumInQ</t>
  </si>
  <si>
    <t>After coding queue of keycat 8369:TimeInQ</t>
  </si>
  <si>
    <t>After coding queue of keycat 3302:NumInQ</t>
  </si>
  <si>
    <t>After coding queue of keycat 3302:TimeInQ</t>
  </si>
  <si>
    <t>After coding queue of keycat 8914:NumInQ</t>
  </si>
  <si>
    <t>After coding queue of keycat 8914:TimeInQ</t>
  </si>
  <si>
    <t>After coding queue of keycat 8519:NumInQ</t>
  </si>
  <si>
    <t>After coding queue of keycat 8519:TimeInQ</t>
  </si>
  <si>
    <t>After coding queue of keycat 7211:NumInQ</t>
  </si>
  <si>
    <t>After coding queue of keycat 7211:TimeInQ</t>
  </si>
  <si>
    <t>After coding queue of keycat 204:NumInQ</t>
  </si>
  <si>
    <t>After coding queue of keycat 204:TimeInQ</t>
  </si>
  <si>
    <t>After coding queue of keycat 1875:NumInQ</t>
  </si>
  <si>
    <t>After coding queue of keycat 1875:TimeInQ</t>
  </si>
  <si>
    <t>After coding queue of keycat 9142:NumInQ</t>
  </si>
  <si>
    <t>After coding queue of keycat 9142:TimeInQ</t>
  </si>
  <si>
    <t>After coding queue of keycat 2205:NumInQ</t>
  </si>
  <si>
    <t>After coding queue of keycat 2205:TimeInQ</t>
  </si>
  <si>
    <t>After coding queue of keycat 5129:NumInQ</t>
  </si>
  <si>
    <t>After coding queue of keycat 5129:TimeInQ</t>
  </si>
  <si>
    <t>After coding queue of keycat 8926:NumInQ</t>
  </si>
  <si>
    <t>After coding queue of keycat 8926:TimeInQ</t>
  </si>
  <si>
    <t>After coding queue of keycat 1408:NumInQ</t>
  </si>
  <si>
    <t>After coding queue of keycat 1408:TimeInQ</t>
  </si>
  <si>
    <t>After coding queue of keycat 7331:NumInQ</t>
  </si>
  <si>
    <t>After coding queue of keycat 7331:TimeInQ</t>
  </si>
  <si>
    <t>After coding queue of keycat 8915:NumInQ</t>
  </si>
  <si>
    <t>After coding queue of keycat 8915:TimeInQ</t>
  </si>
  <si>
    <t>After coding queue of keycat 2607:NumInQ</t>
  </si>
  <si>
    <t>After coding queue of keycat 2607:TimeInQ</t>
  </si>
  <si>
    <t>After coding queue of keycat 8368:NumInQ</t>
  </si>
  <si>
    <t>After coding queue of keycat 8368:TimeInQ</t>
  </si>
  <si>
    <t>After coding queue of keycat 707:NumInQ</t>
  </si>
  <si>
    <t>After coding queue of keycat 707:TimeInQ</t>
  </si>
  <si>
    <t>After coding queue of keycat 8505:NumInQ</t>
  </si>
  <si>
    <t>After coding queue of keycat 8505:TimeInQ</t>
  </si>
  <si>
    <t>After coding queue of keycat 7210:NumInQ</t>
  </si>
  <si>
    <t>After coding queue of keycat 7210:TimeInQ</t>
  </si>
  <si>
    <t>After coding queue of keycat 3509:NumInQ</t>
  </si>
  <si>
    <t>After coding queue of keycat 3509:TimeInQ</t>
  </si>
  <si>
    <t>After coding queue of keycat 2911:NumInQ</t>
  </si>
  <si>
    <t>After coding queue of keycat 2911:TimeInQ</t>
  </si>
  <si>
    <t>After coding queue of keycat 4115:NumInQ</t>
  </si>
  <si>
    <t>After coding queue of keycat 4115:TimeInQ</t>
  </si>
  <si>
    <t>After coding queue of keycat 9120:NumInQ</t>
  </si>
  <si>
    <t>After coding queue of keycat 9120:TimeInQ</t>
  </si>
  <si>
    <t>After coding queue of keycat 9137:NumInQ</t>
  </si>
  <si>
    <t>After coding queue of keycat 9137:TimeInQ</t>
  </si>
  <si>
    <t>After coding queue of keycat 1402:NumInQ</t>
  </si>
  <si>
    <t>After coding queue of keycat 1402:TimeInQ</t>
  </si>
  <si>
    <t>After coding queue of keycat 4145:NumInQ</t>
  </si>
  <si>
    <t>After coding queue of keycat 4145:TimeInQ</t>
  </si>
  <si>
    <t>After coding queue of keycat 8377:NumInQ</t>
  </si>
  <si>
    <t>After coding queue of keycat 8377:TimeInQ</t>
  </si>
  <si>
    <t>After coding queue of keycat 8375:NumInQ</t>
  </si>
  <si>
    <t>After coding queue of keycat 8375:TimeInQ</t>
  </si>
  <si>
    <t>After coding queue of keycat 8928:NumInQ</t>
  </si>
  <si>
    <t>After coding queue of keycat 8928:TimeInQ</t>
  </si>
  <si>
    <t>After coding queue of keycat 8520:NumInQ</t>
  </si>
  <si>
    <t>After coding queue of keycat 8520:TimeInQ</t>
  </si>
  <si>
    <t>After coding queue of keycat 8288:NumInQ</t>
  </si>
  <si>
    <t>After coding queue of keycat 8288:TimeInQ</t>
  </si>
  <si>
    <t>After coding queue of keycat 8376:NumInQ</t>
  </si>
  <si>
    <t>After coding queue of keycat 8376:TimeInQ</t>
  </si>
  <si>
    <t>After coding queue of keycat 317:NumInQ</t>
  </si>
  <si>
    <t>After coding queue of keycat 317:TimeInQ</t>
  </si>
  <si>
    <t>After coding queue of keycat 7804:NumInQ</t>
  </si>
  <si>
    <t>After coding queue of keycat 7804:TimeInQ</t>
  </si>
  <si>
    <t>After coding queue of keycat 8542:NumInQ</t>
  </si>
  <si>
    <t>After coding queue of keycat 8542:TimeInQ</t>
  </si>
  <si>
    <t>After coding queue of keycat 5610:NumInQ</t>
  </si>
  <si>
    <t>After coding queue of keycat 5610:TimeInQ</t>
  </si>
  <si>
    <t>After coding queue of keycat 4403:NumInQ</t>
  </si>
  <si>
    <t>After coding queue of keycat 4403:TimeInQ</t>
  </si>
  <si>
    <t>After coding queue of keycat 5302:NumInQ</t>
  </si>
  <si>
    <t>After coding queue of keycat 5302:TimeInQ</t>
  </si>
  <si>
    <t>After coding queue of keycat 5402:NumInQ</t>
  </si>
  <si>
    <t>After coding queue of keycat 5402:TimeInQ</t>
  </si>
  <si>
    <t>After coding queue of keycat 8561:NumInQ</t>
  </si>
  <si>
    <t>After coding queue of keycat 8561:TimeInQ</t>
  </si>
  <si>
    <t>After coding queue of keycat 9141:NumInQ</t>
  </si>
  <si>
    <t>After coding queue of keycat 9141:TimeInQ</t>
  </si>
  <si>
    <t>After coding queue of keycat 1416:NumInQ</t>
  </si>
  <si>
    <t>After coding queue of keycat 1416:TimeInQ</t>
  </si>
  <si>
    <t>After coding queue of keycat 1409:NumInQ</t>
  </si>
  <si>
    <t>After coding queue of keycat 1409:TimeInQ</t>
  </si>
  <si>
    <t>After coding queue of keycat 8508:NumInQ</t>
  </si>
  <si>
    <t>After coding queue of keycat 8508:TimeInQ</t>
  </si>
  <si>
    <t>After coding queue of keycat 8563:NumInQ</t>
  </si>
  <si>
    <t>After coding queue of keycat 8563:TimeInQ</t>
  </si>
  <si>
    <t>After coding queue of keycat 814:NumInQ</t>
  </si>
  <si>
    <t>After coding queue of keycat 814:TimeInQ</t>
  </si>
  <si>
    <t>After coding queue of keycat 7206:NumInQ</t>
  </si>
  <si>
    <t>After coding queue of keycat 7206:TimeInQ</t>
  </si>
  <si>
    <t>After coding queue of keycat 2216:NumInQ</t>
  </si>
  <si>
    <t>After coding queue of keycat 2216:TimeInQ</t>
  </si>
  <si>
    <t>After coding queue of keycat 7107:NumInQ</t>
  </si>
  <si>
    <t>After coding queue of keycat 7107:TimeInQ</t>
  </si>
  <si>
    <t>Placement queue of station 0:NumInQ</t>
  </si>
  <si>
    <t>Placement queue of station 0:TimeInQ</t>
  </si>
  <si>
    <t>Placement rework queue of station 0:NumInQ</t>
  </si>
  <si>
    <t>Placement rework queue of station 0:TimeInQ</t>
  </si>
  <si>
    <t>Number of keycat rework events</t>
  </si>
  <si>
    <t>Number of coding rework events</t>
  </si>
  <si>
    <t>Number of placement rework events</t>
  </si>
  <si>
    <t>Number of keycat rework jobs (EAN's)</t>
  </si>
  <si>
    <t>Number of coding rework jobs (EAN's)</t>
  </si>
  <si>
    <t>Number of placement rework jobs (STUB's)</t>
  </si>
  <si>
    <t>Number of late keycat jobs (EAN)</t>
  </si>
  <si>
    <t>Number of late coding jobs (EAN)</t>
  </si>
  <si>
    <t>Number of late placement jobs (STUB)</t>
  </si>
  <si>
    <t>Completed jobs (STUB)</t>
  </si>
  <si>
    <t>Avg Coding Utility</t>
  </si>
  <si>
    <t>Avg Placement Utility</t>
  </si>
  <si>
    <t>Avg Support Utiltiy</t>
  </si>
  <si>
    <t>Avg Jobs in queue keycat</t>
  </si>
  <si>
    <t>Avg Jobs in queue coding</t>
  </si>
  <si>
    <t>Average EAN jobs still in system</t>
  </si>
  <si>
    <t>Average completed jobs (EAN)</t>
  </si>
  <si>
    <t>Percentage from baseline</t>
  </si>
  <si>
    <t>Less coding employees (4)</t>
  </si>
  <si>
    <t>Less coding employees (8)</t>
  </si>
  <si>
    <t>More coding employees (4)</t>
  </si>
  <si>
    <t>Less placement employees (2)</t>
  </si>
  <si>
    <t>More placement employees (2)</t>
  </si>
  <si>
    <t>Placement employee 4:Util</t>
  </si>
  <si>
    <t>Placement employee 4:BusyUnits</t>
  </si>
  <si>
    <t>More placement employees (4)</t>
  </si>
  <si>
    <t>Less placement support employees (1)</t>
  </si>
  <si>
    <t>Less placement support employees (2)</t>
  </si>
  <si>
    <t>Avg Coding Training Utility</t>
  </si>
  <si>
    <t>Avg Placement Training Utility</t>
  </si>
  <si>
    <t>Single workload queue at keycat task</t>
  </si>
  <si>
    <t>Single workload queue at coding task</t>
  </si>
  <si>
    <t>Single workload queue at placement task</t>
  </si>
  <si>
    <t>Random workload assignment rule (all departments)</t>
  </si>
  <si>
    <t>UPC arrival rate stdv x2</t>
  </si>
  <si>
    <t>UPC arrival rate stdv x3</t>
  </si>
  <si>
    <t>UPC arrival rate mean &amp; stdv x1.5</t>
  </si>
  <si>
    <t>AutoEngine from 30% to 40%</t>
  </si>
  <si>
    <t>AutoEngine from 30% to 50%</t>
  </si>
  <si>
    <t>Client:Util</t>
  </si>
  <si>
    <t>Client:BusyUnits</t>
  </si>
  <si>
    <t>NIL report is at client:Q:NumInQ</t>
  </si>
  <si>
    <t>NIL report is at client:Q:TimeInQ</t>
  </si>
  <si>
    <t>NIL report is at client:NS</t>
  </si>
  <si>
    <t>Average STUB jobs still in system</t>
  </si>
  <si>
    <t>Number of NIL reports awaiting client feedback</t>
  </si>
  <si>
    <t>Completed keycat actions total</t>
  </si>
  <si>
    <t>Completed keycat actions manual</t>
  </si>
  <si>
    <t>Completed coding actions</t>
  </si>
  <si>
    <t>Completed placement actions</t>
  </si>
  <si>
    <t>Number of EANs submitted</t>
  </si>
  <si>
    <t>Number of STUBs created</t>
  </si>
  <si>
    <t>Avg Jobs in queue placement (STUB files)</t>
  </si>
  <si>
    <t>Avg Jobs in queue support (STUB files)</t>
  </si>
  <si>
    <t>Single workload queue at coding &amp; placement</t>
  </si>
  <si>
    <t>Double arrival times with half arrival amount</t>
  </si>
  <si>
    <t>Half amount of times with double arrival amount</t>
  </si>
  <si>
    <t>Every day data delivery with arrival rate divided by 5</t>
  </si>
  <si>
    <t>Keycat &amp; coding task as single station</t>
  </si>
  <si>
    <t>Employees Training Coding (2/13)</t>
  </si>
  <si>
    <t>Employees Training Coding (4/13)</t>
  </si>
  <si>
    <t>Employees Training Placement (2/5)</t>
  </si>
  <si>
    <t>Employees Training Coding &amp; Placement (4/13,1/5)</t>
  </si>
  <si>
    <t>Avg Jobs in queue keycat + coding</t>
  </si>
  <si>
    <t>Coding employee 10:Util</t>
  </si>
  <si>
    <t>Coding employee 10:BusyUnits</t>
  </si>
  <si>
    <t>Placement employee 5:Util</t>
  </si>
  <si>
    <t>Placement employee 5:BusyUnits</t>
  </si>
  <si>
    <t>-</t>
  </si>
  <si>
    <t>Completed keycat actions AUTOENGINE</t>
  </si>
  <si>
    <t>Keycat &amp; coding task as single station with single queue</t>
  </si>
  <si>
    <t>Bol.com Integration (Arrival Rate - Mean: 40000, Stdv: 5000, Eligible: 0.35)</t>
  </si>
  <si>
    <t>Bol.com Integration (Arrival Rate - Mean: 40000, Stdv: 5000, Eligible: 0.35) (Coding + 8, Placement + 4)</t>
  </si>
  <si>
    <t>Percentage from base employee numbers</t>
  </si>
  <si>
    <t>Bol.com Integration (Arrival Rate - Mean: 40000, Stdv: 5000, Eligible: 0.35) (Coding + 12, Placement + 10)</t>
  </si>
  <si>
    <t>Average EAN job system time (seconds)</t>
  </si>
  <si>
    <t>Bol.com Integration (Arrival Rate - Mean: 40000, Stdv: 5000, Eligible: 0.35) (Coding Full/Training 2/23, Placement Full/Training 1/14)</t>
  </si>
  <si>
    <t>Bol.com Integration (Arrival Rate - Mean: 40000, Stdv: 5000, Eligible: 0.35) (Coding Full/Training 10/15, Placement Full/Training 4/11)</t>
  </si>
  <si>
    <t>Stdv Jobs in queue coding</t>
  </si>
  <si>
    <t>Stdv Jobs in queue keycat</t>
  </si>
  <si>
    <t>Stdv Jobs in queue keycat + coding</t>
  </si>
  <si>
    <t>Stdv Support Utility</t>
  </si>
  <si>
    <t>Stdv Placement Training Utility</t>
  </si>
  <si>
    <t>Stdv Placement Utility</t>
  </si>
  <si>
    <t>Stdv Coding Training Utility</t>
  </si>
  <si>
    <t>Stdv Coding Utility</t>
  </si>
  <si>
    <t>Stdv Jobs in queue support (STUB files)</t>
  </si>
  <si>
    <t>Stdv Jobs in queue placement (STUB files)</t>
  </si>
  <si>
    <t>Stdv of Average Total EANs present over weeks</t>
  </si>
  <si>
    <t>Average number of EANs present in system in week 1</t>
  </si>
  <si>
    <t>Average number of EANs present in system in week 2</t>
  </si>
  <si>
    <t>Average number of EANs present in system in week 3</t>
  </si>
  <si>
    <t>Average number of EANs present in system in week 4</t>
  </si>
  <si>
    <t>Average number of EANs present at keycatting stage in week 1</t>
  </si>
  <si>
    <t>Average number of EANs present at keycatting stage in week 2</t>
  </si>
  <si>
    <t>Average number of EANs present at keycatting stage in week 3</t>
  </si>
  <si>
    <t>Average number of EANs present at keycatting stage in week 4</t>
  </si>
  <si>
    <t>Average number of EANs present at coding stage in week 1</t>
  </si>
  <si>
    <t>Average number of EANs present at coding stage in week 2</t>
  </si>
  <si>
    <t>Average number of EANs present at coding stage in week 3</t>
  </si>
  <si>
    <t>Average number of EANs present at coding stage in week 4</t>
  </si>
  <si>
    <t>Average number of EANs present at placement stage in week 1</t>
  </si>
  <si>
    <t>Average number of EANs present at placement stage in week 2</t>
  </si>
  <si>
    <t>Average number of EANs present at placement stage in week 3</t>
  </si>
  <si>
    <t>Average number of EANs present at placement stage in week 4</t>
  </si>
  <si>
    <t>Average number of EANs present at placement support stage in week 1</t>
  </si>
  <si>
    <t>Average number of EANs present at placement support stage in week 2</t>
  </si>
  <si>
    <t>Average number of EANs present at placement support stage in week 3</t>
  </si>
  <si>
    <t>Average number of EANs present at placement support stage in week 4</t>
  </si>
  <si>
    <t>Stdv of Average number EANs present at keycatting stage</t>
  </si>
  <si>
    <t>Stdv of Average number EANs present at coding stage</t>
  </si>
  <si>
    <t>Stdv of Average number EANs present at placement stage</t>
  </si>
  <si>
    <t>Stdv of Average number EANs present at placement support stage</t>
  </si>
  <si>
    <t>Placement station 0:Q:NumInQ</t>
  </si>
  <si>
    <t>Placement station 0:Q:TimeInQ</t>
  </si>
  <si>
    <t>Placement station 0:NS</t>
  </si>
  <si>
    <t>Placement station 2:Q:NumInQ</t>
  </si>
  <si>
    <t>Placement station 2:Q:TimeInQ</t>
  </si>
  <si>
    <t>Placement station 2:NS</t>
  </si>
  <si>
    <t>Placement station 3:Q:NumInQ</t>
  </si>
  <si>
    <t>Placement station 3:Q:TimeInQ</t>
  </si>
  <si>
    <t>Placement station 3:NS</t>
  </si>
  <si>
    <t>Placement station 4:Q:NumInQ</t>
  </si>
  <si>
    <t>Placement station 4:Q:TimeInQ</t>
  </si>
  <si>
    <t>Placement station 4:NS</t>
  </si>
  <si>
    <t>Placement queue of station 1:NumInQ</t>
  </si>
  <si>
    <t>Placement queue of station 1:TimeInQ</t>
  </si>
  <si>
    <t>Placement rework queue of station 1:NumInQ</t>
  </si>
  <si>
    <t>Placement rework queue of station 1:TimeInQ</t>
  </si>
  <si>
    <t>Placement queue of station 2:NumInQ</t>
  </si>
  <si>
    <t>Placement queue of station 2:TimeInQ</t>
  </si>
  <si>
    <t>Placement rework queue of station 2:NumInQ</t>
  </si>
  <si>
    <t>Placement rework queue of station 2:TimeInQ</t>
  </si>
  <si>
    <t>Placement queue of station 3:NumInQ</t>
  </si>
  <si>
    <t>Placement queue of station 3:TimeInQ</t>
  </si>
  <si>
    <t>Placement rework queue of station 3:NumInQ</t>
  </si>
  <si>
    <t>Placement rework queue of station 3:TimeInQ</t>
  </si>
  <si>
    <t>Placement queue of station 4:NumInQ</t>
  </si>
  <si>
    <t>Placement queue of station 4:TimeInQ</t>
  </si>
  <si>
    <t>Placement rework queue of station 4:NumInQ</t>
  </si>
  <si>
    <t>Placement rework queue of station 4:TimeInQ</t>
  </si>
  <si>
    <t>Random workload assignment rule (keycat station)</t>
  </si>
  <si>
    <t>Random workload assignment rule (coding station)</t>
  </si>
  <si>
    <t>Random workload assignment rule (placement station)</t>
  </si>
  <si>
    <t>Keycat &amp; Coding employees (3/10)</t>
  </si>
  <si>
    <t>Avg Keycat Utility</t>
  </si>
  <si>
    <t>Stdv Keycat Utility</t>
  </si>
  <si>
    <t>UPC arrival rate mean &amp; stdv x1.5 (with reduced percentage eligible 75%)</t>
  </si>
  <si>
    <t>AutoEngine from 30% to 60%</t>
  </si>
  <si>
    <t>Extra training employees at coding (2)</t>
  </si>
  <si>
    <t>Extra training employees at coding (4)</t>
  </si>
  <si>
    <t>Extra training employees at coding (6)</t>
  </si>
  <si>
    <t>Extra training employees at placement (1)</t>
  </si>
  <si>
    <t>Extra training employees at placement (2)</t>
  </si>
  <si>
    <t>Extra training employees at placement (3)</t>
  </si>
  <si>
    <t>Keycat &amp; Coding employees (1/12)</t>
  </si>
  <si>
    <t>Keycat &amp; Coding employees (2/11)</t>
  </si>
  <si>
    <t>keycat team (2), auto engine 0.4 and double arrival</t>
  </si>
  <si>
    <t>Coding employee in training 1:Util</t>
  </si>
  <si>
    <t>Coding employee in training 1:BusyUnits</t>
  </si>
  <si>
    <t>Coding employee in training 2:Util</t>
  </si>
  <si>
    <t>Coding employee in training 2:BusyUnits</t>
  </si>
  <si>
    <t>Coding employee in training 3:Util</t>
  </si>
  <si>
    <t>Coding employee in training 3:BusyUnits</t>
  </si>
  <si>
    <t>Coding employee in training 4:Util</t>
  </si>
  <si>
    <t>Coding employee in training 4:BusyUnits</t>
  </si>
  <si>
    <t>Coding employee in training 5:Util</t>
  </si>
  <si>
    <t>Coding employee in training 5:BusyUnits</t>
  </si>
  <si>
    <t>Coding employee in training 6:Util</t>
  </si>
  <si>
    <t>Coding employee in training 6:BusyUnits</t>
  </si>
  <si>
    <t>Coding employee in training 7:Util</t>
  </si>
  <si>
    <t>Coding employee in training 7:BusyUnits</t>
  </si>
  <si>
    <t>Coding employee in training 8:Util</t>
  </si>
  <si>
    <t>Coding employee in training 8:BusyUnits</t>
  </si>
  <si>
    <t>Coding employee in training 9:Util</t>
  </si>
  <si>
    <t>Coding employee in training 9:BusyUnits</t>
  </si>
  <si>
    <t>Coding employee in training 10:Util</t>
  </si>
  <si>
    <t>Coding employee in training 10:BusyUnits</t>
  </si>
  <si>
    <t>Coding employee in training 11:Util</t>
  </si>
  <si>
    <t>Coding employee in training 11:BusyUnits</t>
  </si>
  <si>
    <t>Coding employee in training 12:Util</t>
  </si>
  <si>
    <t>Coding employee in training 12:BusyUnits</t>
  </si>
  <si>
    <t>Coding employee in training 13:Util</t>
  </si>
  <si>
    <t>Coding employee in training 13:BusyUnits</t>
  </si>
  <si>
    <t>Coding employee in training 14:Util</t>
  </si>
  <si>
    <t>Coding employee in training 14:BusyUnits</t>
  </si>
  <si>
    <t>Coding employee in training 15:Util</t>
  </si>
  <si>
    <t>Coding employee in training 15:BusyUnits</t>
  </si>
  <si>
    <t>Key-cat station 2:Q:NumInQ</t>
  </si>
  <si>
    <t>Key-cat station 2:Q:TimeInQ</t>
  </si>
  <si>
    <t>Key-cat station 2:NS</t>
  </si>
  <si>
    <t>Key-cat station 3:Q:NumInQ</t>
  </si>
  <si>
    <t>Key-cat station 3:Q:TimeInQ</t>
  </si>
  <si>
    <t>Key-cat station 3:NS</t>
  </si>
  <si>
    <t>Key-cat station 4:Q:NumInQ</t>
  </si>
  <si>
    <t>Key-cat station 4:Q:TimeInQ</t>
  </si>
  <si>
    <t>Key-cat station 4:NS</t>
  </si>
  <si>
    <t>Key-cat station 5:Q:NumInQ</t>
  </si>
  <si>
    <t>Key-cat station 5:Q:TimeInQ</t>
  </si>
  <si>
    <t>Key-cat station 5:NS</t>
  </si>
  <si>
    <t>Key-cat station 6:Q:NumInQ</t>
  </si>
  <si>
    <t>Key-cat station 6:Q:TimeInQ</t>
  </si>
  <si>
    <t>Key-cat station 6:NS</t>
  </si>
  <si>
    <t>Key-cat station 7:Q:NumInQ</t>
  </si>
  <si>
    <t>Key-cat station 7:Q:TimeInQ</t>
  </si>
  <si>
    <t>Key-cat station 7:NS</t>
  </si>
  <si>
    <t>Key-cat station 8:Q:NumInQ</t>
  </si>
  <si>
    <t>Key-cat station 8:Q:TimeInQ</t>
  </si>
  <si>
    <t>Key-cat station 8:NS</t>
  </si>
  <si>
    <t>Key-cat station 9:Q:NumInQ</t>
  </si>
  <si>
    <t>Key-cat station 9:Q:TimeInQ</t>
  </si>
  <si>
    <t>Key-cat station 9:NS</t>
  </si>
  <si>
    <t>Key-cat station 10:Q:NumInQ</t>
  </si>
  <si>
    <t>Key-cat station 10:Q:TimeInQ</t>
  </si>
  <si>
    <t>Key-cat station 10:NS</t>
  </si>
  <si>
    <t>Key-cat station 11:Q:NumInQ</t>
  </si>
  <si>
    <t>Key-cat station 11:Q:TimeInQ</t>
  </si>
  <si>
    <t>Key-cat station 11:NS</t>
  </si>
  <si>
    <t>Key-cat station 12:Q:NumInQ</t>
  </si>
  <si>
    <t>Key-cat station 12:Q:TimeInQ</t>
  </si>
  <si>
    <t>Key-cat station 12:NS</t>
  </si>
  <si>
    <t>Key-cat station 13:Q:NumInQ</t>
  </si>
  <si>
    <t>Key-cat station 13:Q:TimeInQ</t>
  </si>
  <si>
    <t>Key-cat station 13:NS</t>
  </si>
  <si>
    <t>Key-cat station 14:Q:NumInQ</t>
  </si>
  <si>
    <t>Key-cat station 14:Q:TimeInQ</t>
  </si>
  <si>
    <t>Key-cat station 14:NS</t>
  </si>
  <si>
    <t>Key-cat station 15:Q:NumInQ</t>
  </si>
  <si>
    <t>Key-cat station 15:Q:TimeInQ</t>
  </si>
  <si>
    <t>Key-cat station 15:NS</t>
  </si>
  <si>
    <t>Key-cat station 16:Q:NumInQ</t>
  </si>
  <si>
    <t>Key-cat station 16:Q:TimeInQ</t>
  </si>
  <si>
    <t>Key-cat station 16:NS</t>
  </si>
  <si>
    <t>Key-cat station 17:Q:NumInQ</t>
  </si>
  <si>
    <t>Key-cat station 17:Q:TimeInQ</t>
  </si>
  <si>
    <t>Key-cat station 17:NS</t>
  </si>
  <si>
    <t>Key-cat station 18:Q:NumInQ</t>
  </si>
  <si>
    <t>Key-cat station 18:Q:TimeInQ</t>
  </si>
  <si>
    <t>Key-cat station 18:NS</t>
  </si>
  <si>
    <t>Key-cat station 19:Q:NumInQ</t>
  </si>
  <si>
    <t>Key-cat station 19:Q:TimeInQ</t>
  </si>
  <si>
    <t>Key-cat station 19:NS</t>
  </si>
  <si>
    <t>Key-cat station 20:Q:NumInQ</t>
  </si>
  <si>
    <t>Key-cat station 20:Q:TimeInQ</t>
  </si>
  <si>
    <t>Key-cat station 20:NS</t>
  </si>
  <si>
    <t>Key-cat station 21:Q:NumInQ</t>
  </si>
  <si>
    <t>Key-cat station 21:Q:TimeInQ</t>
  </si>
  <si>
    <t>Key-cat station 21:NS</t>
  </si>
  <si>
    <t>Key-cat station 22:Q:NumInQ</t>
  </si>
  <si>
    <t>Key-cat station 22:Q:TimeInQ</t>
  </si>
  <si>
    <t>Key-cat station 22:NS</t>
  </si>
  <si>
    <t>Key-cat station 23:Q:NumInQ</t>
  </si>
  <si>
    <t>Key-cat station 23:Q:TimeInQ</t>
  </si>
  <si>
    <t>Key-cat station 23:NS</t>
  </si>
  <si>
    <t>Key-cat station 24:Q:NumInQ</t>
  </si>
  <si>
    <t>Key-cat station 24:Q:TimeInQ</t>
  </si>
  <si>
    <t>Key-cat station 24:NS</t>
  </si>
  <si>
    <t>Coding station 11:Q:NumInQ</t>
  </si>
  <si>
    <t>Coding station 11:Q:TimeInQ</t>
  </si>
  <si>
    <t>Coding station 11:NS</t>
  </si>
  <si>
    <t>Coding station 12:Q:NumInQ</t>
  </si>
  <si>
    <t>Coding station 12:Q:TimeInQ</t>
  </si>
  <si>
    <t>Coding station 12:NS</t>
  </si>
  <si>
    <t>Coding station 13:Q:NumInQ</t>
  </si>
  <si>
    <t>Coding station 13:Q:TimeInQ</t>
  </si>
  <si>
    <t>Coding station 13:NS</t>
  </si>
  <si>
    <t>Coding station 14:Q:NumInQ</t>
  </si>
  <si>
    <t>Coding station 14:Q:TimeInQ</t>
  </si>
  <si>
    <t>Coding station 14:NS</t>
  </si>
  <si>
    <t>Coding station 15:Q:NumInQ</t>
  </si>
  <si>
    <t>Coding station 15:Q:TimeInQ</t>
  </si>
  <si>
    <t>Coding station 15:NS</t>
  </si>
  <si>
    <t>Coding station 16:Q:NumInQ</t>
  </si>
  <si>
    <t>Coding station 16:Q:TimeInQ</t>
  </si>
  <si>
    <t>Coding station 16:NS</t>
  </si>
  <si>
    <t>Coding station 17:Q:NumInQ</t>
  </si>
  <si>
    <t>Coding station 17:Q:TimeInQ</t>
  </si>
  <si>
    <t>Coding station 17:NS</t>
  </si>
  <si>
    <t>Coding station 18:Q:NumInQ</t>
  </si>
  <si>
    <t>Coding station 18:Q:TimeInQ</t>
  </si>
  <si>
    <t>Coding station 18:NS</t>
  </si>
  <si>
    <t>Coding station 19:Q:NumInQ</t>
  </si>
  <si>
    <t>Coding station 19:Q:TimeInQ</t>
  </si>
  <si>
    <t>Coding station 19:NS</t>
  </si>
  <si>
    <t>Coding station 20:Q:NumInQ</t>
  </si>
  <si>
    <t>Coding station 20:Q:TimeInQ</t>
  </si>
  <si>
    <t>Coding station 20:NS</t>
  </si>
  <si>
    <t>Coding station 21:Q:NumInQ</t>
  </si>
  <si>
    <t>Coding station 21:Q:TimeInQ</t>
  </si>
  <si>
    <t>Coding station 21:NS</t>
  </si>
  <si>
    <t>Coding station 22:Q:NumInQ</t>
  </si>
  <si>
    <t>Coding station 22:Q:TimeInQ</t>
  </si>
  <si>
    <t>Coding station 22:NS</t>
  </si>
  <si>
    <t>Coding station 23:Q:NumInQ</t>
  </si>
  <si>
    <t>Coding station 23:Q:TimeInQ</t>
  </si>
  <si>
    <t>Coding station 23:NS</t>
  </si>
  <si>
    <t>Coding station 24:Q:NumInQ</t>
  </si>
  <si>
    <t>Coding station 24:Q:TimeInQ</t>
  </si>
  <si>
    <t>Coding station 24:NS</t>
  </si>
  <si>
    <t>Placement employee in training 1:Util</t>
  </si>
  <si>
    <t>Placement employee in training 1:BusyUnits</t>
  </si>
  <si>
    <t>Placement employee in training 2:Util</t>
  </si>
  <si>
    <t>Placement employee in training 2:BusyUnits</t>
  </si>
  <si>
    <t>Placement employee in training 3:Util</t>
  </si>
  <si>
    <t>Placement employee in training 3:BusyUnits</t>
  </si>
  <si>
    <t>Placement employee in training 4:Util</t>
  </si>
  <si>
    <t>Placement employee in training 4:BusyUnits</t>
  </si>
  <si>
    <t>Placement employee in training 5:Util</t>
  </si>
  <si>
    <t>Placement employee in training 5:BusyUnits</t>
  </si>
  <si>
    <t>Placement employee in training 6:Util</t>
  </si>
  <si>
    <t>Placement employee in training 6:BusyUnits</t>
  </si>
  <si>
    <t>Placement employee in training 7:Util</t>
  </si>
  <si>
    <t>Placement employee in training 7:BusyUnits</t>
  </si>
  <si>
    <t>Placement employee in training 8:Util</t>
  </si>
  <si>
    <t>Placement employee in training 8:BusyUnits</t>
  </si>
  <si>
    <t>Placement employee in training 9:Util</t>
  </si>
  <si>
    <t>Placement employee in training 9:BusyUnits</t>
  </si>
  <si>
    <t>Placement employee in training 10:Util</t>
  </si>
  <si>
    <t>Placement employee in training 10:BusyUnits</t>
  </si>
  <si>
    <t>Placement station 5:Q:NumInQ</t>
  </si>
  <si>
    <t>Placement station 5:Q:TimeInQ</t>
  </si>
  <si>
    <t>Placement station 5:NS</t>
  </si>
  <si>
    <t>Placement station 6:Q:NumInQ</t>
  </si>
  <si>
    <t>Placement station 6:Q:TimeInQ</t>
  </si>
  <si>
    <t>Placement station 6:NS</t>
  </si>
  <si>
    <t>Placement station 7:Q:NumInQ</t>
  </si>
  <si>
    <t>Placement station 7:Q:TimeInQ</t>
  </si>
  <si>
    <t>Placement station 7:NS</t>
  </si>
  <si>
    <t>Placement station 8:Q:NumInQ</t>
  </si>
  <si>
    <t>Placement station 8:Q:TimeInQ</t>
  </si>
  <si>
    <t>Placement station 8:NS</t>
  </si>
  <si>
    <t>Placement station 9:Q:NumInQ</t>
  </si>
  <si>
    <t>Placement station 9:Q:TimeInQ</t>
  </si>
  <si>
    <t>Placement station 9:NS</t>
  </si>
  <si>
    <t>Placement station 10:Q:NumInQ</t>
  </si>
  <si>
    <t>Placement station 10:Q:TimeInQ</t>
  </si>
  <si>
    <t>Placement station 10:NS</t>
  </si>
  <si>
    <t>Placement station 11:Q:NumInQ</t>
  </si>
  <si>
    <t>Placement station 11:Q:TimeInQ</t>
  </si>
  <si>
    <t>Placement station 11:NS</t>
  </si>
  <si>
    <t>Placement station 12:Q:NumInQ</t>
  </si>
  <si>
    <t>Placement station 12:Q:TimeInQ</t>
  </si>
  <si>
    <t>Placement station 12:NS</t>
  </si>
  <si>
    <t>Placement station 13:Q:NumInQ</t>
  </si>
  <si>
    <t>Placement station 13:Q:TimeInQ</t>
  </si>
  <si>
    <t>Placement station 13:NS</t>
  </si>
  <si>
    <t>Placement station 14:Q:NumInQ</t>
  </si>
  <si>
    <t>Placement station 14:Q:TimeInQ</t>
  </si>
  <si>
    <t>Placement station 14:NS</t>
  </si>
  <si>
    <t>Queue before coding of station 11:NumInQ</t>
  </si>
  <si>
    <t>Queue before coding of station 11:TimeInQ</t>
  </si>
  <si>
    <t>Queue before coding of station 12:NumInQ</t>
  </si>
  <si>
    <t>Queue before coding of station 12:TimeInQ</t>
  </si>
  <si>
    <t>Queue before coding of station 13:NumInQ</t>
  </si>
  <si>
    <t>Queue before coding of station 13:TimeInQ</t>
  </si>
  <si>
    <t>Queue before coding of station 14:NumInQ</t>
  </si>
  <si>
    <t>Queue before coding of station 14:TimeInQ</t>
  </si>
  <si>
    <t>Queue before coding of station 15:NumInQ</t>
  </si>
  <si>
    <t>Queue before coding of station 15:TimeInQ</t>
  </si>
  <si>
    <t>Queue before coding of station 16:NumInQ</t>
  </si>
  <si>
    <t>Queue before coding of station 16:TimeInQ</t>
  </si>
  <si>
    <t>Queue before coding of station 17:NumInQ</t>
  </si>
  <si>
    <t>Queue before coding of station 17:TimeInQ</t>
  </si>
  <si>
    <t>Queue before coding of station 18:NumInQ</t>
  </si>
  <si>
    <t>Queue before coding of station 18:TimeInQ</t>
  </si>
  <si>
    <t>Queue before coding of station 19:NumInQ</t>
  </si>
  <si>
    <t>Queue before coding of station 19:TimeInQ</t>
  </si>
  <si>
    <t>Queue before coding of station 20:NumInQ</t>
  </si>
  <si>
    <t>Queue before coding of station 20:TimeInQ</t>
  </si>
  <si>
    <t>Queue before coding of station 21:NumInQ</t>
  </si>
  <si>
    <t>Queue before coding of station 21:TimeInQ</t>
  </si>
  <si>
    <t>Queue before coding of station 22:NumInQ</t>
  </si>
  <si>
    <t>Queue before coding of station 22:TimeInQ</t>
  </si>
  <si>
    <t>Queue before coding of station 23:NumInQ</t>
  </si>
  <si>
    <t>Queue before coding of station 23:TimeInQ</t>
  </si>
  <si>
    <t>Queue before coding of station 24:NumInQ</t>
  </si>
  <si>
    <t>Queue before coding of station 24:TimeInQ</t>
  </si>
  <si>
    <t>Coding rework queue of station 11:NumInQ</t>
  </si>
  <si>
    <t>Coding rework queue of station 11:TimeInQ</t>
  </si>
  <si>
    <t>Coding rework queue of station 12:NumInQ</t>
  </si>
  <si>
    <t>Coding rework queue of station 12:TimeInQ</t>
  </si>
  <si>
    <t>Coding rework queue of station 13:NumInQ</t>
  </si>
  <si>
    <t>Coding rework queue of station 13:TimeInQ</t>
  </si>
  <si>
    <t>Coding rework queue of station 14:NumInQ</t>
  </si>
  <si>
    <t>Coding rework queue of station 14:TimeInQ</t>
  </si>
  <si>
    <t>Coding rework queue of station 15:NumInQ</t>
  </si>
  <si>
    <t>Coding rework queue of station 15:TimeInQ</t>
  </si>
  <si>
    <t>Coding rework queue of station 16:NumInQ</t>
  </si>
  <si>
    <t>Coding rework queue of station 16:TimeInQ</t>
  </si>
  <si>
    <t>Coding rework queue of station 17:NumInQ</t>
  </si>
  <si>
    <t>Coding rework queue of station 17:TimeInQ</t>
  </si>
  <si>
    <t>Coding rework queue of station 18:NumInQ</t>
  </si>
  <si>
    <t>Coding rework queue of station 18:TimeInQ</t>
  </si>
  <si>
    <t>Coding rework queue of station 19:NumInQ</t>
  </si>
  <si>
    <t>Coding rework queue of station 19:TimeInQ</t>
  </si>
  <si>
    <t>Coding rework queue of station 20:NumInQ</t>
  </si>
  <si>
    <t>Coding rework queue of station 20:TimeInQ</t>
  </si>
  <si>
    <t>Coding rework queue of station 21:NumInQ</t>
  </si>
  <si>
    <t>Coding rework queue of station 21:TimeInQ</t>
  </si>
  <si>
    <t>Coding rework queue of station 22:NumInQ</t>
  </si>
  <si>
    <t>Coding rework queue of station 22:TimeInQ</t>
  </si>
  <si>
    <t>Coding rework queue of station 23:NumInQ</t>
  </si>
  <si>
    <t>Coding rework queue of station 23:TimeInQ</t>
  </si>
  <si>
    <t>Coding rework queue of station 24:NumInQ</t>
  </si>
  <si>
    <t>Coding rework queue of station 24:TimeInQ</t>
  </si>
  <si>
    <t>Placement queue of station 5:NumInQ</t>
  </si>
  <si>
    <t>Placement queue of station 5:TimeInQ</t>
  </si>
  <si>
    <t>Placement rework queue of station 5:NumInQ</t>
  </si>
  <si>
    <t>Placement rework queue of station 5:TimeInQ</t>
  </si>
  <si>
    <t>Placement queue of station 6:NumInQ</t>
  </si>
  <si>
    <t>Placement queue of station 6:TimeInQ</t>
  </si>
  <si>
    <t>Placement rework queue of station 6:NumInQ</t>
  </si>
  <si>
    <t>Placement rework queue of station 6:TimeInQ</t>
  </si>
  <si>
    <t>Placement queue of station 7:NumInQ</t>
  </si>
  <si>
    <t>Placement queue of station 7:TimeInQ</t>
  </si>
  <si>
    <t>Placement rework queue of station 7:NumInQ</t>
  </si>
  <si>
    <t>Placement rework queue of station 7:TimeInQ</t>
  </si>
  <si>
    <t>Placement queue of station 8:NumInQ</t>
  </si>
  <si>
    <t>Placement queue of station 8:TimeInQ</t>
  </si>
  <si>
    <t>Placement rework queue of station 8:NumInQ</t>
  </si>
  <si>
    <t>Placement rework queue of station 8:TimeInQ</t>
  </si>
  <si>
    <t>Placement queue of station 9:NumInQ</t>
  </si>
  <si>
    <t>Placement queue of station 9:TimeInQ</t>
  </si>
  <si>
    <t>Placement rework queue of station 9:NumInQ</t>
  </si>
  <si>
    <t>Placement rework queue of station 9:TimeInQ</t>
  </si>
  <si>
    <t>Placement queue of station 10:NumInQ</t>
  </si>
  <si>
    <t>Placement queue of station 10:TimeInQ</t>
  </si>
  <si>
    <t>Placement rework queue of station 10:NumInQ</t>
  </si>
  <si>
    <t>Placement rework queue of station 10:TimeInQ</t>
  </si>
  <si>
    <t>Placement queue of station 11:NumInQ</t>
  </si>
  <si>
    <t>Placement queue of station 11:TimeInQ</t>
  </si>
  <si>
    <t>Placement rework queue of station 11:NumInQ</t>
  </si>
  <si>
    <t>Placement rework queue of station 11:TimeInQ</t>
  </si>
  <si>
    <t>Placement queue of station 12:NumInQ</t>
  </si>
  <si>
    <t>Placement queue of station 12:TimeInQ</t>
  </si>
  <si>
    <t>Placement rework queue of station 12:NumInQ</t>
  </si>
  <si>
    <t>Placement rework queue of station 12:TimeInQ</t>
  </si>
  <si>
    <t>Placement queue of station 13:NumInQ</t>
  </si>
  <si>
    <t>Placement queue of station 13:TimeInQ</t>
  </si>
  <si>
    <t>Placement rework queue of station 13:NumInQ</t>
  </si>
  <si>
    <t>Placement rework queue of station 13:TimeInQ</t>
  </si>
  <si>
    <t>Placement queue of station 14:NumInQ</t>
  </si>
  <si>
    <t>Placement queue of station 14:TimeInQ</t>
  </si>
  <si>
    <t>Placement rework queue of station 14:NumInQ</t>
  </si>
  <si>
    <t>Placement rework queue of station 14:TimeInQ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</si>
</sst>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Sheet1!$I$1</c:f>
              <c:strCache>
                <c:ptCount val="1"/>
                <c:pt idx="0">
                  <c:v>Less placement employees 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Sheet1!$A$2:$A$539</c15:sqref>
                  </c15:fullRef>
                </c:ext>
              </c:extLst>
              <c:f>(Sheet1!$A$2:$A$6,Sheet1!$A$8:$A$11,Sheet1!$A$14:$A$15,Sheet1!$A$18:$A$19,Sheet1!$A$62:$A$539)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Sheet1!$J$2:$J$61</c15:sqref>
                  </c15:fullRef>
                </c:ext>
              </c:extLst>
              <c:f>(Sheet1!$J$2:$J$6,Sheet1!$J$8:$J$11,Sheet1!$J$14:$J$15,Sheet1!$J$18:$J$19)</c:f>
              <c:numCache>
                <c:formatCode>0.00%</c:formatCode>
                <c:ptCount val="13"/>
                <c:pt idx="0">
                  <c:v>0.14564847005503129</c:v>
                </c:pt>
                <c:pt idx="1">
                  <c:v>8.8472006813694132E-2</c:v>
                </c:pt>
                <c:pt idx="2">
                  <c:v>-7.5045427880556939E-3</c:v>
                </c:pt>
                <c:pt idx="3">
                  <c:v>1.1189452687495102E-3</c:v>
                </c:pt>
                <c:pt idx="4">
                  <c:v>-4.5625541912600806E-3</c:v>
                </c:pt>
                <c:pt idx="7">
                  <c:v>4.1463533750157847E-5</c:v>
                </c:pt>
                <c:pt idx="8">
                  <c:v>-5.0288600196746027E-3</c:v>
                </c:pt>
                <c:pt idx="9">
                  <c:v>0.66377404626304726</c:v>
                </c:pt>
                <c:pt idx="10">
                  <c:v>-0.2220139974872323</c:v>
                </c:pt>
                <c:pt idx="11">
                  <c:v>-7.6550595699466911E-3</c:v>
                </c:pt>
                <c:pt idx="12">
                  <c:v>0.22373968868043781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FF-4368-978C-612B2A7F7D98}"/>
            </c:ext>
          </c:extLst>
        </c:ser>
        <c:ser>
          <c:idx val="0"/>
          <c:order val="1"/>
          <c:tx>
            <c:strRef>
              <c:f>Sheet1!$K$1</c:f>
              <c:strCache>
                <c:ptCount val="1"/>
                <c:pt idx="0">
                  <c:v>More placement employees 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Sheet1!$A$2:$A$539</c15:sqref>
                  </c15:fullRef>
                </c:ext>
              </c:extLst>
              <c:f>(Sheet1!$A$2:$A$6,Sheet1!$A$8:$A$11,Sheet1!$A$14:$A$15,Sheet1!$A$18:$A$19,Sheet1!$A$62:$A$539)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Sheet1!$L$2:$L$61</c15:sqref>
                  </c15:fullRef>
                </c:ext>
              </c:extLst>
              <c:f>(Sheet1!$L$2:$L$6,Sheet1!$L$8:$L$11,Sheet1!$L$14:$L$15,Sheet1!$L$18:$L$19)</c:f>
              <c:numCache>
                <c:formatCode>0.00%</c:formatCode>
                <c:ptCount val="13"/>
                <c:pt idx="0">
                  <c:v>-4.4855503502138239E-2</c:v>
                </c:pt>
                <c:pt idx="1">
                  <c:v>-4.4753680937195291E-2</c:v>
                </c:pt>
                <c:pt idx="2">
                  <c:v>-2.0961211028608807E-2</c:v>
                </c:pt>
                <c:pt idx="3">
                  <c:v>3.1253666705767717E-3</c:v>
                </c:pt>
                <c:pt idx="4">
                  <c:v>2.0138170223478516E-3</c:v>
                </c:pt>
                <c:pt idx="7">
                  <c:v>1.8771297752386444E-5</c:v>
                </c:pt>
                <c:pt idx="8">
                  <c:v>-4.190756758270393E-3</c:v>
                </c:pt>
                <c:pt idx="9">
                  <c:v>-0.2862121597584032</c:v>
                </c:pt>
                <c:pt idx="10">
                  <c:v>-5.3543736864964343E-3</c:v>
                </c:pt>
                <c:pt idx="11">
                  <c:v>-1.4989210088730618E-4</c:v>
                </c:pt>
                <c:pt idx="12">
                  <c:v>-0.13076872756750779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FF-4368-978C-612B2A7F7D98}"/>
            </c:ext>
          </c:extLst>
        </c:ser>
        <c:ser>
          <c:idx val="1"/>
          <c:order val="2"/>
          <c:tx>
            <c:strRef>
              <c:f>Sheet1!$M$1</c:f>
              <c:strCache>
                <c:ptCount val="1"/>
                <c:pt idx="0">
                  <c:v>More placement employees (4)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Sheet1!$A$2:$A$539</c15:sqref>
                  </c15:fullRef>
                </c:ext>
              </c:extLst>
              <c:f>(Sheet1!$A$2:$A$6,Sheet1!$A$8:$A$11,Sheet1!$A$14:$A$15,Sheet1!$A$18:$A$19,Sheet1!$A$62:$A$539)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Sheet1!$N$2:$N$61</c15:sqref>
                  </c15:fullRef>
                </c:ext>
              </c:extLst>
              <c:f>(Sheet1!$N$2:$N$6,Sheet1!$N$8:$N$11,Sheet1!$N$14:$N$15,Sheet1!$N$18:$N$19)</c:f>
              <c:numCache>
                <c:formatCode>0.00%</c:formatCode>
                <c:ptCount val="13"/>
                <c:pt idx="0">
                  <c:v>-7.5965261890826849E-2</c:v>
                </c:pt>
                <c:pt idx="1">
                  <c:v>-6.59605240480758E-2</c:v>
                </c:pt>
                <c:pt idx="2">
                  <c:v>-1.8779241962484441E-2</c:v>
                </c:pt>
                <c:pt idx="3">
                  <c:v>2.8000298669842777E-3</c:v>
                </c:pt>
                <c:pt idx="4">
                  <c:v>9.4747293933377503E-4</c:v>
                </c:pt>
                <c:pt idx="7">
                  <c:v>-1.0415349686591618E-5</c:v>
                </c:pt>
                <c:pt idx="8">
                  <c:v>-2.3450534567175029E-3</c:v>
                </c:pt>
                <c:pt idx="9">
                  <c:v>-0.4445785830279459</c:v>
                </c:pt>
                <c:pt idx="10">
                  <c:v>-1.3699430692288525E-2</c:v>
                </c:pt>
                <c:pt idx="11">
                  <c:v>1.0171353883177771E-4</c:v>
                </c:pt>
                <c:pt idx="12">
                  <c:v>-0.23172469188784153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FF-4368-978C-612B2A7F7D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Sheet1!$AI$1</c:f>
              <c:strCache>
                <c:ptCount val="1"/>
                <c:pt idx="0">
                  <c:v>Random workload assignment rule (keycat station)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(Sheet1!$A$21:$A$24,Sheet1!$A$27:$A$30,Sheet1!$A$32:$A$35,Sheet1!$A$41:$A$51)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Sheet1!$AJ$2:$AJ$61</c15:sqref>
                  </c15:fullRef>
                </c:ext>
              </c:extLst>
              <c:f>(Sheet1!$AJ$21:$AJ$24,Sheet1!$AJ$27:$AJ$30,Sheet1!$AJ$32:$AJ$35,Sheet1!$AJ$41:$AJ$51)</c:f>
              <c:numCache>
                <c:formatCode>0.00%</c:formatCode>
                <c:ptCount val="23"/>
                <c:pt idx="0">
                  <c:v>8.9775960538380113E-3</c:v>
                </c:pt>
                <c:pt idx="1">
                  <c:v>23.703694614349796</c:v>
                </c:pt>
                <c:pt idx="2">
                  <c:v>6.2517225740163218E-2</c:v>
                </c:pt>
                <c:pt idx="3">
                  <c:v>0.10963416700841618</c:v>
                </c:pt>
                <c:pt idx="4">
                  <c:v>-3.0538700019905041E-2</c:v>
                </c:pt>
                <c:pt idx="5">
                  <c:v>0.34742393446951081</c:v>
                </c:pt>
                <c:pt idx="6">
                  <c:v>-6.9628432983928901E-2</c:v>
                </c:pt>
                <c:pt idx="7">
                  <c:v>-0.12865026831644819</c:v>
                </c:pt>
                <c:pt idx="8">
                  <c:v>1.3953485254542747E-3</c:v>
                </c:pt>
                <c:pt idx="9">
                  <c:v>-2.2723272126476166E-2</c:v>
                </c:pt>
                <c:pt idx="10">
                  <c:v>-5.6491220673486669E-3</c:v>
                </c:pt>
                <c:pt idx="11">
                  <c:v>1.2467765286585632E-2</c:v>
                </c:pt>
                <c:pt idx="12">
                  <c:v>0.34944875155090321</c:v>
                </c:pt>
                <c:pt idx="13">
                  <c:v>0.33130098333908797</c:v>
                </c:pt>
                <c:pt idx="14">
                  <c:v>0.2027970664047494</c:v>
                </c:pt>
                <c:pt idx="15">
                  <c:v>2.3605155114289944E-6</c:v>
                </c:pt>
                <c:pt idx="16">
                  <c:v>-2.9558325564512797E-2</c:v>
                </c:pt>
                <c:pt idx="17">
                  <c:v>-2.2196811041282523E-2</c:v>
                </c:pt>
                <c:pt idx="18">
                  <c:v>-2.2680508579201963E-2</c:v>
                </c:pt>
                <c:pt idx="19">
                  <c:v>0</c:v>
                </c:pt>
                <c:pt idx="20">
                  <c:v>-0.22684091479196095</c:v>
                </c:pt>
                <c:pt idx="21">
                  <c:v>-0.13791898399953351</c:v>
                </c:pt>
                <c:pt idx="22">
                  <c:v>-5.5795395213632058E-3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96-41E7-A7F7-A729FDAD24ED}"/>
            </c:ext>
          </c:extLst>
        </c:ser>
        <c:ser>
          <c:idx val="0"/>
          <c:order val="1"/>
          <c:tx>
            <c:strRef>
              <c:f>Sheet1!$AK$1</c:f>
              <c:strCache>
                <c:ptCount val="1"/>
                <c:pt idx="0">
                  <c:v>Random workload assignment rule (coding station)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(Sheet1!$A$21:$A$24,Sheet1!$A$27:$A$30,Sheet1!$A$32:$A$35,Sheet1!$A$41:$A$51)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Sheet1!$AL$2:$AL$61</c15:sqref>
                  </c15:fullRef>
                </c:ext>
              </c:extLst>
              <c:f>(Sheet1!$AL$21:$AL$24,Sheet1!$AL$27:$AL$30,Sheet1!$AL$32:$AL$35,Sheet1!$AL$41:$AL$51)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0.21935390923823908</c:v>
                </c:pt>
                <c:pt idx="3">
                  <c:v>2.9474871086351775</c:v>
                </c:pt>
                <c:pt idx="4">
                  <c:v>-3.6472918600376429E-2</c:v>
                </c:pt>
                <c:pt idx="5">
                  <c:v>0.32959385461785778</c:v>
                </c:pt>
                <c:pt idx="6">
                  <c:v>-0.22714436136763805</c:v>
                </c:pt>
                <c:pt idx="7">
                  <c:v>-0.32452734703677877</c:v>
                </c:pt>
                <c:pt idx="8">
                  <c:v>1.6398596447940842E-3</c:v>
                </c:pt>
                <c:pt idx="9">
                  <c:v>-2.0341055817823878E-2</c:v>
                </c:pt>
                <c:pt idx="10">
                  <c:v>2.8779105648376723E-3</c:v>
                </c:pt>
                <c:pt idx="11">
                  <c:v>2.1497257723379973E-2</c:v>
                </c:pt>
                <c:pt idx="12">
                  <c:v>0.54374223794250043</c:v>
                </c:pt>
                <c:pt idx="13">
                  <c:v>0.46545915110392883</c:v>
                </c:pt>
                <c:pt idx="14">
                  <c:v>0.26989764607016281</c:v>
                </c:pt>
                <c:pt idx="15">
                  <c:v>-2.6455322634766497E-3</c:v>
                </c:pt>
                <c:pt idx="16">
                  <c:v>-4.2438697298408642E-2</c:v>
                </c:pt>
                <c:pt idx="17">
                  <c:v>-2.4716993504449659E-2</c:v>
                </c:pt>
                <c:pt idx="18">
                  <c:v>-2.3458803912527471E-2</c:v>
                </c:pt>
                <c:pt idx="19">
                  <c:v>0</c:v>
                </c:pt>
                <c:pt idx="20">
                  <c:v>-0.22738307236759775</c:v>
                </c:pt>
                <c:pt idx="21">
                  <c:v>-0.15250026754884943</c:v>
                </c:pt>
                <c:pt idx="22">
                  <c:v>-9.0924922070502959E-3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96-41E7-A7F7-A729FDAD24ED}"/>
            </c:ext>
          </c:extLst>
        </c:ser>
        <c:ser>
          <c:idx val="1"/>
          <c:order val="2"/>
          <c:tx>
            <c:strRef>
              <c:f>Sheet1!$AM$1</c:f>
              <c:strCache>
                <c:ptCount val="1"/>
                <c:pt idx="0">
                  <c:v>Random workload assignment rule (placement station)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(Sheet1!$A$21:$A$24,Sheet1!$A$27:$A$30,Sheet1!$A$32:$A$35,Sheet1!$A$41:$A$51)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Sheet1!$AN$2:$AN$61</c15:sqref>
                  </c15:fullRef>
                </c:ext>
              </c:extLst>
              <c:f>(Sheet1!$AN$21:$AN$24,Sheet1!$AN$27:$AN$30,Sheet1!$AN$32:$AN$35,Sheet1!$AN$41:$AN$51)</c:f>
              <c:numCache>
                <c:formatCode>0.00%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0.11453180737672471</c:v>
                </c:pt>
                <c:pt idx="3">
                  <c:v>4.5220763344709904E-2</c:v>
                </c:pt>
                <c:pt idx="4">
                  <c:v>-7.9322850272486208E-3</c:v>
                </c:pt>
                <c:pt idx="5">
                  <c:v>9.8709864980378548</c:v>
                </c:pt>
                <c:pt idx="6">
                  <c:v>-0.77144200578040578</c:v>
                </c:pt>
                <c:pt idx="7">
                  <c:v>-0.6845420035464358</c:v>
                </c:pt>
                <c:pt idx="8">
                  <c:v>1.9784499188975602E-3</c:v>
                </c:pt>
                <c:pt idx="9">
                  <c:v>-1.6360786996756818E-2</c:v>
                </c:pt>
                <c:pt idx="10">
                  <c:v>7.4517423834682441E-3</c:v>
                </c:pt>
                <c:pt idx="11">
                  <c:v>2.9524392506216097E-2</c:v>
                </c:pt>
                <c:pt idx="12">
                  <c:v>0.51466804376473363</c:v>
                </c:pt>
                <c:pt idx="13">
                  <c:v>0.43119137803254626</c:v>
                </c:pt>
                <c:pt idx="14">
                  <c:v>0.22886133296602457</c:v>
                </c:pt>
                <c:pt idx="15">
                  <c:v>0</c:v>
                </c:pt>
                <c:pt idx="16">
                  <c:v>-3.5711300310483529E-2</c:v>
                </c:pt>
                <c:pt idx="17">
                  <c:v>-1.5108821148128192E-2</c:v>
                </c:pt>
                <c:pt idx="18">
                  <c:v>-4.7606503823057556E-3</c:v>
                </c:pt>
                <c:pt idx="19">
                  <c:v>0</c:v>
                </c:pt>
                <c:pt idx="20">
                  <c:v>-0.22645695335775801</c:v>
                </c:pt>
                <c:pt idx="21">
                  <c:v>-0.15623738939377282</c:v>
                </c:pt>
                <c:pt idx="22">
                  <c:v>-1.0984185994694319E-2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96-41E7-A7F7-A729FDAD24ED}"/>
            </c:ext>
          </c:extLst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Random workload assignment rule (all departments)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(Sheet1!$A$21:$A$24,Sheet1!$A$27:$A$30,Sheet1!$A$32:$A$35,Sheet1!$A$41:$A$51)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Sheet1!$AP$2:$AP$61</c15:sqref>
                  </c15:fullRef>
                </c:ext>
              </c:extLst>
              <c:f>(Sheet1!$AP$21:$AP$24,Sheet1!$AP$27:$AP$30,Sheet1!$AP$32:$AP$35,Sheet1!$AP$41:$AP$51)</c:f>
              <c:numCache>
                <c:formatCode>0.00%</c:formatCode>
                <c:ptCount val="23"/>
                <c:pt idx="0">
                  <c:v>8.8705180873313218E-3</c:v>
                </c:pt>
                <c:pt idx="1">
                  <c:v>23.194572046623872</c:v>
                </c:pt>
                <c:pt idx="2">
                  <c:v>0.10672029226777968</c:v>
                </c:pt>
                <c:pt idx="3">
                  <c:v>2.8131268013860451</c:v>
                </c:pt>
                <c:pt idx="4">
                  <c:v>0.11462084742786817</c:v>
                </c:pt>
                <c:pt idx="5">
                  <c:v>9.2096955782371523</c:v>
                </c:pt>
                <c:pt idx="6">
                  <c:v>-0.70428733999974813</c:v>
                </c:pt>
                <c:pt idx="7">
                  <c:v>-0.60776458712258585</c:v>
                </c:pt>
                <c:pt idx="8">
                  <c:v>5.4067162894858026E-5</c:v>
                </c:pt>
                <c:pt idx="9">
                  <c:v>2.2457663405372908E-3</c:v>
                </c:pt>
                <c:pt idx="10">
                  <c:v>2.225280629809943E-3</c:v>
                </c:pt>
                <c:pt idx="11">
                  <c:v>6.5787039339999624E-3</c:v>
                </c:pt>
                <c:pt idx="12">
                  <c:v>3.0752812403814504E-2</c:v>
                </c:pt>
                <c:pt idx="13">
                  <c:v>3.0140415607020229E-2</c:v>
                </c:pt>
                <c:pt idx="14">
                  <c:v>4.0112721498869172E-2</c:v>
                </c:pt>
                <c:pt idx="15">
                  <c:v>-2.6485136787913447E-3</c:v>
                </c:pt>
                <c:pt idx="16">
                  <c:v>1.2310501044940729E-3</c:v>
                </c:pt>
                <c:pt idx="17">
                  <c:v>1.551386185599201E-3</c:v>
                </c:pt>
                <c:pt idx="18">
                  <c:v>1.7652860354823391E-3</c:v>
                </c:pt>
                <c:pt idx="19">
                  <c:v>0</c:v>
                </c:pt>
                <c:pt idx="20">
                  <c:v>-1.1236300603292067E-2</c:v>
                </c:pt>
                <c:pt idx="21">
                  <c:v>-1.558516238602229E-2</c:v>
                </c:pt>
                <c:pt idx="22">
                  <c:v>-6.1742746161448274E-3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96-41E7-A7F7-A729FDAD24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Sheet1!$BO$1</c:f>
              <c:strCache>
                <c:ptCount val="1"/>
                <c:pt idx="0">
                  <c:v>Bol.com Integration (Arrival Rate - Mean: 40000, Stdv: 5000, Eligible: 0.35)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Sheet1!$BP$2:$BP$61</c15:sqref>
                  </c15:fullRef>
                </c:ext>
              </c:extLst>
              <c:f>Sheet1!$BP$32:$BP$51</c:f>
              <c:numCache>
                <c:formatCode>0.00%</c:formatCode>
                <c:ptCount val="20"/>
                <c:pt idx="0">
                  <c:v>4.239844441849308</c:v>
                </c:pt>
                <c:pt idx="1">
                  <c:v>8.8580670350226249</c:v>
                </c:pt>
                <c:pt idx="2">
                  <c:v>8.3387027050349332</c:v>
                </c:pt>
                <c:pt idx="3">
                  <c:v>9.5031085338777448</c:v>
                </c:pt>
                <c:pt idx="4">
                  <c:v>15.026356136168678</c:v>
                </c:pt>
                <c:pt idx="5">
                  <c:v>662.98487627258032</c:v>
                </c:pt>
                <c:pt idx="6">
                  <c:v>93.769509450648542</c:v>
                </c:pt>
                <c:pt idx="7">
                  <c:v>121.15048618314665</c:v>
                </c:pt>
                <c:pt idx="8">
                  <c:v>40.9000513195287</c:v>
                </c:pt>
                <c:pt idx="9">
                  <c:v>43.760521989617239</c:v>
                </c:pt>
                <c:pt idx="10">
                  <c:v>65.503363597636053</c:v>
                </c:pt>
                <c:pt idx="11">
                  <c:v>44.547675206789727</c:v>
                </c:pt>
                <c:pt idx="12">
                  <c:v>1.5852433833534614</c:v>
                </c:pt>
                <c:pt idx="13">
                  <c:v>2.4211096174706754</c:v>
                </c:pt>
                <c:pt idx="14">
                  <c:v>1.5883638712145403</c:v>
                </c:pt>
                <c:pt idx="15">
                  <c:v>1.315825821350632</c:v>
                </c:pt>
                <c:pt idx="16">
                  <c:v>0</c:v>
                </c:pt>
                <c:pt idx="17">
                  <c:v>0.20718495185031863</c:v>
                </c:pt>
                <c:pt idx="18">
                  <c:v>1.0745482692025039</c:v>
                </c:pt>
                <c:pt idx="19">
                  <c:v>0.98040708214693861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F-4961-8844-497A811C8945}"/>
            </c:ext>
          </c:extLst>
        </c:ser>
        <c:ser>
          <c:idx val="2"/>
          <c:order val="1"/>
          <c:tx>
            <c:strRef>
              <c:f>Sheet1!$BQ$1</c:f>
              <c:strCache>
                <c:ptCount val="1"/>
                <c:pt idx="0">
                  <c:v>Bol.com Integration (Arrival Rate - Mean: 40000, Stdv: 5000, Eligible: 0.35) (Coding + 8, Placement + 4)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Sheet1!$BR$2:$BR$61</c15:sqref>
                  </c15:fullRef>
                </c:ext>
              </c:extLst>
              <c:f>Sheet1!$BR$32:$BR$51</c:f>
              <c:numCache>
                <c:formatCode>0.00%</c:formatCode>
                <c:ptCount val="20"/>
                <c:pt idx="0">
                  <c:v>4.2229468255770559</c:v>
                </c:pt>
                <c:pt idx="1">
                  <c:v>6.1060545037105811</c:v>
                </c:pt>
                <c:pt idx="2">
                  <c:v>6.425318809338707</c:v>
                </c:pt>
                <c:pt idx="3">
                  <c:v>7.4193859843154168</c:v>
                </c:pt>
                <c:pt idx="4">
                  <c:v>9.0822313913223276</c:v>
                </c:pt>
                <c:pt idx="5">
                  <c:v>145.60354066428621</c:v>
                </c:pt>
                <c:pt idx="6">
                  <c:v>45.563932928396703</c:v>
                </c:pt>
                <c:pt idx="7">
                  <c:v>91.699789997372648</c:v>
                </c:pt>
                <c:pt idx="8">
                  <c:v>20.912341614935443</c:v>
                </c:pt>
                <c:pt idx="9">
                  <c:v>30.180979315084773</c:v>
                </c:pt>
                <c:pt idx="10">
                  <c:v>38.772502105093658</c:v>
                </c:pt>
                <c:pt idx="11">
                  <c:v>27.352562915716121</c:v>
                </c:pt>
                <c:pt idx="12">
                  <c:v>3.0167100377866607</c:v>
                </c:pt>
                <c:pt idx="13">
                  <c:v>3.5420904136031752</c:v>
                </c:pt>
                <c:pt idx="14">
                  <c:v>2.7277429328572631</c:v>
                </c:pt>
                <c:pt idx="15">
                  <c:v>2.4713357279000459</c:v>
                </c:pt>
                <c:pt idx="16">
                  <c:v>0</c:v>
                </c:pt>
                <c:pt idx="17">
                  <c:v>1.7120621850685755</c:v>
                </c:pt>
                <c:pt idx="18">
                  <c:v>1.9396705532879435</c:v>
                </c:pt>
                <c:pt idx="19">
                  <c:v>1.8555859619706627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F-4961-8844-497A811C8945}"/>
            </c:ext>
          </c:extLst>
        </c:ser>
        <c:ser>
          <c:idx val="0"/>
          <c:order val="2"/>
          <c:tx>
            <c:strRef>
              <c:f>Sheet1!$BT$1</c:f>
              <c:strCache>
                <c:ptCount val="1"/>
                <c:pt idx="0">
                  <c:v>Bol.com Integration (Arrival Rate - Mean: 40000, Stdv: 5000, Eligible: 0.35) (Coding + 12, Placement + 10)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Sheet1!$BU$2:$BU$61</c15:sqref>
                  </c15:fullRef>
                </c:ext>
              </c:extLst>
              <c:f>Sheet1!$BU$32:$BU$51</c:f>
              <c:numCache>
                <c:formatCode>0.00%</c:formatCode>
                <c:ptCount val="20"/>
                <c:pt idx="0">
                  <c:v>4.218700654611383</c:v>
                </c:pt>
                <c:pt idx="1">
                  <c:v>4.7955400493836091</c:v>
                </c:pt>
                <c:pt idx="2">
                  <c:v>5.3671683369425942</c:v>
                </c:pt>
                <c:pt idx="3">
                  <c:v>5.9898608656376506</c:v>
                </c:pt>
                <c:pt idx="4">
                  <c:v>7.5366158098567331</c:v>
                </c:pt>
                <c:pt idx="5">
                  <c:v>42.902835578140966</c:v>
                </c:pt>
                <c:pt idx="6">
                  <c:v>17.808433555128694</c:v>
                </c:pt>
                <c:pt idx="7">
                  <c:v>25.864054879223019</c:v>
                </c:pt>
                <c:pt idx="8">
                  <c:v>16.635182502671782</c:v>
                </c:pt>
                <c:pt idx="9">
                  <c:v>25.230434258947003</c:v>
                </c:pt>
                <c:pt idx="10">
                  <c:v>30.02540820724877</c:v>
                </c:pt>
                <c:pt idx="11">
                  <c:v>23.052145416016632</c:v>
                </c:pt>
                <c:pt idx="12">
                  <c:v>3.3236051486628897</c:v>
                </c:pt>
                <c:pt idx="13">
                  <c:v>3.09024564412011</c:v>
                </c:pt>
                <c:pt idx="14">
                  <c:v>2.7616958729125152</c:v>
                </c:pt>
                <c:pt idx="15">
                  <c:v>2.6043946198582439</c:v>
                </c:pt>
                <c:pt idx="16">
                  <c:v>0</c:v>
                </c:pt>
                <c:pt idx="17">
                  <c:v>1.9006840368740365</c:v>
                </c:pt>
                <c:pt idx="18">
                  <c:v>1.8655614950668131</c:v>
                </c:pt>
                <c:pt idx="19">
                  <c:v>2.0864421726346882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F-4961-8844-497A811C8945}"/>
            </c:ext>
          </c:extLst>
        </c:ser>
        <c:ser>
          <c:idx val="3"/>
          <c:order val="3"/>
          <c:tx>
            <c:strRef>
              <c:f>Sheet1!$BW$1</c:f>
              <c:strCache>
                <c:ptCount val="1"/>
                <c:pt idx="0">
                  <c:v>Bol.com Integration (Arrival Rate - Mean: 40000, Stdv: 5000, Eligible: 0.35) (Coding Full/Training 2/23, Placement Full/Training 1/14)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Sheet1!$BX$2:$BX$61</c15:sqref>
                  </c15:fullRef>
                </c:ext>
              </c:extLst>
              <c:f>Sheet1!$BX$32:$BX$51</c:f>
              <c:numCache>
                <c:formatCode>0.00%</c:formatCode>
                <c:ptCount val="20"/>
                <c:pt idx="0">
                  <c:v>4.2488624927366727</c:v>
                </c:pt>
                <c:pt idx="1">
                  <c:v>8.8043084153950364</c:v>
                </c:pt>
                <c:pt idx="2">
                  <c:v>9.3389364577248468</c:v>
                </c:pt>
                <c:pt idx="3">
                  <c:v>11.350152198887587</c:v>
                </c:pt>
                <c:pt idx="4">
                  <c:v>18.755626808547415</c:v>
                </c:pt>
                <c:pt idx="5">
                  <c:v>869.04669965519099</c:v>
                </c:pt>
                <c:pt idx="6">
                  <c:v>403.50303402650985</c:v>
                </c:pt>
                <c:pt idx="7">
                  <c:v>401.79107417294904</c:v>
                </c:pt>
                <c:pt idx="8">
                  <c:v>42.487866760560529</c:v>
                </c:pt>
                <c:pt idx="9">
                  <c:v>36.379137493514797</c:v>
                </c:pt>
                <c:pt idx="10">
                  <c:v>54.71131475602138</c:v>
                </c:pt>
                <c:pt idx="11">
                  <c:v>35.152803072659182</c:v>
                </c:pt>
                <c:pt idx="12">
                  <c:v>1.4648551784872459</c:v>
                </c:pt>
                <c:pt idx="13">
                  <c:v>1.5775006531522986</c:v>
                </c:pt>
                <c:pt idx="14">
                  <c:v>1.0748542960882761</c:v>
                </c:pt>
                <c:pt idx="15">
                  <c:v>0.83592150495645112</c:v>
                </c:pt>
                <c:pt idx="16">
                  <c:v>0</c:v>
                </c:pt>
                <c:pt idx="17">
                  <c:v>0.92137950836973648</c:v>
                </c:pt>
                <c:pt idx="18">
                  <c:v>0.83116155744122699</c:v>
                </c:pt>
                <c:pt idx="19">
                  <c:v>0.62567319978263569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961-8844-497A811C8945}"/>
            </c:ext>
          </c:extLst>
        </c:ser>
        <c:ser>
          <c:idx val="4"/>
          <c:order val="4"/>
          <c:tx>
            <c:strRef>
              <c:f>Sheet1!$BZ$1</c:f>
              <c:strCache>
                <c:ptCount val="1"/>
                <c:pt idx="0">
                  <c:v>Bol.com Integration (Arrival Rate - Mean: 40000, Stdv: 5000, Eligible: 0.35) (Coding Full/Training 10/15, Placement Full/Training 4/11)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Sheet1!$CA$2:$CA$61</c15:sqref>
                  </c15:fullRef>
                </c:ext>
              </c:extLst>
              <c:f>Sheet1!$CA$32:$CA$51</c:f>
              <c:numCache>
                <c:formatCode>0.00%</c:formatCode>
                <c:ptCount val="20"/>
                <c:pt idx="0">
                  <c:v>4.238613166238741</c:v>
                </c:pt>
                <c:pt idx="1">
                  <c:v>8.1330005907184884</c:v>
                </c:pt>
                <c:pt idx="2">
                  <c:v>8.9671235124585156</c:v>
                </c:pt>
                <c:pt idx="3">
                  <c:v>10.486417447327886</c:v>
                </c:pt>
                <c:pt idx="4">
                  <c:v>14.849220679687194</c:v>
                </c:pt>
                <c:pt idx="5">
                  <c:v>633.99971839962802</c:v>
                </c:pt>
                <c:pt idx="6">
                  <c:v>374.67939369212166</c:v>
                </c:pt>
                <c:pt idx="7">
                  <c:v>356.73713605210247</c:v>
                </c:pt>
                <c:pt idx="8">
                  <c:v>32.495535346409063</c:v>
                </c:pt>
                <c:pt idx="9">
                  <c:v>27.949839494968678</c:v>
                </c:pt>
                <c:pt idx="10">
                  <c:v>40.265039359872155</c:v>
                </c:pt>
                <c:pt idx="11">
                  <c:v>26.453366054073996</c:v>
                </c:pt>
                <c:pt idx="12">
                  <c:v>2.182836316819694</c:v>
                </c:pt>
                <c:pt idx="13">
                  <c:v>2.9383675756819865</c:v>
                </c:pt>
                <c:pt idx="14">
                  <c:v>2.444351538214935</c:v>
                </c:pt>
                <c:pt idx="15">
                  <c:v>2.0879509642496408</c:v>
                </c:pt>
                <c:pt idx="16">
                  <c:v>0</c:v>
                </c:pt>
                <c:pt idx="17">
                  <c:v>1.5273506174007143</c:v>
                </c:pt>
                <c:pt idx="18">
                  <c:v>1.5630507313144242</c:v>
                </c:pt>
                <c:pt idx="19">
                  <c:v>1.4963012659597281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1F-4961-8844-497A811C89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Sheet1!$CI$1</c:f>
              <c:strCache>
                <c:ptCount val="1"/>
                <c:pt idx="0">
                  <c:v>Extra training employees at coding 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Sheet1!$CJ$2:$CJ$61</c15:sqref>
                  </c15:fullRef>
                </c:ext>
              </c:extLst>
              <c:f>(Sheet1!$CJ$21:$CJ$24,Sheet1!$CJ$27:$CJ$30,Sheet1!$CJ$41:$CJ$43,Sheet1!$CJ$45:$CJ$47,Sheet1!$CJ$49:$CJ$51)</c:f>
              <c:numCache>
                <c:formatCode>0.00%</c:formatCode>
                <c:ptCount val="17"/>
                <c:pt idx="0">
                  <c:v>-0.24829479697910894</c:v>
                </c:pt>
                <c:pt idx="1">
                  <c:v>0.10182224544674871</c:v>
                </c:pt>
                <c:pt idx="2">
                  <c:v>-0.11709401814279376</c:v>
                </c:pt>
                <c:pt idx="3">
                  <c:v>-0.10692066693672159</c:v>
                </c:pt>
                <c:pt idx="4">
                  <c:v>-3.7048615067913508E-2</c:v>
                </c:pt>
                <c:pt idx="5">
                  <c:v>0.32276943661931806</c:v>
                </c:pt>
                <c:pt idx="6">
                  <c:v>-6.7013956772216748E-2</c:v>
                </c:pt>
                <c:pt idx="7">
                  <c:v>-8.4196463747605713E-2</c:v>
                </c:pt>
                <c:pt idx="8">
                  <c:v>0.50076437016755804</c:v>
                </c:pt>
                <c:pt idx="9">
                  <c:v>0.43859194573022586</c:v>
                </c:pt>
                <c:pt idx="10">
                  <c:v>0.24585978195096458</c:v>
                </c:pt>
                <c:pt idx="11">
                  <c:v>-3.9542767011833201E-2</c:v>
                </c:pt>
                <c:pt idx="12">
                  <c:v>-2.3502141907529105E-2</c:v>
                </c:pt>
                <c:pt idx="13">
                  <c:v>-2.0349903343541989E-2</c:v>
                </c:pt>
                <c:pt idx="14">
                  <c:v>-0.22862709294387351</c:v>
                </c:pt>
                <c:pt idx="15">
                  <c:v>-0.15609143980068879</c:v>
                </c:pt>
                <c:pt idx="16">
                  <c:v>-1.4194445917715274E-2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1-4D85-A9AA-CBC8B03C3DBB}"/>
            </c:ext>
          </c:extLst>
        </c:ser>
        <c:ser>
          <c:idx val="2"/>
          <c:order val="1"/>
          <c:tx>
            <c:strRef>
              <c:f>Sheet1!$CK$1</c:f>
              <c:strCache>
                <c:ptCount val="1"/>
                <c:pt idx="0">
                  <c:v>Extra training employees at coding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Sheet1!$CL$2:$CL$61</c15:sqref>
                  </c15:fullRef>
                </c:ext>
              </c:extLst>
              <c:f>(Sheet1!$CL$21:$CL$24,Sheet1!$CL$27:$CL$30,Sheet1!$CL$41:$CL$43,Sheet1!$CL$45:$CL$47,Sheet1!$CL$49:$CL$51)</c:f>
              <c:numCache>
                <c:formatCode>0.00%</c:formatCode>
                <c:ptCount val="17"/>
                <c:pt idx="0">
                  <c:v>-0.41285741007457455</c:v>
                </c:pt>
                <c:pt idx="1">
                  <c:v>-0.32271806055325303</c:v>
                </c:pt>
                <c:pt idx="2">
                  <c:v>-0.26502008755787893</c:v>
                </c:pt>
                <c:pt idx="3">
                  <c:v>-0.34285556822320762</c:v>
                </c:pt>
                <c:pt idx="4">
                  <c:v>-3.6886206103330391E-2</c:v>
                </c:pt>
                <c:pt idx="5">
                  <c:v>0.32693470172940198</c:v>
                </c:pt>
                <c:pt idx="6">
                  <c:v>-5.4769075612550733E-2</c:v>
                </c:pt>
                <c:pt idx="7">
                  <c:v>-3.3064853288565829E-2</c:v>
                </c:pt>
                <c:pt idx="8">
                  <c:v>0.45351124751168675</c:v>
                </c:pt>
                <c:pt idx="9">
                  <c:v>0.41718315843761844</c:v>
                </c:pt>
                <c:pt idx="10">
                  <c:v>0.23227487564693519</c:v>
                </c:pt>
                <c:pt idx="11">
                  <c:v>-3.6165019807430046E-2</c:v>
                </c:pt>
                <c:pt idx="12">
                  <c:v>-2.3340733487660768E-2</c:v>
                </c:pt>
                <c:pt idx="13">
                  <c:v>-1.9217631086704191E-2</c:v>
                </c:pt>
                <c:pt idx="14">
                  <c:v>-0.22768910876356815</c:v>
                </c:pt>
                <c:pt idx="15">
                  <c:v>-0.1504327615472415</c:v>
                </c:pt>
                <c:pt idx="16">
                  <c:v>-1.2287456932842677E-2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71-4D85-A9AA-CBC8B03C3DBB}"/>
            </c:ext>
          </c:extLst>
        </c:ser>
        <c:ser>
          <c:idx val="0"/>
          <c:order val="2"/>
          <c:tx>
            <c:strRef>
              <c:f>Sheet1!$CM$1</c:f>
              <c:strCache>
                <c:ptCount val="1"/>
                <c:pt idx="0">
                  <c:v>Extra training employees at coding (6)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Sheet1!$CN$2:$CN$61</c15:sqref>
                  </c15:fullRef>
                </c:ext>
              </c:extLst>
              <c:f>(Sheet1!$CN$21:$CN$24,Sheet1!$CN$27:$CN$30,Sheet1!$CN$41:$CN$43,Sheet1!$CN$45:$CN$47,Sheet1!$CN$49:$CN$51)</c:f>
              <c:numCache>
                <c:formatCode>0.00%</c:formatCode>
                <c:ptCount val="17"/>
                <c:pt idx="0">
                  <c:v>-0.53136775376062173</c:v>
                </c:pt>
                <c:pt idx="1">
                  <c:v>-0.39188773897941109</c:v>
                </c:pt>
                <c:pt idx="2">
                  <c:v>-0.37899949508435321</c:v>
                </c:pt>
                <c:pt idx="3">
                  <c:v>-0.40009597170698324</c:v>
                </c:pt>
                <c:pt idx="4">
                  <c:v>-3.6543417537101587E-2</c:v>
                </c:pt>
                <c:pt idx="5">
                  <c:v>0.33829868667506424</c:v>
                </c:pt>
                <c:pt idx="6">
                  <c:v>-0.30933250519018501</c:v>
                </c:pt>
                <c:pt idx="7">
                  <c:v>-0.42662924701007915</c:v>
                </c:pt>
                <c:pt idx="8">
                  <c:v>0.41884483681307688</c:v>
                </c:pt>
                <c:pt idx="9">
                  <c:v>0.39650363494387592</c:v>
                </c:pt>
                <c:pt idx="10">
                  <c:v>0.21923850137645048</c:v>
                </c:pt>
                <c:pt idx="11">
                  <c:v>-3.3934277739061276E-2</c:v>
                </c:pt>
                <c:pt idx="12">
                  <c:v>-2.2590909071896498E-2</c:v>
                </c:pt>
                <c:pt idx="13">
                  <c:v>-1.7967713780748407E-2</c:v>
                </c:pt>
                <c:pt idx="14">
                  <c:v>-0.23109394624546611</c:v>
                </c:pt>
                <c:pt idx="15">
                  <c:v>-0.15680035941214396</c:v>
                </c:pt>
                <c:pt idx="16">
                  <c:v>-1.5777966729688769E-2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71-4D85-A9AA-CBC8B03C3DBB}"/>
            </c:ext>
          </c:extLst>
        </c:ser>
        <c:ser>
          <c:idx val="3"/>
          <c:order val="3"/>
          <c:tx>
            <c:strRef>
              <c:f>Sheet1!$CO$1</c:f>
              <c:strCache>
                <c:ptCount val="1"/>
                <c:pt idx="0">
                  <c:v>Extra training employees at placement (1)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Sheet1!$CP$2:$CP$61</c15:sqref>
                  </c15:fullRef>
                </c:ext>
              </c:extLst>
              <c:f>(Sheet1!$CP$21:$CP$24,Sheet1!$CP$27:$CP$30,Sheet1!$CP$41:$CP$43,Sheet1!$CP$45:$CP$47,Sheet1!$CP$49:$CP$51)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0.1145444590023222</c:v>
                </c:pt>
                <c:pt idx="3">
                  <c:v>4.3441631272360774E-2</c:v>
                </c:pt>
                <c:pt idx="4">
                  <c:v>-0.32285539745365294</c:v>
                </c:pt>
                <c:pt idx="5">
                  <c:v>-2.2490383968896691E-2</c:v>
                </c:pt>
                <c:pt idx="6">
                  <c:v>-0.32501230447145718</c:v>
                </c:pt>
                <c:pt idx="7">
                  <c:v>-0.52345611695934158</c:v>
                </c:pt>
                <c:pt idx="8">
                  <c:v>0.51492712379645156</c:v>
                </c:pt>
                <c:pt idx="9">
                  <c:v>0.4309753048996941</c:v>
                </c:pt>
                <c:pt idx="10">
                  <c:v>0.22855923838255496</c:v>
                </c:pt>
                <c:pt idx="11">
                  <c:v>-2.6059635406731927E-2</c:v>
                </c:pt>
                <c:pt idx="12">
                  <c:v>-7.364154118363035E-3</c:v>
                </c:pt>
                <c:pt idx="13">
                  <c:v>-4.600037480848607E-3</c:v>
                </c:pt>
                <c:pt idx="14">
                  <c:v>-0.23068483019433791</c:v>
                </c:pt>
                <c:pt idx="15">
                  <c:v>-0.15395737401413617</c:v>
                </c:pt>
                <c:pt idx="16">
                  <c:v>-1.5174385951850293E-2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71-4D85-A9AA-CBC8B03C3DBB}"/>
            </c:ext>
          </c:extLst>
        </c:ser>
        <c:ser>
          <c:idx val="4"/>
          <c:order val="4"/>
          <c:tx>
            <c:strRef>
              <c:f>Sheet1!$CQ$1</c:f>
              <c:strCache>
                <c:ptCount val="1"/>
                <c:pt idx="0">
                  <c:v>Extra training employees at placement (2)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Sheet1!$CR$2:$CR$61</c15:sqref>
                  </c15:fullRef>
                </c:ext>
              </c:extLst>
              <c:f>(Sheet1!$CR$21:$CR$24,Sheet1!$CR$27:$CR$30,Sheet1!$CR$41:$CR$43,Sheet1!$CR$45:$CR$47,Sheet1!$CR$49:$CR$51)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0.11457551383048707</c:v>
                </c:pt>
                <c:pt idx="3">
                  <c:v>5.2102981734679817E-2</c:v>
                </c:pt>
                <c:pt idx="4">
                  <c:v>-0.49827119132196629</c:v>
                </c:pt>
                <c:pt idx="5">
                  <c:v>-0.23071450549806893</c:v>
                </c:pt>
                <c:pt idx="6">
                  <c:v>-0.53564392622958179</c:v>
                </c:pt>
                <c:pt idx="7">
                  <c:v>-0.54219950371986902</c:v>
                </c:pt>
                <c:pt idx="8">
                  <c:v>0.51512068830596291</c:v>
                </c:pt>
                <c:pt idx="9">
                  <c:v>0.43156345671029273</c:v>
                </c:pt>
                <c:pt idx="10">
                  <c:v>0.22919207208290091</c:v>
                </c:pt>
                <c:pt idx="11">
                  <c:v>-3.5970124259572162E-2</c:v>
                </c:pt>
                <c:pt idx="12">
                  <c:v>-1.7837576754341285E-2</c:v>
                </c:pt>
                <c:pt idx="13">
                  <c:v>-1.4468233543343303E-2</c:v>
                </c:pt>
                <c:pt idx="14">
                  <c:v>-0.22943241159835437</c:v>
                </c:pt>
                <c:pt idx="15">
                  <c:v>-0.14725471223844469</c:v>
                </c:pt>
                <c:pt idx="16">
                  <c:v>-6.4111523806207544E-3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71-4D85-A9AA-CBC8B03C3DBB}"/>
            </c:ext>
          </c:extLst>
        </c:ser>
        <c:ser>
          <c:idx val="5"/>
          <c:order val="5"/>
          <c:tx>
            <c:strRef>
              <c:f>Sheet1!$CS$1</c:f>
              <c:strCache>
                <c:ptCount val="1"/>
                <c:pt idx="0">
                  <c:v>Extra training employees at placement (3)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(Sheet1!$A$21:$A$24,Sheet1!$A$27:$A$30,Sheet1!$A$41:$A$43,Sheet1!$A$45:$A$47,Sheet1!$A$49:$A$51)</c:f>
              <c:strCache>
                <c:ptCount val="17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at coding stage in week 2</c:v>
                </c:pt>
                <c:pt idx="9">
                  <c:v>Average number of EANs present at coding stage in week 3</c:v>
                </c:pt>
                <c:pt idx="10">
                  <c:v>Average number of EANs present at coding stage in week 4</c:v>
                </c:pt>
                <c:pt idx="11">
                  <c:v>Average number of EANs present at placement stage in week 2</c:v>
                </c:pt>
                <c:pt idx="12">
                  <c:v>Average number of EANs present at placement stage in week 3</c:v>
                </c:pt>
                <c:pt idx="13">
                  <c:v>Average number of EANs present at placement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Sheet1!$CT$2:$CT$61</c15:sqref>
                  </c15:fullRef>
                </c:ext>
              </c:extLst>
              <c:f>(Sheet1!$CT$21:$CT$24,Sheet1!$CT$27:$CT$30,Sheet1!$CT$41:$CT$43,Sheet1!$CT$45:$CT$47,Sheet1!$CT$49:$CT$51)</c:f>
              <c:numCache>
                <c:formatCode>0.00%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0.1145052296072939</c:v>
                </c:pt>
                <c:pt idx="3">
                  <c:v>5.4132524271239692E-2</c:v>
                </c:pt>
                <c:pt idx="4">
                  <c:v>-0.61080358188385686</c:v>
                </c:pt>
                <c:pt idx="5">
                  <c:v>-0.51030746415628192</c:v>
                </c:pt>
                <c:pt idx="6">
                  <c:v>-9.4722170872242342E-2</c:v>
                </c:pt>
                <c:pt idx="7">
                  <c:v>0.28713476605894694</c:v>
                </c:pt>
                <c:pt idx="8">
                  <c:v>0.51571910180807501</c:v>
                </c:pt>
                <c:pt idx="9">
                  <c:v>0.43220137774358097</c:v>
                </c:pt>
                <c:pt idx="10">
                  <c:v>0.22980998278140591</c:v>
                </c:pt>
                <c:pt idx="11">
                  <c:v>-4.4129229742199294E-2</c:v>
                </c:pt>
                <c:pt idx="12">
                  <c:v>-2.6597738652483372E-2</c:v>
                </c:pt>
                <c:pt idx="13">
                  <c:v>-2.8471279222838174E-2</c:v>
                </c:pt>
                <c:pt idx="14">
                  <c:v>-0.23632079627463928</c:v>
                </c:pt>
                <c:pt idx="15">
                  <c:v>-0.15332726727647666</c:v>
                </c:pt>
                <c:pt idx="16">
                  <c:v>-7.6369923832724446E-3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71-4D85-A9AA-CBC8B03C3D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0.60000000000000009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Sheet1!$CC$1</c:f>
              <c:strCache>
                <c:ptCount val="1"/>
                <c:pt idx="0">
                  <c:v>Keycat &amp; Coding employees (1/12)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Sheet1!$CD$2:$CD$61</c15:sqref>
                  </c15:fullRef>
                </c:ext>
              </c:extLst>
              <c:f>Sheet1!$CD$32:$CD$51</c:f>
              <c:numCache>
                <c:formatCode>0.00%</c:formatCode>
                <c:ptCount val="20"/>
                <c:pt idx="0">
                  <c:v>1.8064238693420796E-2</c:v>
                </c:pt>
                <c:pt idx="1">
                  <c:v>-8.6589994193578042E-3</c:v>
                </c:pt>
                <c:pt idx="2">
                  <c:v>5.6621937025945208E-4</c:v>
                </c:pt>
                <c:pt idx="3">
                  <c:v>3.3416121327118478E-2</c:v>
                </c:pt>
                <c:pt idx="4">
                  <c:v>7.1647717542739597</c:v>
                </c:pt>
                <c:pt idx="5">
                  <c:v>5.4328434085923183</c:v>
                </c:pt>
                <c:pt idx="6">
                  <c:v>4.8691350542327578</c:v>
                </c:pt>
                <c:pt idx="7">
                  <c:v>5.0573148838099637</c:v>
                </c:pt>
                <c:pt idx="8">
                  <c:v>-0.1641410227027183</c:v>
                </c:pt>
                <c:pt idx="9">
                  <c:v>2.0551757551068208</c:v>
                </c:pt>
                <c:pt idx="10">
                  <c:v>2.0739300347715908</c:v>
                </c:pt>
                <c:pt idx="11">
                  <c:v>2.1194137467648129</c:v>
                </c:pt>
                <c:pt idx="12">
                  <c:v>-1.7283580604194068E-3</c:v>
                </c:pt>
                <c:pt idx="13">
                  <c:v>-0.18535813506100585</c:v>
                </c:pt>
                <c:pt idx="14">
                  <c:v>-0.25324588559218558</c:v>
                </c:pt>
                <c:pt idx="15">
                  <c:v>-0.45942216084581566</c:v>
                </c:pt>
                <c:pt idx="16">
                  <c:v>0</c:v>
                </c:pt>
                <c:pt idx="17">
                  <c:v>-0.22828035154523099</c:v>
                </c:pt>
                <c:pt idx="18">
                  <c:v>-0.13215140839495407</c:v>
                </c:pt>
                <c:pt idx="19">
                  <c:v>-3.4236533019803327E-3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EE-4FFA-87E1-3177724A25C3}"/>
            </c:ext>
          </c:extLst>
        </c:ser>
        <c:ser>
          <c:idx val="2"/>
          <c:order val="1"/>
          <c:tx>
            <c:strRef>
              <c:f>Sheet1!$CE$1</c:f>
              <c:strCache>
                <c:ptCount val="1"/>
                <c:pt idx="0">
                  <c:v>Keycat &amp; Coding employees (2/11)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Sheet1!$CF$2:$CF$61</c15:sqref>
                  </c15:fullRef>
                </c:ext>
              </c:extLst>
              <c:f>Sheet1!$CF$32:$CF$51</c:f>
              <c:numCache>
                <c:formatCode>0.00%</c:formatCode>
                <c:ptCount val="20"/>
                <c:pt idx="0">
                  <c:v>8.155217131873187E-3</c:v>
                </c:pt>
                <c:pt idx="1">
                  <c:v>-1.9034939017690853E-2</c:v>
                </c:pt>
                <c:pt idx="2">
                  <c:v>-1.2411052863979052E-2</c:v>
                </c:pt>
                <c:pt idx="3">
                  <c:v>1.1150515585722106E-2</c:v>
                </c:pt>
                <c:pt idx="4">
                  <c:v>3.2838182383563241</c:v>
                </c:pt>
                <c:pt idx="5">
                  <c:v>2.4900195689528717</c:v>
                </c:pt>
                <c:pt idx="6">
                  <c:v>2.2316104865791679</c:v>
                </c:pt>
                <c:pt idx="7">
                  <c:v>2.3180310128891635</c:v>
                </c:pt>
                <c:pt idx="8">
                  <c:v>-4.1476769708886384E-2</c:v>
                </c:pt>
                <c:pt idx="9">
                  <c:v>2.1897601607918125</c:v>
                </c:pt>
                <c:pt idx="10">
                  <c:v>2.2059992206250851</c:v>
                </c:pt>
                <c:pt idx="11">
                  <c:v>2.2488125331305726</c:v>
                </c:pt>
                <c:pt idx="12">
                  <c:v>-3.3278453943805168E-3</c:v>
                </c:pt>
                <c:pt idx="13">
                  <c:v>-0.18866913159747356</c:v>
                </c:pt>
                <c:pt idx="14">
                  <c:v>-0.25669104260081405</c:v>
                </c:pt>
                <c:pt idx="15">
                  <c:v>-0.46472911605690681</c:v>
                </c:pt>
                <c:pt idx="16">
                  <c:v>0</c:v>
                </c:pt>
                <c:pt idx="17">
                  <c:v>-0.23592505091886506</c:v>
                </c:pt>
                <c:pt idx="18">
                  <c:v>-0.1418576894023271</c:v>
                </c:pt>
                <c:pt idx="19">
                  <c:v>-1.3356589858635137E-2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EE-4FFA-87E1-3177724A25C3}"/>
            </c:ext>
          </c:extLst>
        </c:ser>
        <c:ser>
          <c:idx val="0"/>
          <c:order val="2"/>
          <c:tx>
            <c:strRef>
              <c:f>Sheet1!$CG$1</c:f>
              <c:strCache>
                <c:ptCount val="1"/>
                <c:pt idx="0">
                  <c:v>Keycat &amp; Coding employees (3/10)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Sheet1!$CH$2:$CH$61</c15:sqref>
                  </c15:fullRef>
                </c:ext>
              </c:extLst>
              <c:f>Sheet1!$CH$32:$CH$51</c:f>
              <c:numCache>
                <c:formatCode>0.00%</c:formatCode>
                <c:ptCount val="20"/>
                <c:pt idx="0">
                  <c:v>4.9929439502269628E-3</c:v>
                </c:pt>
                <c:pt idx="1">
                  <c:v>-1.5434834392671942E-2</c:v>
                </c:pt>
                <c:pt idx="2">
                  <c:v>-8.2647544533742123E-3</c:v>
                </c:pt>
                <c:pt idx="3">
                  <c:v>1.0072139856609898E-2</c:v>
                </c:pt>
                <c:pt idx="4">
                  <c:v>1.9901453593105496</c:v>
                </c:pt>
                <c:pt idx="5">
                  <c:v>1.5090750247852109</c:v>
                </c:pt>
                <c:pt idx="6">
                  <c:v>1.3524751081317465</c:v>
                </c:pt>
                <c:pt idx="7">
                  <c:v>1.4048700260535869</c:v>
                </c:pt>
                <c:pt idx="8">
                  <c:v>2.376019521521143</c:v>
                </c:pt>
                <c:pt idx="9">
                  <c:v>2.35241490673724</c:v>
                </c:pt>
                <c:pt idx="10">
                  <c:v>2.3079941969279867</c:v>
                </c:pt>
                <c:pt idx="11">
                  <c:v>2.3077936319395396</c:v>
                </c:pt>
                <c:pt idx="12">
                  <c:v>-0.17283761499287831</c:v>
                </c:pt>
                <c:pt idx="13">
                  <c:v>-0.19181283534042506</c:v>
                </c:pt>
                <c:pt idx="14">
                  <c:v>-0.25669198152380318</c:v>
                </c:pt>
                <c:pt idx="15">
                  <c:v>-0.46434811015552852</c:v>
                </c:pt>
                <c:pt idx="16">
                  <c:v>0</c:v>
                </c:pt>
                <c:pt idx="17">
                  <c:v>-0.23888100048740632</c:v>
                </c:pt>
                <c:pt idx="18">
                  <c:v>-0.13234510268164923</c:v>
                </c:pt>
                <c:pt idx="19">
                  <c:v>-4.6867151052392229E-3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EE-4FFA-87E1-3177724A25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Sheet1!$BQ$1</c:f>
              <c:strCache>
                <c:ptCount val="1"/>
                <c:pt idx="0">
                  <c:v>Bol.com Integration (Arrival Rate - Mean: 40000, Stdv: 5000, Eligible: 0.35) (Coding + 8, Placement + 4)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Sheet1!$BS$2:$BS$61</c15:sqref>
                  </c15:fullRef>
                </c:ext>
              </c:extLst>
              <c:f>Sheet1!$BS$32:$BS$51</c:f>
              <c:numCache>
                <c:formatCode>0.00%</c:formatCode>
                <c:ptCount val="20"/>
                <c:pt idx="0">
                  <c:v>-3.22483166433238E-3</c:v>
                </c:pt>
                <c:pt idx="1">
                  <c:v>-0.2791635035078382</c:v>
                </c:pt>
                <c:pt idx="2">
                  <c:v>-0.20488754767454267</c:v>
                </c:pt>
                <c:pt idx="3">
                  <c:v>-0.19839103279198597</c:v>
                </c:pt>
                <c:pt idx="4">
                  <c:v>-0.37089683358723707</c:v>
                </c:pt>
                <c:pt idx="5">
                  <c:v>-0.77920650619743592</c:v>
                </c:pt>
                <c:pt idx="6">
                  <c:v>-0.50866124349155806</c:v>
                </c:pt>
                <c:pt idx="7">
                  <c:v>-0.24110175166734116</c:v>
                </c:pt>
                <c:pt idx="8">
                  <c:v>-0.47703306022628711</c:v>
                </c:pt>
                <c:pt idx="9">
                  <c:v>-0.30338213387418511</c:v>
                </c:pt>
                <c:pt idx="10">
                  <c:v>-0.40194751132095496</c:v>
                </c:pt>
                <c:pt idx="11">
                  <c:v>-0.37751898890572472</c:v>
                </c:pt>
                <c:pt idx="12">
                  <c:v>0.55370672782705865</c:v>
                </c:pt>
                <c:pt idx="13">
                  <c:v>0.32766585157282174</c:v>
                </c:pt>
                <c:pt idx="14">
                  <c:v>0.44019276977007515</c:v>
                </c:pt>
                <c:pt idx="15">
                  <c:v>0.49896235541388834</c:v>
                </c:pt>
                <c:pt idx="16">
                  <c:v>0</c:v>
                </c:pt>
                <c:pt idx="17">
                  <c:v>1.246600391192459</c:v>
                </c:pt>
                <c:pt idx="18">
                  <c:v>0.41701718727326081</c:v>
                </c:pt>
                <c:pt idx="19">
                  <c:v>0.44191867809064372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E-417C-9BB6-91EB0D3571AE}"/>
            </c:ext>
          </c:extLst>
        </c:ser>
        <c:ser>
          <c:idx val="0"/>
          <c:order val="1"/>
          <c:tx>
            <c:strRef>
              <c:f>Sheet1!$BT$1</c:f>
              <c:strCache>
                <c:ptCount val="1"/>
                <c:pt idx="0">
                  <c:v>Bol.com Integration (Arrival Rate - Mean: 40000, Stdv: 5000, Eligible: 0.35) (Coding + 12, Placement + 10)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Sheet1!$BV$2:$BV$61</c15:sqref>
                  </c15:fullRef>
                </c:ext>
              </c:extLst>
              <c:f>Sheet1!$BV$32:$BV$51</c:f>
              <c:numCache>
                <c:formatCode>0.00%</c:formatCode>
                <c:ptCount val="20"/>
                <c:pt idx="0">
                  <c:v>-4.0351936918308099E-3</c:v>
                </c:pt>
                <c:pt idx="1">
                  <c:v>-0.4121017813336153</c:v>
                </c:pt>
                <c:pt idx="2">
                  <c:v>-0.31819562758864184</c:v>
                </c:pt>
                <c:pt idx="3">
                  <c:v>-0.33449598820274251</c:v>
                </c:pt>
                <c:pt idx="4">
                  <c:v>-0.46733894234441187</c:v>
                </c:pt>
                <c:pt idx="5">
                  <c:v>-0.9338797657190645</c:v>
                </c:pt>
                <c:pt idx="6">
                  <c:v>-0.80153496980035299</c:v>
                </c:pt>
                <c:pt idx="7">
                  <c:v>-0.78007410597658755</c:v>
                </c:pt>
                <c:pt idx="8">
                  <c:v>-0.57911310494141544</c:v>
                </c:pt>
                <c:pt idx="9">
                  <c:v>-0.41398283368921657</c:v>
                </c:pt>
                <c:pt idx="10">
                  <c:v>-0.53347610513415289</c:v>
                </c:pt>
                <c:pt idx="11">
                  <c:v>-0.47193472977889295</c:v>
                </c:pt>
                <c:pt idx="12">
                  <c:v>0.67241706390309131</c:v>
                </c:pt>
                <c:pt idx="13">
                  <c:v>0.19559034976030568</c:v>
                </c:pt>
                <c:pt idx="14">
                  <c:v>0.45331029950878243</c:v>
                </c:pt>
                <c:pt idx="15">
                  <c:v>0.55641870240314317</c:v>
                </c:pt>
                <c:pt idx="16">
                  <c:v>0</c:v>
                </c:pt>
                <c:pt idx="17">
                  <c:v>1.4028497310441113</c:v>
                </c:pt>
                <c:pt idx="18">
                  <c:v>0.38129420154123</c:v>
                </c:pt>
                <c:pt idx="19">
                  <c:v>0.55848875741683801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E-417C-9BB6-91EB0D3571AE}"/>
            </c:ext>
          </c:extLst>
        </c:ser>
        <c:ser>
          <c:idx val="3"/>
          <c:order val="2"/>
          <c:tx>
            <c:strRef>
              <c:f>Sheet1!$BW$1</c:f>
              <c:strCache>
                <c:ptCount val="1"/>
                <c:pt idx="0">
                  <c:v>Bol.com Integration (Arrival Rate - Mean: 40000, Stdv: 5000, Eligible: 0.35) (Coding Full/Training 2/23, Placement Full/Training 1/14)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Sheet1!$BY$2:$BY$61</c15:sqref>
                  </c15:fullRef>
                </c:ext>
              </c:extLst>
              <c:f>Sheet1!$BY$32:$BY$51</c:f>
              <c:numCache>
                <c:formatCode>0.00%</c:formatCode>
                <c:ptCount val="20"/>
                <c:pt idx="0">
                  <c:v>5.7795685404254333E-3</c:v>
                </c:pt>
                <c:pt idx="1">
                  <c:v>0.6916988463288738</c:v>
                </c:pt>
                <c:pt idx="2">
                  <c:v>0.62378877243403108</c:v>
                </c:pt>
                <c:pt idx="3">
                  <c:v>0.76686667106655548</c:v>
                </c:pt>
                <c:pt idx="4">
                  <c:v>1.3142223157960027</c:v>
                </c:pt>
                <c:pt idx="5">
                  <c:v>18.81755137675853</c:v>
                </c:pt>
                <c:pt idx="6">
                  <c:v>20.506471171077916</c:v>
                </c:pt>
                <c:pt idx="7">
                  <c:v>13.993681184163764</c:v>
                </c:pt>
                <c:pt idx="8">
                  <c:v>1.4659720280168347</c:v>
                </c:pt>
                <c:pt idx="9">
                  <c:v>0.42502930468126171</c:v>
                </c:pt>
                <c:pt idx="10">
                  <c:v>0.79566742148472358</c:v>
                </c:pt>
                <c:pt idx="11">
                  <c:v>0.50310096863893761</c:v>
                </c:pt>
                <c:pt idx="12">
                  <c:v>-0.42990742823739991</c:v>
                </c:pt>
                <c:pt idx="13">
                  <c:v>-0.36984208837003285</c:v>
                </c:pt>
                <c:pt idx="14">
                  <c:v>-0.44842582542915466</c:v>
                </c:pt>
                <c:pt idx="15">
                  <c:v>-0.4906435896775766</c:v>
                </c:pt>
                <c:pt idx="16">
                  <c:v>0</c:v>
                </c:pt>
                <c:pt idx="17">
                  <c:v>-0.33761158266643254</c:v>
                </c:pt>
                <c:pt idx="18">
                  <c:v>-0.3609763529438646</c:v>
                </c:pt>
                <c:pt idx="19">
                  <c:v>-0.47328570928808045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E-417C-9BB6-91EB0D3571AE}"/>
            </c:ext>
          </c:extLst>
        </c:ser>
        <c:ser>
          <c:idx val="4"/>
          <c:order val="3"/>
          <c:tx>
            <c:strRef>
              <c:f>Sheet1!$BZ$1</c:f>
              <c:strCache>
                <c:ptCount val="1"/>
                <c:pt idx="0">
                  <c:v>Bol.com Integration (Arrival Rate - Mean: 40000, Stdv: 5000, Eligible: 0.35) (Coding Full/Training 10/15, Placement Full/Training 4/11)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Sheet1!$A$32:$A$51</c:f>
              <c:strCache>
                <c:ptCount val="20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Sheet1!$CB$2:$CB$61</c15:sqref>
                  </c15:fullRef>
                </c:ext>
              </c:extLst>
              <c:f>Sheet1!$CB$32:$CB$51</c:f>
              <c:numCache>
                <c:formatCode>0.00%</c:formatCode>
                <c:ptCount val="20"/>
                <c:pt idx="0">
                  <c:v>3.8156071683788065E-3</c:v>
                </c:pt>
                <c:pt idx="1">
                  <c:v>0.57586704826409374</c:v>
                </c:pt>
                <c:pt idx="2">
                  <c:v>0.56539343472809112</c:v>
                </c:pt>
                <c:pt idx="3">
                  <c:v>0.64329700806999368</c:v>
                </c:pt>
                <c:pt idx="4">
                  <c:v>0.85661637265988033</c:v>
                </c:pt>
                <c:pt idx="5">
                  <c:v>13.463751829182341</c:v>
                </c:pt>
                <c:pt idx="6">
                  <c:v>18.973986275411068</c:v>
                </c:pt>
                <c:pt idx="7">
                  <c:v>12.316572559892311</c:v>
                </c:pt>
                <c:pt idx="8">
                  <c:v>0.89935858851102857</c:v>
                </c:pt>
                <c:pt idx="9">
                  <c:v>0.10367366430824934</c:v>
                </c:pt>
                <c:pt idx="10">
                  <c:v>0.33004017495025245</c:v>
                </c:pt>
                <c:pt idx="11">
                  <c:v>0.14141028083891616</c:v>
                </c:pt>
                <c:pt idx="12">
                  <c:v>-0.26384667253807575</c:v>
                </c:pt>
                <c:pt idx="13">
                  <c:v>-3.7131771940507943E-2</c:v>
                </c:pt>
                <c:pt idx="14">
                  <c:v>-8.4362039202248051E-2</c:v>
                </c:pt>
                <c:pt idx="15">
                  <c:v>-0.14328166310183715</c:v>
                </c:pt>
                <c:pt idx="16">
                  <c:v>0</c:v>
                </c:pt>
                <c:pt idx="17">
                  <c:v>-0.12870530355165818</c:v>
                </c:pt>
                <c:pt idx="18">
                  <c:v>-0.10556770960008156</c:v>
                </c:pt>
                <c:pt idx="19">
                  <c:v>-0.19120426486759556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E-417C-9BB6-91EB0D357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Sheet1!$E$1</c:f>
              <c:strCache>
                <c:ptCount val="1"/>
                <c:pt idx="0">
                  <c:v>Less coding employees (8)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(Sheet1!$A$2:$A$6,Sheet1!$A$8:$A$11,Sheet1!$A$14:$A$15,Sheet1!$A$18:$A$19)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Sheet1!$F$2:$F$61</c15:sqref>
                  </c15:fullRef>
                </c:ext>
              </c:extLst>
              <c:f>(Sheet1!$F$2:$F$6,Sheet1!$F$8:$F$11,Sheet1!$F$14:$F$15,Sheet1!$F$18:$F$19)</c:f>
              <c:numCache>
                <c:formatCode>0.00%</c:formatCode>
                <c:ptCount val="13"/>
                <c:pt idx="0">
                  <c:v>5.4729964635080001E-3</c:v>
                </c:pt>
                <c:pt idx="1">
                  <c:v>3.8100952940093219E-2</c:v>
                </c:pt>
                <c:pt idx="2">
                  <c:v>4.7030375870999133E-2</c:v>
                </c:pt>
                <c:pt idx="3">
                  <c:v>-7.0123414649756032E-3</c:v>
                </c:pt>
                <c:pt idx="4">
                  <c:v>-8.8593964142868048E-3</c:v>
                </c:pt>
                <c:pt idx="7">
                  <c:v>1.5695125361188802</c:v>
                </c:pt>
                <c:pt idx="8">
                  <c:v>-0.2658258480332325</c:v>
                </c:pt>
                <c:pt idx="9">
                  <c:v>-1.0169736060033475E-2</c:v>
                </c:pt>
                <c:pt idx="10">
                  <c:v>-6.1382780347858289E-2</c:v>
                </c:pt>
                <c:pt idx="11">
                  <c:v>-3.3142140010924675E-3</c:v>
                </c:pt>
                <c:pt idx="12">
                  <c:v>-7.5398103797278812E-3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7-4822-8060-B8A47CF5F597}"/>
            </c:ext>
          </c:extLst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Less coding employees (4)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(Sheet1!$A$2:$A$6,Sheet1!$A$8:$A$11,Sheet1!$A$14:$A$15,Sheet1!$A$18:$A$19)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Sheet1!$D$2:$D$61</c15:sqref>
                  </c15:fullRef>
                </c:ext>
              </c:extLst>
              <c:f>(Sheet1!$D$2:$D$6,Sheet1!$D$8:$D$11,Sheet1!$D$14:$D$15,Sheet1!$D$18:$D$19)</c:f>
              <c:numCache>
                <c:formatCode>0.00%</c:formatCode>
                <c:ptCount val="13"/>
                <c:pt idx="0">
                  <c:v>7.4691479067095113E-4</c:v>
                </c:pt>
                <c:pt idx="1">
                  <c:v>2.7859778099726808E-3</c:v>
                </c:pt>
                <c:pt idx="2">
                  <c:v>6.5816771830426869E-4</c:v>
                </c:pt>
                <c:pt idx="3">
                  <c:v>-9.8134380100062162E-5</c:v>
                </c:pt>
                <c:pt idx="4">
                  <c:v>-3.2165132995819163E-4</c:v>
                </c:pt>
                <c:pt idx="7">
                  <c:v>0.44414413743076314</c:v>
                </c:pt>
                <c:pt idx="8">
                  <c:v>0.25109208363418406</c:v>
                </c:pt>
                <c:pt idx="9">
                  <c:v>-4.8238595510420064E-4</c:v>
                </c:pt>
                <c:pt idx="10">
                  <c:v>-2.0042024363029266E-3</c:v>
                </c:pt>
                <c:pt idx="11">
                  <c:v>-9.1005847330638697E-4</c:v>
                </c:pt>
                <c:pt idx="12">
                  <c:v>4.74556872186911E-3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7-4822-8060-B8A47CF5F597}"/>
            </c:ext>
          </c:extLst>
        </c:ser>
        <c:ser>
          <c:idx val="1"/>
          <c:order val="2"/>
          <c:tx>
            <c:strRef>
              <c:f>Sheet1!$G$1</c:f>
              <c:strCache>
                <c:ptCount val="1"/>
                <c:pt idx="0">
                  <c:v>More coding employees (4)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(Sheet1!$A$2:$A$6,Sheet1!$A$8:$A$11,Sheet1!$A$14:$A$15,Sheet1!$A$18:$A$19)</c:f>
              <c:strCache>
                <c:ptCount val="13"/>
                <c:pt idx="0">
                  <c:v>Average EAN job system time (seconds)</c:v>
                </c:pt>
                <c:pt idx="1">
                  <c:v>Average incomplete EAN jobs in System</c:v>
                </c:pt>
                <c:pt idx="2">
                  <c:v>Average EAN jobs still in system</c:v>
                </c:pt>
                <c:pt idx="3">
                  <c:v>Average completed jobs (EAN)</c:v>
                </c:pt>
                <c:pt idx="4">
                  <c:v>Number of EANs submitted</c:v>
                </c:pt>
                <c:pt idx="5">
                  <c:v>Avg Keycat Utility</c:v>
                </c:pt>
                <c:pt idx="6">
                  <c:v>Stdv Keycat Utility</c:v>
                </c:pt>
                <c:pt idx="7">
                  <c:v>Avg Coding Utility</c:v>
                </c:pt>
                <c:pt idx="8">
                  <c:v>Stdv Coding Utility</c:v>
                </c:pt>
                <c:pt idx="9">
                  <c:v>Avg Placement Utility</c:v>
                </c:pt>
                <c:pt idx="10">
                  <c:v>Stdv Placement Utility</c:v>
                </c:pt>
                <c:pt idx="11">
                  <c:v>Avg Support Utiltiy</c:v>
                </c:pt>
                <c:pt idx="12">
                  <c:v>Stdv Support Utility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Sheet1!$H$2:$H$61</c15:sqref>
                  </c15:fullRef>
                </c:ext>
              </c:extLst>
              <c:f>(Sheet1!$H$2:$H$6,Sheet1!$H$8:$H$11,Sheet1!$H$14:$H$15,Sheet1!$H$18:$H$19)</c:f>
              <c:numCache>
                <c:formatCode>0.00%</c:formatCode>
                <c:ptCount val="13"/>
                <c:pt idx="0">
                  <c:v>-1.1832279420469795E-3</c:v>
                </c:pt>
                <c:pt idx="1">
                  <c:v>-2.4720893363224085E-3</c:v>
                </c:pt>
                <c:pt idx="2">
                  <c:v>-1.0087135682704887E-3</c:v>
                </c:pt>
                <c:pt idx="3">
                  <c:v>1.504016042837635E-4</c:v>
                </c:pt>
                <c:pt idx="4">
                  <c:v>4.9296562526232395E-4</c:v>
                </c:pt>
                <c:pt idx="7">
                  <c:v>-0.23529842980398918</c:v>
                </c:pt>
                <c:pt idx="8">
                  <c:v>-0.15073390248437779</c:v>
                </c:pt>
                <c:pt idx="9">
                  <c:v>-1.6601745320979122E-4</c:v>
                </c:pt>
                <c:pt idx="10">
                  <c:v>1.8243945138038665E-2</c:v>
                </c:pt>
                <c:pt idx="11">
                  <c:v>-1.9091009016437117E-3</c:v>
                </c:pt>
                <c:pt idx="12">
                  <c:v>5.3968231600206879E-3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7-4822-8060-B8A47CF5F5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409293490968617E-2"/>
          <c:y val="6.1184113605054394E-2"/>
          <c:w val="0.90942198109130024"/>
          <c:h val="0.75380388910243745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Sheet1!$O$1</c:f>
              <c:strCache>
                <c:ptCount val="1"/>
                <c:pt idx="0">
                  <c:v>Less placement support employees 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(Sheet1!$A$27:$A$30,Sheet1!$A$32:$A$35,Sheet1!$A$46:$A$51,Sheet1!$A$60:$A$61)</c:f>
              <c:strCache>
                <c:ptCount val="16"/>
                <c:pt idx="0">
                  <c:v>Avg Jobs in queue placement (STUB files)</c:v>
                </c:pt>
                <c:pt idx="1">
                  <c:v>Stdv Jobs in queue placement (STUB files)</c:v>
                </c:pt>
                <c:pt idx="2">
                  <c:v>Avg Jobs in queue support (STUB files)</c:v>
                </c:pt>
                <c:pt idx="3">
                  <c:v>Stdv Jobs in queue support (STUB files)</c:v>
                </c:pt>
                <c:pt idx="4">
                  <c:v>Average number of EANs present in system in week 1</c:v>
                </c:pt>
                <c:pt idx="5">
                  <c:v>Average number of EANs present in system in week 2</c:v>
                </c:pt>
                <c:pt idx="6">
                  <c:v>Average number of EANs present in system in week 3</c:v>
                </c:pt>
                <c:pt idx="7">
                  <c:v>Average number of EANs present in system in week 4</c:v>
                </c:pt>
                <c:pt idx="8">
                  <c:v>Average number of EANs present at placement stage in week 3</c:v>
                </c:pt>
                <c:pt idx="9">
                  <c:v>Average number of EANs present at placement stage in week 4</c:v>
                </c:pt>
                <c:pt idx="10">
                  <c:v>Average number of EANs present at placement support stage in week 1</c:v>
                </c:pt>
                <c:pt idx="11">
                  <c:v>Average number of EANs present at placement support stage in week 2</c:v>
                </c:pt>
                <c:pt idx="12">
                  <c:v>Average number of EANs present at placement support stage in week 3</c:v>
                </c:pt>
                <c:pt idx="13">
                  <c:v>Average number of EANs present at placement support stage in week 4</c:v>
                </c:pt>
                <c:pt idx="14">
                  <c:v>Stdv of Average number EANs present at placement stage</c:v>
                </c:pt>
                <c:pt idx="15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Sheet1!$P$2:$P$61</c15:sqref>
                  </c15:fullRef>
                </c:ext>
              </c:extLst>
              <c:f>(Sheet1!$P$27:$P$30,Sheet1!$P$32:$P$35,Sheet1!$P$46:$P$51,Sheet1!$P$60:$P$61)</c:f>
              <c:numCache>
                <c:formatCode>0.00%</c:formatCode>
                <c:ptCount val="16"/>
                <c:pt idx="0">
                  <c:v>-1.6755260914895365E-2</c:v>
                </c:pt>
                <c:pt idx="1">
                  <c:v>0.33002870032828036</c:v>
                </c:pt>
                <c:pt idx="2">
                  <c:v>9.3366152491423815</c:v>
                </c:pt>
                <c:pt idx="3">
                  <c:v>11.213079599937753</c:v>
                </c:pt>
                <c:pt idx="4">
                  <c:v>0</c:v>
                </c:pt>
                <c:pt idx="5">
                  <c:v>1.860958561828946E-4</c:v>
                </c:pt>
                <c:pt idx="6">
                  <c:v>-9.3913319097599032E-4</c:v>
                </c:pt>
                <c:pt idx="7">
                  <c:v>-1.0346764341033338E-3</c:v>
                </c:pt>
                <c:pt idx="8">
                  <c:v>-2.0817113486311514E-4</c:v>
                </c:pt>
                <c:pt idx="9">
                  <c:v>-1.3679682111492903E-3</c:v>
                </c:pt>
                <c:pt idx="10">
                  <c:v>0</c:v>
                </c:pt>
                <c:pt idx="11">
                  <c:v>1.711102918328428E-3</c:v>
                </c:pt>
                <c:pt idx="12">
                  <c:v>-6.068638184474083E-3</c:v>
                </c:pt>
                <c:pt idx="13">
                  <c:v>-4.2351636217915172E-5</c:v>
                </c:pt>
                <c:pt idx="14">
                  <c:v>7.9039303056225815E-4</c:v>
                </c:pt>
                <c:pt idx="15">
                  <c:v>-2.2404636575614899E-3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B-4E76-9218-5EB3C6C96B03}"/>
            </c:ext>
          </c:extLst>
        </c:ser>
        <c:ser>
          <c:idx val="0"/>
          <c:order val="1"/>
          <c:tx>
            <c:strRef>
              <c:f>Sheet1!$Q$1</c:f>
              <c:strCache>
                <c:ptCount val="1"/>
                <c:pt idx="0">
                  <c:v>Less placement support employees (2)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(Sheet1!$A$27:$A$30,Sheet1!$A$32:$A$35,Sheet1!$A$46:$A$51,Sheet1!$A$60:$A$61)</c:f>
              <c:strCache>
                <c:ptCount val="16"/>
                <c:pt idx="0">
                  <c:v>Avg Jobs in queue placement (STUB files)</c:v>
                </c:pt>
                <c:pt idx="1">
                  <c:v>Stdv Jobs in queue placement (STUB files)</c:v>
                </c:pt>
                <c:pt idx="2">
                  <c:v>Avg Jobs in queue support (STUB files)</c:v>
                </c:pt>
                <c:pt idx="3">
                  <c:v>Stdv Jobs in queue support (STUB files)</c:v>
                </c:pt>
                <c:pt idx="4">
                  <c:v>Average number of EANs present in system in week 1</c:v>
                </c:pt>
                <c:pt idx="5">
                  <c:v>Average number of EANs present in system in week 2</c:v>
                </c:pt>
                <c:pt idx="6">
                  <c:v>Average number of EANs present in system in week 3</c:v>
                </c:pt>
                <c:pt idx="7">
                  <c:v>Average number of EANs present in system in week 4</c:v>
                </c:pt>
                <c:pt idx="8">
                  <c:v>Average number of EANs present at placement stage in week 3</c:v>
                </c:pt>
                <c:pt idx="9">
                  <c:v>Average number of EANs present at placement stage in week 4</c:v>
                </c:pt>
                <c:pt idx="10">
                  <c:v>Average number of EANs present at placement support stage in week 1</c:v>
                </c:pt>
                <c:pt idx="11">
                  <c:v>Average number of EANs present at placement support stage in week 2</c:v>
                </c:pt>
                <c:pt idx="12">
                  <c:v>Average number of EANs present at placement support stage in week 3</c:v>
                </c:pt>
                <c:pt idx="13">
                  <c:v>Average number of EANs present at placement support stage in week 4</c:v>
                </c:pt>
                <c:pt idx="14">
                  <c:v>Stdv of Average number EANs present at placement stage</c:v>
                </c:pt>
                <c:pt idx="15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Sheet1!$R$2:$R$61</c15:sqref>
                  </c15:fullRef>
                </c:ext>
              </c:extLst>
              <c:f>(Sheet1!$R$27:$R$30,Sheet1!$R$32:$R$35,Sheet1!$R$46:$R$51,Sheet1!$R$60:$R$61)</c:f>
              <c:numCache>
                <c:formatCode>0.00%</c:formatCode>
                <c:ptCount val="16"/>
                <c:pt idx="0">
                  <c:v>-1.6744454493455196E-2</c:v>
                </c:pt>
                <c:pt idx="1">
                  <c:v>0.33728608348662065</c:v>
                </c:pt>
                <c:pt idx="2">
                  <c:v>187.89993012759481</c:v>
                </c:pt>
                <c:pt idx="3">
                  <c:v>291.68485067817954</c:v>
                </c:pt>
                <c:pt idx="4">
                  <c:v>2.6248184197945684E-10</c:v>
                </c:pt>
                <c:pt idx="5">
                  <c:v>2.2526543154575602E-2</c:v>
                </c:pt>
                <c:pt idx="6">
                  <c:v>1.9083247248094466E-2</c:v>
                </c:pt>
                <c:pt idx="7">
                  <c:v>1.5598081751577838E-2</c:v>
                </c:pt>
                <c:pt idx="8">
                  <c:v>6.2214288862308409E-4</c:v>
                </c:pt>
                <c:pt idx="9">
                  <c:v>-5.1011013002382018E-5</c:v>
                </c:pt>
                <c:pt idx="10">
                  <c:v>0</c:v>
                </c:pt>
                <c:pt idx="11">
                  <c:v>0.22838690706399115</c:v>
                </c:pt>
                <c:pt idx="12">
                  <c:v>0.14243111947746756</c:v>
                </c:pt>
                <c:pt idx="13">
                  <c:v>9.2418666337896804E-2</c:v>
                </c:pt>
                <c:pt idx="14">
                  <c:v>4.3090496662955268E-4</c:v>
                </c:pt>
                <c:pt idx="15">
                  <c:v>0.19467442264714568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B-4E76-9218-5EB3C6C96B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Sheet1!$S$1</c:f>
              <c:strCache>
                <c:ptCount val="1"/>
                <c:pt idx="0">
                  <c:v>Employees Training Coding (2/13)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(Sheet1!$A$8:$A$9,Sheet1!$A$22:$A$24,Sheet1!$A$27,Sheet1!$A$29:$A$30,Sheet1!$A$33:$A$43,Sheet1!$A$45:$A$47,Sheet1!$A$49:$A$51,Sheet1!$A$57:$A$61)</c:f>
              <c:strCache>
                <c:ptCount val="30"/>
                <c:pt idx="0">
                  <c:v>Avg Keycat Utility</c:v>
                </c:pt>
                <c:pt idx="1">
                  <c:v>Stdv Keycat Utility</c:v>
                </c:pt>
                <c:pt idx="2">
                  <c:v>Stdv Jobs in queue keycat</c:v>
                </c:pt>
                <c:pt idx="3">
                  <c:v>Avg Jobs in queue coding</c:v>
                </c:pt>
                <c:pt idx="4">
                  <c:v>Stdv Jobs in queue coding</c:v>
                </c:pt>
                <c:pt idx="5">
                  <c:v>Avg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keycatting stage in week 1</c:v>
                </c:pt>
                <c:pt idx="12">
                  <c:v>Average number of EANs present at keycatting stage in week 2</c:v>
                </c:pt>
                <c:pt idx="13">
                  <c:v>Average number of EANs present at keycatting stage in week 3</c:v>
                </c:pt>
                <c:pt idx="14">
                  <c:v>Average number of EANs present at keycatting stage in week 4</c:v>
                </c:pt>
                <c:pt idx="15">
                  <c:v>Average number of EANs present at coding stage in week 1</c:v>
                </c:pt>
                <c:pt idx="16">
                  <c:v>Average number of EANs present at coding stage in week 2</c:v>
                </c:pt>
                <c:pt idx="17">
                  <c:v>Average number of EANs present at coding stage in week 3</c:v>
                </c:pt>
                <c:pt idx="18">
                  <c:v>Average number of EANs present at coding stage in week 4</c:v>
                </c:pt>
                <c:pt idx="19">
                  <c:v>Average number of EANs present at placement stage in week 2</c:v>
                </c:pt>
                <c:pt idx="20">
                  <c:v>Average number of EANs present at placement stage in week 3</c:v>
                </c:pt>
                <c:pt idx="21">
                  <c:v>Average number of EANs present at placement stage in week 4</c:v>
                </c:pt>
                <c:pt idx="22">
                  <c:v>Average number of EANs present at placement support stage in week 2</c:v>
                </c:pt>
                <c:pt idx="23">
                  <c:v>Average number of EANs present at placement support stage in week 3</c:v>
                </c:pt>
                <c:pt idx="24">
                  <c:v>Average number of EANs present at placement support stage in week 4</c:v>
                </c:pt>
                <c:pt idx="25">
                  <c:v>Stdv of Average Total EANs present over weeks</c:v>
                </c:pt>
                <c:pt idx="26">
                  <c:v>Stdv of Average number EANs present at keycatting stage</c:v>
                </c:pt>
                <c:pt idx="27">
                  <c:v>Stdv of Average number EANs present at coding stage</c:v>
                </c:pt>
                <c:pt idx="28">
                  <c:v>Stdv of Average number EANs present at placement stage</c:v>
                </c:pt>
                <c:pt idx="29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Sheet1!$T$2:$T$61</c15:sqref>
                  </c15:fullRef>
                </c:ext>
              </c:extLst>
              <c:f>(Sheet1!$T$8:$T$9,Sheet1!$T$22:$T$24,Sheet1!$T$27,Sheet1!$T$29:$T$30,Sheet1!$T$33:$T$43,Sheet1!$T$45:$T$47,Sheet1!$T$49:$T$51,Sheet1!$T$57:$T$61)</c:f>
              <c:numCache>
                <c:formatCode>0.00%</c:formatCode>
                <c:ptCount val="30"/>
                <c:pt idx="2">
                  <c:v>-6.4067361606359646E-2</c:v>
                </c:pt>
                <c:pt idx="3">
                  <c:v>4.4622260502550248E-2</c:v>
                </c:pt>
                <c:pt idx="4">
                  <c:v>-8.3430007806370499E-2</c:v>
                </c:pt>
                <c:pt idx="5">
                  <c:v>-1.7680568112155178E-2</c:v>
                </c:pt>
                <c:pt idx="6">
                  <c:v>-6.1833941313214638E-2</c:v>
                </c:pt>
                <c:pt idx="7">
                  <c:v>3.4975836674710679E-2</c:v>
                </c:pt>
                <c:pt idx="8">
                  <c:v>-1.8622255519779244E-3</c:v>
                </c:pt>
                <c:pt idx="9">
                  <c:v>-2.4007587114189938E-3</c:v>
                </c:pt>
                <c:pt idx="10">
                  <c:v>-3.1689624989044575E-5</c:v>
                </c:pt>
                <c:pt idx="11">
                  <c:v>0.13771253914488493</c:v>
                </c:pt>
                <c:pt idx="12">
                  <c:v>0.14181410825111498</c:v>
                </c:pt>
                <c:pt idx="13">
                  <c:v>0.12553171254567741</c:v>
                </c:pt>
                <c:pt idx="14">
                  <c:v>0.17715787383598644</c:v>
                </c:pt>
                <c:pt idx="15">
                  <c:v>5.8714830596706333E-2</c:v>
                </c:pt>
                <c:pt idx="16">
                  <c:v>5.8256217671200788E-2</c:v>
                </c:pt>
                <c:pt idx="17">
                  <c:v>6.0347972380794673E-2</c:v>
                </c:pt>
                <c:pt idx="18">
                  <c:v>6.6033503905011309E-2</c:v>
                </c:pt>
                <c:pt idx="19">
                  <c:v>-5.2284095762343847E-3</c:v>
                </c:pt>
                <c:pt idx="20">
                  <c:v>-7.5901899816446447E-3</c:v>
                </c:pt>
                <c:pt idx="21">
                  <c:v>-1.445057654562798E-2</c:v>
                </c:pt>
                <c:pt idx="22">
                  <c:v>-2.2912863460250062E-2</c:v>
                </c:pt>
                <c:pt idx="23">
                  <c:v>-1.9889156578511886E-2</c:v>
                </c:pt>
                <c:pt idx="24">
                  <c:v>-7.5522932616094249E-3</c:v>
                </c:pt>
                <c:pt idx="25">
                  <c:v>-6.7258564158181606E-4</c:v>
                </c:pt>
                <c:pt idx="26">
                  <c:v>0.19236034014476491</c:v>
                </c:pt>
                <c:pt idx="27">
                  <c:v>-4.4406870290696232E-2</c:v>
                </c:pt>
                <c:pt idx="28">
                  <c:v>1.1422831479323359E-3</c:v>
                </c:pt>
                <c:pt idx="29">
                  <c:v>-2.1620649895143857E-2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D-4F93-B08A-3CAC54086F94}"/>
            </c:ext>
          </c:extLst>
        </c:ser>
        <c:ser>
          <c:idx val="0"/>
          <c:order val="1"/>
          <c:tx>
            <c:strRef>
              <c:f>Sheet1!$U$1</c:f>
              <c:strCache>
                <c:ptCount val="1"/>
                <c:pt idx="0">
                  <c:v>Employees Training Coding (4/13)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(Sheet1!$A$8:$A$9,Sheet1!$A$22:$A$24,Sheet1!$A$27,Sheet1!$A$29:$A$30,Sheet1!$A$33:$A$43,Sheet1!$A$45:$A$47,Sheet1!$A$49:$A$51,Sheet1!$A$57:$A$61)</c:f>
              <c:strCache>
                <c:ptCount val="30"/>
                <c:pt idx="0">
                  <c:v>Avg Keycat Utility</c:v>
                </c:pt>
                <c:pt idx="1">
                  <c:v>Stdv Keycat Utility</c:v>
                </c:pt>
                <c:pt idx="2">
                  <c:v>Stdv Jobs in queue keycat</c:v>
                </c:pt>
                <c:pt idx="3">
                  <c:v>Avg Jobs in queue coding</c:v>
                </c:pt>
                <c:pt idx="4">
                  <c:v>Stdv Jobs in queue coding</c:v>
                </c:pt>
                <c:pt idx="5">
                  <c:v>Avg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keycatting stage in week 1</c:v>
                </c:pt>
                <c:pt idx="12">
                  <c:v>Average number of EANs present at keycatting stage in week 2</c:v>
                </c:pt>
                <c:pt idx="13">
                  <c:v>Average number of EANs present at keycatting stage in week 3</c:v>
                </c:pt>
                <c:pt idx="14">
                  <c:v>Average number of EANs present at keycatting stage in week 4</c:v>
                </c:pt>
                <c:pt idx="15">
                  <c:v>Average number of EANs present at coding stage in week 1</c:v>
                </c:pt>
                <c:pt idx="16">
                  <c:v>Average number of EANs present at coding stage in week 2</c:v>
                </c:pt>
                <c:pt idx="17">
                  <c:v>Average number of EANs present at coding stage in week 3</c:v>
                </c:pt>
                <c:pt idx="18">
                  <c:v>Average number of EANs present at coding stage in week 4</c:v>
                </c:pt>
                <c:pt idx="19">
                  <c:v>Average number of EANs present at placement stage in week 2</c:v>
                </c:pt>
                <c:pt idx="20">
                  <c:v>Average number of EANs present at placement stage in week 3</c:v>
                </c:pt>
                <c:pt idx="21">
                  <c:v>Average number of EANs present at placement stage in week 4</c:v>
                </c:pt>
                <c:pt idx="22">
                  <c:v>Average number of EANs present at placement support stage in week 2</c:v>
                </c:pt>
                <c:pt idx="23">
                  <c:v>Average number of EANs present at placement support stage in week 3</c:v>
                </c:pt>
                <c:pt idx="24">
                  <c:v>Average number of EANs present at placement support stage in week 4</c:v>
                </c:pt>
                <c:pt idx="25">
                  <c:v>Stdv of Average Total EANs present over weeks</c:v>
                </c:pt>
                <c:pt idx="26">
                  <c:v>Stdv of Average number EANs present at keycatting stage</c:v>
                </c:pt>
                <c:pt idx="27">
                  <c:v>Stdv of Average number EANs present at coding stage</c:v>
                </c:pt>
                <c:pt idx="28">
                  <c:v>Stdv of Average number EANs present at placement stage</c:v>
                </c:pt>
                <c:pt idx="29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Sheet1!$V$2:$V$61</c15:sqref>
                  </c15:fullRef>
                </c:ext>
              </c:extLst>
              <c:f>(Sheet1!$V$8:$V$9,Sheet1!$V$22:$V$24,Sheet1!$V$27,Sheet1!$V$29:$V$30,Sheet1!$V$33:$V$43,Sheet1!$V$45:$V$47,Sheet1!$V$49:$V$51,Sheet1!$V$57:$V$61)</c:f>
              <c:numCache>
                <c:formatCode>0.00%</c:formatCode>
                <c:ptCount val="30"/>
                <c:pt idx="2">
                  <c:v>-9.8760046965570267E-2</c:v>
                </c:pt>
                <c:pt idx="3">
                  <c:v>9.5909294687537089E-2</c:v>
                </c:pt>
                <c:pt idx="4">
                  <c:v>-0.21421970864139142</c:v>
                </c:pt>
                <c:pt idx="5">
                  <c:v>-1.87581234735586E-2</c:v>
                </c:pt>
                <c:pt idx="6">
                  <c:v>-8.2443026980034154E-2</c:v>
                </c:pt>
                <c:pt idx="7">
                  <c:v>-8.5984881235058278E-2</c:v>
                </c:pt>
                <c:pt idx="8">
                  <c:v>2.6753925733484827E-4</c:v>
                </c:pt>
                <c:pt idx="9">
                  <c:v>9.5325367372994471E-4</c:v>
                </c:pt>
                <c:pt idx="10">
                  <c:v>3.5311469677418708E-3</c:v>
                </c:pt>
                <c:pt idx="11">
                  <c:v>0.2754977944849501</c:v>
                </c:pt>
                <c:pt idx="12">
                  <c:v>0.61540185475208842</c:v>
                </c:pt>
                <c:pt idx="13">
                  <c:v>0.36850204593193109</c:v>
                </c:pt>
                <c:pt idx="14">
                  <c:v>0.3455768033969876</c:v>
                </c:pt>
                <c:pt idx="15">
                  <c:v>0.13028868039197261</c:v>
                </c:pt>
                <c:pt idx="16">
                  <c:v>0.12570217081246904</c:v>
                </c:pt>
                <c:pt idx="17">
                  <c:v>0.12665254979729174</c:v>
                </c:pt>
                <c:pt idx="18">
                  <c:v>0.13325280050663038</c:v>
                </c:pt>
                <c:pt idx="19">
                  <c:v>-1.1649885089951762E-2</c:v>
                </c:pt>
                <c:pt idx="20">
                  <c:v>-1.4786687328707864E-2</c:v>
                </c:pt>
                <c:pt idx="21">
                  <c:v>-2.7384194323847366E-2</c:v>
                </c:pt>
                <c:pt idx="22">
                  <c:v>-1.9539467472159847E-2</c:v>
                </c:pt>
                <c:pt idx="23">
                  <c:v>-9.9223745791583422E-3</c:v>
                </c:pt>
                <c:pt idx="24">
                  <c:v>-5.2189925306415485E-4</c:v>
                </c:pt>
                <c:pt idx="25">
                  <c:v>-1.6818661480905253E-3</c:v>
                </c:pt>
                <c:pt idx="26">
                  <c:v>0.9536179474587847</c:v>
                </c:pt>
                <c:pt idx="27">
                  <c:v>-5.1768702334120412E-2</c:v>
                </c:pt>
                <c:pt idx="28">
                  <c:v>-3.6404285840334192E-4</c:v>
                </c:pt>
                <c:pt idx="29">
                  <c:v>-1.4279544230226142E-2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CD-4F93-B08A-3CAC54086F94}"/>
            </c:ext>
          </c:extLst>
        </c:ser>
        <c:ser>
          <c:idx val="1"/>
          <c:order val="2"/>
          <c:tx>
            <c:strRef>
              <c:f>Sheet1!$W$1</c:f>
              <c:strCache>
                <c:ptCount val="1"/>
                <c:pt idx="0">
                  <c:v>Employees Training Placement (2/5)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(Sheet1!$A$8:$A$9,Sheet1!$A$22:$A$24,Sheet1!$A$27,Sheet1!$A$29:$A$30,Sheet1!$A$33:$A$43,Sheet1!$A$45:$A$47,Sheet1!$A$49:$A$51,Sheet1!$A$57:$A$61)</c:f>
              <c:strCache>
                <c:ptCount val="30"/>
                <c:pt idx="0">
                  <c:v>Avg Keycat Utility</c:v>
                </c:pt>
                <c:pt idx="1">
                  <c:v>Stdv Keycat Utility</c:v>
                </c:pt>
                <c:pt idx="2">
                  <c:v>Stdv Jobs in queue keycat</c:v>
                </c:pt>
                <c:pt idx="3">
                  <c:v>Avg Jobs in queue coding</c:v>
                </c:pt>
                <c:pt idx="4">
                  <c:v>Stdv Jobs in queue coding</c:v>
                </c:pt>
                <c:pt idx="5">
                  <c:v>Avg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keycatting stage in week 1</c:v>
                </c:pt>
                <c:pt idx="12">
                  <c:v>Average number of EANs present at keycatting stage in week 2</c:v>
                </c:pt>
                <c:pt idx="13">
                  <c:v>Average number of EANs present at keycatting stage in week 3</c:v>
                </c:pt>
                <c:pt idx="14">
                  <c:v>Average number of EANs present at keycatting stage in week 4</c:v>
                </c:pt>
                <c:pt idx="15">
                  <c:v>Average number of EANs present at coding stage in week 1</c:v>
                </c:pt>
                <c:pt idx="16">
                  <c:v>Average number of EANs present at coding stage in week 2</c:v>
                </c:pt>
                <c:pt idx="17">
                  <c:v>Average number of EANs present at coding stage in week 3</c:v>
                </c:pt>
                <c:pt idx="18">
                  <c:v>Average number of EANs present at coding stage in week 4</c:v>
                </c:pt>
                <c:pt idx="19">
                  <c:v>Average number of EANs present at placement stage in week 2</c:v>
                </c:pt>
                <c:pt idx="20">
                  <c:v>Average number of EANs present at placement stage in week 3</c:v>
                </c:pt>
                <c:pt idx="21">
                  <c:v>Average number of EANs present at placement stage in week 4</c:v>
                </c:pt>
                <c:pt idx="22">
                  <c:v>Average number of EANs present at placement support stage in week 2</c:v>
                </c:pt>
                <c:pt idx="23">
                  <c:v>Average number of EANs present at placement support stage in week 3</c:v>
                </c:pt>
                <c:pt idx="24">
                  <c:v>Average number of EANs present at placement support stage in week 4</c:v>
                </c:pt>
                <c:pt idx="25">
                  <c:v>Stdv of Average Total EANs present over weeks</c:v>
                </c:pt>
                <c:pt idx="26">
                  <c:v>Stdv of Average number EANs present at keycatting stage</c:v>
                </c:pt>
                <c:pt idx="27">
                  <c:v>Stdv of Average number EANs present at coding stage</c:v>
                </c:pt>
                <c:pt idx="28">
                  <c:v>Stdv of Average number EANs present at placement stage</c:v>
                </c:pt>
                <c:pt idx="29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Sheet1!$X$2:$X$61</c15:sqref>
                  </c15:fullRef>
                </c:ext>
              </c:extLst>
              <c:f>(Sheet1!$X$8:$X$9,Sheet1!$X$22:$X$24,Sheet1!$X$27,Sheet1!$X$29:$X$30,Sheet1!$X$33:$X$43,Sheet1!$X$45:$X$47,Sheet1!$X$49:$X$51,Sheet1!$X$57:$X$61)</c:f>
              <c:numCache>
                <c:formatCode>0.00%</c:formatCode>
                <c:ptCount val="30"/>
                <c:pt idx="2">
                  <c:v>5.1063663431059489E-2</c:v>
                </c:pt>
                <c:pt idx="3">
                  <c:v>8.3248396589890444E-2</c:v>
                </c:pt>
                <c:pt idx="4">
                  <c:v>-0.23615695768257708</c:v>
                </c:pt>
                <c:pt idx="5">
                  <c:v>0.61350517700484175</c:v>
                </c:pt>
                <c:pt idx="6">
                  <c:v>-0.5736051599812011</c:v>
                </c:pt>
                <c:pt idx="7">
                  <c:v>-0.45944244668850925</c:v>
                </c:pt>
                <c:pt idx="8">
                  <c:v>0.11464176358953265</c:v>
                </c:pt>
                <c:pt idx="9">
                  <c:v>0.14361578408953302</c:v>
                </c:pt>
                <c:pt idx="10">
                  <c:v>0.14835785080838781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1.2021381709833197E-4</c:v>
                </c:pt>
                <c:pt idx="17">
                  <c:v>-1.0554058285528648E-4</c:v>
                </c:pt>
                <c:pt idx="18">
                  <c:v>-1.6375637044972977E-4</c:v>
                </c:pt>
                <c:pt idx="19">
                  <c:v>0.142298470004602</c:v>
                </c:pt>
                <c:pt idx="20">
                  <c:v>0.17308891771055795</c:v>
                </c:pt>
                <c:pt idx="21">
                  <c:v>0.20190274005027234</c:v>
                </c:pt>
                <c:pt idx="22">
                  <c:v>-0.11325254810054315</c:v>
                </c:pt>
                <c:pt idx="23">
                  <c:v>-4.3733018481470085E-2</c:v>
                </c:pt>
                <c:pt idx="24">
                  <c:v>-6.1891021083968233E-2</c:v>
                </c:pt>
                <c:pt idx="25">
                  <c:v>-1.9561327479847724E-2</c:v>
                </c:pt>
                <c:pt idx="26">
                  <c:v>0</c:v>
                </c:pt>
                <c:pt idx="27">
                  <c:v>4.1759241545705934E-3</c:v>
                </c:pt>
                <c:pt idx="28">
                  <c:v>-2.9538983768506569E-2</c:v>
                </c:pt>
                <c:pt idx="29">
                  <c:v>-7.9419168046131305E-2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CD-4F93-B08A-3CAC54086F94}"/>
            </c:ext>
          </c:extLst>
        </c:ser>
        <c:ser>
          <c:idx val="3"/>
          <c:order val="3"/>
          <c:tx>
            <c:strRef>
              <c:f>Sheet1!$Y$1</c:f>
              <c:strCache>
                <c:ptCount val="1"/>
                <c:pt idx="0">
                  <c:v>Employees Training Coding &amp; Placement (4/13,1/5)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(Sheet1!$A$8:$A$9,Sheet1!$A$22:$A$24,Sheet1!$A$27,Sheet1!$A$29:$A$30,Sheet1!$A$33:$A$43,Sheet1!$A$45:$A$47,Sheet1!$A$49:$A$51,Sheet1!$A$57:$A$61)</c:f>
              <c:strCache>
                <c:ptCount val="30"/>
                <c:pt idx="0">
                  <c:v>Avg Keycat Utility</c:v>
                </c:pt>
                <c:pt idx="1">
                  <c:v>Stdv Keycat Utility</c:v>
                </c:pt>
                <c:pt idx="2">
                  <c:v>Stdv Jobs in queue keycat</c:v>
                </c:pt>
                <c:pt idx="3">
                  <c:v>Avg Jobs in queue coding</c:v>
                </c:pt>
                <c:pt idx="4">
                  <c:v>Stdv Jobs in queue coding</c:v>
                </c:pt>
                <c:pt idx="5">
                  <c:v>Avg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keycatting stage in week 1</c:v>
                </c:pt>
                <c:pt idx="12">
                  <c:v>Average number of EANs present at keycatting stage in week 2</c:v>
                </c:pt>
                <c:pt idx="13">
                  <c:v>Average number of EANs present at keycatting stage in week 3</c:v>
                </c:pt>
                <c:pt idx="14">
                  <c:v>Average number of EANs present at keycatting stage in week 4</c:v>
                </c:pt>
                <c:pt idx="15">
                  <c:v>Average number of EANs present at coding stage in week 1</c:v>
                </c:pt>
                <c:pt idx="16">
                  <c:v>Average number of EANs present at coding stage in week 2</c:v>
                </c:pt>
                <c:pt idx="17">
                  <c:v>Average number of EANs present at coding stage in week 3</c:v>
                </c:pt>
                <c:pt idx="18">
                  <c:v>Average number of EANs present at coding stage in week 4</c:v>
                </c:pt>
                <c:pt idx="19">
                  <c:v>Average number of EANs present at placement stage in week 2</c:v>
                </c:pt>
                <c:pt idx="20">
                  <c:v>Average number of EANs present at placement stage in week 3</c:v>
                </c:pt>
                <c:pt idx="21">
                  <c:v>Average number of EANs present at placement stage in week 4</c:v>
                </c:pt>
                <c:pt idx="22">
                  <c:v>Average number of EANs present at placement support stage in week 2</c:v>
                </c:pt>
                <c:pt idx="23">
                  <c:v>Average number of EANs present at placement support stage in week 3</c:v>
                </c:pt>
                <c:pt idx="24">
                  <c:v>Average number of EANs present at placement support stage in week 4</c:v>
                </c:pt>
                <c:pt idx="25">
                  <c:v>Stdv of Average Total EANs present over weeks</c:v>
                </c:pt>
                <c:pt idx="26">
                  <c:v>Stdv of Average number EANs present at keycatting stage</c:v>
                </c:pt>
                <c:pt idx="27">
                  <c:v>Stdv of Average number EANs present at coding stage</c:v>
                </c:pt>
                <c:pt idx="28">
                  <c:v>Stdv of Average number EANs present at placement stage</c:v>
                </c:pt>
                <c:pt idx="29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Sheet1!$Z$2:$Z$61</c15:sqref>
                  </c15:fullRef>
                </c:ext>
              </c:extLst>
              <c:f>(Sheet1!$Z$8:$Z$9,Sheet1!$Z$22:$Z$24,Sheet1!$Z$27,Sheet1!$Z$29:$Z$30,Sheet1!$Z$33:$Z$43,Sheet1!$Z$45:$Z$47,Sheet1!$Z$49:$Z$51,Sheet1!$Z$57:$Z$61)</c:f>
              <c:numCache>
                <c:formatCode>0.00%</c:formatCode>
                <c:ptCount val="30"/>
                <c:pt idx="2">
                  <c:v>-9.9662834913228915E-2</c:v>
                </c:pt>
                <c:pt idx="3">
                  <c:v>8.9522587765303918E-2</c:v>
                </c:pt>
                <c:pt idx="4">
                  <c:v>-0.22042159786813062</c:v>
                </c:pt>
                <c:pt idx="5">
                  <c:v>-2.1123827322606652E-3</c:v>
                </c:pt>
                <c:pt idx="6">
                  <c:v>-0.38023710974751701</c:v>
                </c:pt>
                <c:pt idx="7">
                  <c:v>-0.47515857994438337</c:v>
                </c:pt>
                <c:pt idx="8">
                  <c:v>5.6322714024039121E-2</c:v>
                </c:pt>
                <c:pt idx="9">
                  <c:v>6.8335786923192407E-2</c:v>
                </c:pt>
                <c:pt idx="10">
                  <c:v>7.1489743347649959E-2</c:v>
                </c:pt>
                <c:pt idx="11">
                  <c:v>0.2754977944849501</c:v>
                </c:pt>
                <c:pt idx="12">
                  <c:v>0.61540185475208842</c:v>
                </c:pt>
                <c:pt idx="13">
                  <c:v>0.43034081526076456</c:v>
                </c:pt>
                <c:pt idx="14">
                  <c:v>0.34079620639762487</c:v>
                </c:pt>
                <c:pt idx="15">
                  <c:v>0.13028868039197261</c:v>
                </c:pt>
                <c:pt idx="16">
                  <c:v>0.12504563022709916</c:v>
                </c:pt>
                <c:pt idx="17">
                  <c:v>0.12489211383057358</c:v>
                </c:pt>
                <c:pt idx="18">
                  <c:v>0.13131387399406039</c:v>
                </c:pt>
                <c:pt idx="19">
                  <c:v>5.5601452065203304E-2</c:v>
                </c:pt>
                <c:pt idx="20">
                  <c:v>6.5881021299535797E-2</c:v>
                </c:pt>
                <c:pt idx="21">
                  <c:v>6.5857799834918671E-2</c:v>
                </c:pt>
                <c:pt idx="22">
                  <c:v>-5.2748837420802212E-2</c:v>
                </c:pt>
                <c:pt idx="23">
                  <c:v>-2.9602766448754744E-2</c:v>
                </c:pt>
                <c:pt idx="24">
                  <c:v>-3.0572526620494353E-2</c:v>
                </c:pt>
                <c:pt idx="25">
                  <c:v>-1.2158526782506521E-2</c:v>
                </c:pt>
                <c:pt idx="26">
                  <c:v>1.0302580899757376</c:v>
                </c:pt>
                <c:pt idx="27">
                  <c:v>-5.1707089436755067E-2</c:v>
                </c:pt>
                <c:pt idx="28">
                  <c:v>-1.8129479493186235E-2</c:v>
                </c:pt>
                <c:pt idx="29">
                  <c:v>-4.264586363310216E-2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CD-4F93-B08A-3CAC54086F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Sheet1!$AA$1</c:f>
              <c:strCache>
                <c:ptCount val="1"/>
                <c:pt idx="0">
                  <c:v>Single workload queue at keycat task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(Sheet1!$A$8:$A$9,Sheet1!$A$21:$A$24,Sheet1!$A$27:$A$30,Sheet1!$A$40:$A$43,Sheet1!$A$49:$A$51,Sheet1!$A$57:$A$61)</c:f>
              <c:strCache>
                <c:ptCount val="22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</c:v>
                </c:pt>
                <c:pt idx="3">
                  <c:v>Stdv Jobs in queue keycat</c:v>
                </c:pt>
                <c:pt idx="4">
                  <c:v>Avg Jobs in queue coding</c:v>
                </c:pt>
                <c:pt idx="5">
                  <c:v>Stdv Jobs in queue coding</c:v>
                </c:pt>
                <c:pt idx="6">
                  <c:v>Avg Jobs in queue placement (STUB files)</c:v>
                </c:pt>
                <c:pt idx="7">
                  <c:v>Stdv Jobs in queue placement (STUB files)</c:v>
                </c:pt>
                <c:pt idx="8">
                  <c:v>Avg Jobs in queue support (STUB files)</c:v>
                </c:pt>
                <c:pt idx="9">
                  <c:v>Stdv Jobs in queue support (STUB files)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  <c:pt idx="17">
                  <c:v>Stdv of Average Total EANs present over weeks</c:v>
                </c:pt>
                <c:pt idx="18">
                  <c:v>Stdv of Average number EANs present at keycatting stage</c:v>
                </c:pt>
                <c:pt idx="19">
                  <c:v>Stdv of Average number EANs present at coding stage</c:v>
                </c:pt>
                <c:pt idx="20">
                  <c:v>Stdv of Average number EANs present at placement stage</c:v>
                </c:pt>
                <c:pt idx="21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Sheet1!$AB$2:$AB$61</c15:sqref>
                  </c15:fullRef>
                </c:ext>
              </c:extLst>
              <c:f>(Sheet1!$AB$8:$AB$9,Sheet1!$AB$21:$AB$24,Sheet1!$AB$27:$AB$30,Sheet1!$AB$40:$AB$43,Sheet1!$AB$49:$AB$51,Sheet1!$AB$57:$AB$61)</c:f>
              <c:numCache>
                <c:formatCode>0.00%</c:formatCode>
                <c:ptCount val="22"/>
                <c:pt idx="2">
                  <c:v>-1.6077778134658679E-3</c:v>
                </c:pt>
                <c:pt idx="3">
                  <c:v>-1</c:v>
                </c:pt>
                <c:pt idx="4">
                  <c:v>1.3392495854620842E-4</c:v>
                </c:pt>
                <c:pt idx="5">
                  <c:v>1.8355110946365841E-3</c:v>
                </c:pt>
                <c:pt idx="6">
                  <c:v>-1.6953764615707426E-2</c:v>
                </c:pt>
                <c:pt idx="7">
                  <c:v>0.34732372839767822</c:v>
                </c:pt>
                <c:pt idx="8">
                  <c:v>8.1053021424036065E-4</c:v>
                </c:pt>
                <c:pt idx="9">
                  <c:v>-3.1079182440202174E-2</c:v>
                </c:pt>
                <c:pt idx="10">
                  <c:v>2.9379500803136813E-2</c:v>
                </c:pt>
                <c:pt idx="11">
                  <c:v>0.51945497099292892</c:v>
                </c:pt>
                <c:pt idx="12">
                  <c:v>0.43244572247011043</c:v>
                </c:pt>
                <c:pt idx="13">
                  <c:v>0.22923323595836126</c:v>
                </c:pt>
                <c:pt idx="14">
                  <c:v>-0.22453267343965311</c:v>
                </c:pt>
                <c:pt idx="15">
                  <c:v>-0.15579966344806265</c:v>
                </c:pt>
                <c:pt idx="16">
                  <c:v>-1.1905215512070992E-2</c:v>
                </c:pt>
                <c:pt idx="17">
                  <c:v>-3.023172704940294E-2</c:v>
                </c:pt>
                <c:pt idx="18">
                  <c:v>1.2493603715559332E-4</c:v>
                </c:pt>
                <c:pt idx="19">
                  <c:v>12.212255461250793</c:v>
                </c:pt>
                <c:pt idx="20">
                  <c:v>-1.2597621105547609E-2</c:v>
                </c:pt>
                <c:pt idx="21">
                  <c:v>-0.17047900839738961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6-460D-882E-CEC6EA1496F9}"/>
            </c:ext>
          </c:extLst>
        </c:ser>
        <c:ser>
          <c:idx val="0"/>
          <c:order val="1"/>
          <c:tx>
            <c:strRef>
              <c:f>Sheet1!$AC$1</c:f>
              <c:strCache>
                <c:ptCount val="1"/>
                <c:pt idx="0">
                  <c:v>Single workload queue at coding task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(Sheet1!$A$8:$A$9,Sheet1!$A$21:$A$24,Sheet1!$A$27:$A$30,Sheet1!$A$40:$A$43,Sheet1!$A$49:$A$51,Sheet1!$A$57:$A$61)</c:f>
              <c:strCache>
                <c:ptCount val="22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</c:v>
                </c:pt>
                <c:pt idx="3">
                  <c:v>Stdv Jobs in queue keycat</c:v>
                </c:pt>
                <c:pt idx="4">
                  <c:v>Avg Jobs in queue coding</c:v>
                </c:pt>
                <c:pt idx="5">
                  <c:v>Stdv Jobs in queue coding</c:v>
                </c:pt>
                <c:pt idx="6">
                  <c:v>Avg Jobs in queue placement (STUB files)</c:v>
                </c:pt>
                <c:pt idx="7">
                  <c:v>Stdv Jobs in queue placement (STUB files)</c:v>
                </c:pt>
                <c:pt idx="8">
                  <c:v>Avg Jobs in queue support (STUB files)</c:v>
                </c:pt>
                <c:pt idx="9">
                  <c:v>Stdv Jobs in queue support (STUB files)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  <c:pt idx="17">
                  <c:v>Stdv of Average Total EANs present over weeks</c:v>
                </c:pt>
                <c:pt idx="18">
                  <c:v>Stdv of Average number EANs present at keycatting stage</c:v>
                </c:pt>
                <c:pt idx="19">
                  <c:v>Stdv of Average number EANs present at coding stage</c:v>
                </c:pt>
                <c:pt idx="20">
                  <c:v>Stdv of Average number EANs present at placement stage</c:v>
                </c:pt>
                <c:pt idx="21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Sheet1!$AD$2:$AD$61</c15:sqref>
                  </c15:fullRef>
                </c:ext>
              </c:extLst>
              <c:f>(Sheet1!$AD$8:$AD$9,Sheet1!$AD$21:$AD$24,Sheet1!$AD$27:$AD$30,Sheet1!$AD$40:$AD$43,Sheet1!$AD$49:$AD$51,Sheet1!$AD$57:$AD$61)</c:f>
              <c:numCache>
                <c:formatCode>0.00%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7.0789248921542217E-2</c:v>
                </c:pt>
                <c:pt idx="5">
                  <c:v>-1</c:v>
                </c:pt>
                <c:pt idx="6">
                  <c:v>-3.5937389505850688E-2</c:v>
                </c:pt>
                <c:pt idx="7">
                  <c:v>0.3384073171852448</c:v>
                </c:pt>
                <c:pt idx="8">
                  <c:v>-9.9884547721714928E-2</c:v>
                </c:pt>
                <c:pt idx="9">
                  <c:v>-7.4557680292141965E-2</c:v>
                </c:pt>
                <c:pt idx="10">
                  <c:v>-7.9279526143995437E-3</c:v>
                </c:pt>
                <c:pt idx="11">
                  <c:v>0.35178130854964784</c:v>
                </c:pt>
                <c:pt idx="12">
                  <c:v>0.39907790225895767</c:v>
                </c:pt>
                <c:pt idx="13">
                  <c:v>0.22233786867215199</c:v>
                </c:pt>
                <c:pt idx="14">
                  <c:v>-0.22571271962788839</c:v>
                </c:pt>
                <c:pt idx="15">
                  <c:v>-0.14267813315913377</c:v>
                </c:pt>
                <c:pt idx="16">
                  <c:v>-1.9023439565713569E-2</c:v>
                </c:pt>
                <c:pt idx="17">
                  <c:v>-2.8384895236494651E-2</c:v>
                </c:pt>
                <c:pt idx="18">
                  <c:v>0</c:v>
                </c:pt>
                <c:pt idx="19">
                  <c:v>9.9499131414371522</c:v>
                </c:pt>
                <c:pt idx="20">
                  <c:v>-1.4167559009546852E-3</c:v>
                </c:pt>
                <c:pt idx="21">
                  <c:v>-0.16603743866075682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6-460D-882E-CEC6EA1496F9}"/>
            </c:ext>
          </c:extLst>
        </c:ser>
        <c:ser>
          <c:idx val="1"/>
          <c:order val="2"/>
          <c:tx>
            <c:strRef>
              <c:f>Sheet1!$AE$1</c:f>
              <c:strCache>
                <c:ptCount val="1"/>
                <c:pt idx="0">
                  <c:v>Single workload queue at placement task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(Sheet1!$A$8:$A$9,Sheet1!$A$21:$A$24,Sheet1!$A$27:$A$30,Sheet1!$A$40:$A$43,Sheet1!$A$49:$A$51,Sheet1!$A$57:$A$61)</c:f>
              <c:strCache>
                <c:ptCount val="22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</c:v>
                </c:pt>
                <c:pt idx="3">
                  <c:v>Stdv Jobs in queue keycat</c:v>
                </c:pt>
                <c:pt idx="4">
                  <c:v>Avg Jobs in queue coding</c:v>
                </c:pt>
                <c:pt idx="5">
                  <c:v>Stdv Jobs in queue coding</c:v>
                </c:pt>
                <c:pt idx="6">
                  <c:v>Avg Jobs in queue placement (STUB files)</c:v>
                </c:pt>
                <c:pt idx="7">
                  <c:v>Stdv Jobs in queue placement (STUB files)</c:v>
                </c:pt>
                <c:pt idx="8">
                  <c:v>Avg Jobs in queue support (STUB files)</c:v>
                </c:pt>
                <c:pt idx="9">
                  <c:v>Stdv Jobs in queue support (STUB files)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  <c:pt idx="17">
                  <c:v>Stdv of Average Total EANs present over weeks</c:v>
                </c:pt>
                <c:pt idx="18">
                  <c:v>Stdv of Average number EANs present at keycatting stage</c:v>
                </c:pt>
                <c:pt idx="19">
                  <c:v>Stdv of Average number EANs present at coding stage</c:v>
                </c:pt>
                <c:pt idx="20">
                  <c:v>Stdv of Average number EANs present at placement stage</c:v>
                </c:pt>
                <c:pt idx="21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Sheet1!$AF$2:$AF$61</c15:sqref>
                  </c15:fullRef>
                </c:ext>
              </c:extLst>
              <c:f>(Sheet1!$AF$8:$AF$9,Sheet1!$AF$21:$AF$24,Sheet1!$AF$27:$AF$30,Sheet1!$AF$40:$AF$43,Sheet1!$AF$49:$AF$51,Sheet1!$AF$57:$AF$61)</c:f>
              <c:numCache>
                <c:formatCode>0.00%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-6.8695273954674406E-6</c:v>
                </c:pt>
                <c:pt idx="5">
                  <c:v>-4.2247872022259797E-3</c:v>
                </c:pt>
                <c:pt idx="6">
                  <c:v>-2.1409930984755545E-2</c:v>
                </c:pt>
                <c:pt idx="7">
                  <c:v>-1</c:v>
                </c:pt>
                <c:pt idx="8">
                  <c:v>7.6871757289205451</c:v>
                </c:pt>
                <c:pt idx="9">
                  <c:v>7.5294541279772647</c:v>
                </c:pt>
                <c:pt idx="10">
                  <c:v>2.9932188151300412E-2</c:v>
                </c:pt>
                <c:pt idx="11">
                  <c:v>0.51527013426787582</c:v>
                </c:pt>
                <c:pt idx="12">
                  <c:v>0.43167697107677327</c:v>
                </c:pt>
                <c:pt idx="13">
                  <c:v>0.22971440201431698</c:v>
                </c:pt>
                <c:pt idx="14">
                  <c:v>-0.18637293808077493</c:v>
                </c:pt>
                <c:pt idx="15">
                  <c:v>-0.12544947238672899</c:v>
                </c:pt>
                <c:pt idx="16">
                  <c:v>1.303376389435283E-2</c:v>
                </c:pt>
                <c:pt idx="17">
                  <c:v>-3.0632513275015878E-2</c:v>
                </c:pt>
                <c:pt idx="18">
                  <c:v>0</c:v>
                </c:pt>
                <c:pt idx="19">
                  <c:v>12.108918798618157</c:v>
                </c:pt>
                <c:pt idx="20">
                  <c:v>-1.1905887202470471E-2</c:v>
                </c:pt>
                <c:pt idx="21">
                  <c:v>-0.13713077876049926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06-460D-882E-CEC6EA1496F9}"/>
            </c:ext>
          </c:extLst>
        </c:ser>
        <c:ser>
          <c:idx val="3"/>
          <c:order val="3"/>
          <c:tx>
            <c:strRef>
              <c:f>Sheet1!$AG$1</c:f>
              <c:strCache>
                <c:ptCount val="1"/>
                <c:pt idx="0">
                  <c:v>Single workload queue at coding &amp; placement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(Sheet1!$A$8:$A$9,Sheet1!$A$21:$A$24,Sheet1!$A$27:$A$30,Sheet1!$A$40:$A$43,Sheet1!$A$49:$A$51,Sheet1!$A$57:$A$61)</c:f>
              <c:strCache>
                <c:ptCount val="22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</c:v>
                </c:pt>
                <c:pt idx="3">
                  <c:v>Stdv Jobs in queue keycat</c:v>
                </c:pt>
                <c:pt idx="4">
                  <c:v>Avg Jobs in queue coding</c:v>
                </c:pt>
                <c:pt idx="5">
                  <c:v>Stdv Jobs in queue coding</c:v>
                </c:pt>
                <c:pt idx="6">
                  <c:v>Avg Jobs in queue placement (STUB files)</c:v>
                </c:pt>
                <c:pt idx="7">
                  <c:v>Stdv Jobs in queue placement (STUB files)</c:v>
                </c:pt>
                <c:pt idx="8">
                  <c:v>Avg Jobs in queue support (STUB files)</c:v>
                </c:pt>
                <c:pt idx="9">
                  <c:v>Stdv Jobs in queue support (STUB files)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support stage in week 2</c:v>
                </c:pt>
                <c:pt idx="15">
                  <c:v>Average number of EANs present at placement support stage in week 3</c:v>
                </c:pt>
                <c:pt idx="16">
                  <c:v>Average number of EANs present at placement support stage in week 4</c:v>
                </c:pt>
                <c:pt idx="17">
                  <c:v>Stdv of Average Total EANs present over weeks</c:v>
                </c:pt>
                <c:pt idx="18">
                  <c:v>Stdv of Average number EANs present at keycatting stage</c:v>
                </c:pt>
                <c:pt idx="19">
                  <c:v>Stdv of Average number EANs present at coding stage</c:v>
                </c:pt>
                <c:pt idx="20">
                  <c:v>Stdv of Average number EANs present at placement stage</c:v>
                </c:pt>
                <c:pt idx="21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Sheet1!$AH$2:$AH$61</c15:sqref>
                  </c15:fullRef>
                </c:ext>
              </c:extLst>
              <c:f>(Sheet1!$AH$8:$AH$9,Sheet1!$AH$21:$AH$24,Sheet1!$AH$27:$AH$30,Sheet1!$AH$40:$AH$43,Sheet1!$AH$49:$AH$51,Sheet1!$AH$57:$AH$61)</c:f>
              <c:numCache>
                <c:formatCode>0.00%</c:formatCode>
                <c:ptCount val="22"/>
                <c:pt idx="2">
                  <c:v>0</c:v>
                </c:pt>
                <c:pt idx="3">
                  <c:v>0</c:v>
                </c:pt>
                <c:pt idx="4">
                  <c:v>-2.1215568145073742E-2</c:v>
                </c:pt>
                <c:pt idx="5">
                  <c:v>-1</c:v>
                </c:pt>
                <c:pt idx="6">
                  <c:v>-2.2225324871798076E-2</c:v>
                </c:pt>
                <c:pt idx="7">
                  <c:v>-1</c:v>
                </c:pt>
                <c:pt idx="8">
                  <c:v>9.7982624469396455</c:v>
                </c:pt>
                <c:pt idx="9">
                  <c:v>13.167417169253955</c:v>
                </c:pt>
                <c:pt idx="10">
                  <c:v>-7.9279526143995437E-3</c:v>
                </c:pt>
                <c:pt idx="11">
                  <c:v>0.35180669466143444</c:v>
                </c:pt>
                <c:pt idx="12">
                  <c:v>0.39916151515434511</c:v>
                </c:pt>
                <c:pt idx="13">
                  <c:v>0.22247786362419428</c:v>
                </c:pt>
                <c:pt idx="14">
                  <c:v>-0.19940315739662087</c:v>
                </c:pt>
                <c:pt idx="15">
                  <c:v>-0.11323094628436615</c:v>
                </c:pt>
                <c:pt idx="16">
                  <c:v>5.4251502043037607E-3</c:v>
                </c:pt>
                <c:pt idx="17">
                  <c:v>-2.9611310612447331E-2</c:v>
                </c:pt>
                <c:pt idx="18">
                  <c:v>0</c:v>
                </c:pt>
                <c:pt idx="19">
                  <c:v>9.9510307867763856</c:v>
                </c:pt>
                <c:pt idx="20">
                  <c:v>-9.0046216948675827E-4</c:v>
                </c:pt>
                <c:pt idx="21">
                  <c:v>-0.13703393764512514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06-460D-882E-CEC6EA1496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1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Sheet1!$AQ$1</c:f>
              <c:strCache>
                <c:ptCount val="1"/>
                <c:pt idx="0">
                  <c:v>UPC arrival rate stdv x2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(Sheet1!$A$32:$A$51,Sheet1!$A$57:$A$61)</c:f>
              <c:strCache>
                <c:ptCount val="25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  <c:pt idx="20">
                  <c:v>Stdv of Average Total EANs present over weeks</c:v>
                </c:pt>
                <c:pt idx="21">
                  <c:v>Stdv of Average number EANs present at keycatting stage</c:v>
                </c:pt>
                <c:pt idx="22">
                  <c:v>Stdv of Average number EANs present at coding stage</c:v>
                </c:pt>
                <c:pt idx="23">
                  <c:v>Stdv of Average number EANs present at placement stage</c:v>
                </c:pt>
                <c:pt idx="24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Sheet1!$AR$2:$AR$61</c15:sqref>
                  </c15:fullRef>
                </c:ext>
              </c:extLst>
              <c:f>(Sheet1!$AR$32:$AR$51,Sheet1!$AR$57:$AR$61)</c:f>
              <c:numCache>
                <c:formatCode>0.00%</c:formatCode>
                <c:ptCount val="25"/>
                <c:pt idx="0">
                  <c:v>2.9122433171005754E-2</c:v>
                </c:pt>
                <c:pt idx="1">
                  <c:v>1.769174983907524E-2</c:v>
                </c:pt>
                <c:pt idx="2">
                  <c:v>1.7889942925265099E-3</c:v>
                </c:pt>
                <c:pt idx="3">
                  <c:v>3.2811435106775186E-2</c:v>
                </c:pt>
                <c:pt idx="4">
                  <c:v>0.13255094805923107</c:v>
                </c:pt>
                <c:pt idx="5">
                  <c:v>6.4933870685567566E-2</c:v>
                </c:pt>
                <c:pt idx="6">
                  <c:v>3.9355077109676596E-2</c:v>
                </c:pt>
                <c:pt idx="7">
                  <c:v>9.9049597425664077E-2</c:v>
                </c:pt>
                <c:pt idx="8">
                  <c:v>8.5578839944433924E-2</c:v>
                </c:pt>
                <c:pt idx="9">
                  <c:v>3.607911489916342E-2</c:v>
                </c:pt>
                <c:pt idx="10">
                  <c:v>1.4212750808264098E-2</c:v>
                </c:pt>
                <c:pt idx="11">
                  <c:v>9.1771573239271348E-2</c:v>
                </c:pt>
                <c:pt idx="12">
                  <c:v>2.4636627367600698E-2</c:v>
                </c:pt>
                <c:pt idx="13">
                  <c:v>1.6394259111994013E-2</c:v>
                </c:pt>
                <c:pt idx="14">
                  <c:v>1.8411623291964118E-3</c:v>
                </c:pt>
                <c:pt idx="15">
                  <c:v>2.602386973872042E-2</c:v>
                </c:pt>
                <c:pt idx="16">
                  <c:v>0</c:v>
                </c:pt>
                <c:pt idx="17">
                  <c:v>1.1214343367674892E-2</c:v>
                </c:pt>
                <c:pt idx="18">
                  <c:v>-1.0028787607539379E-2</c:v>
                </c:pt>
                <c:pt idx="19">
                  <c:v>-1.5787158487596108E-2</c:v>
                </c:pt>
                <c:pt idx="20">
                  <c:v>2.293008382585577E-2</c:v>
                </c:pt>
                <c:pt idx="21">
                  <c:v>-0.10259862963852198</c:v>
                </c:pt>
                <c:pt idx="22">
                  <c:v>0.22677263061158048</c:v>
                </c:pt>
                <c:pt idx="23">
                  <c:v>2.312218227101873E-2</c:v>
                </c:pt>
                <c:pt idx="24">
                  <c:v>-8.7581047623766961E-4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4-430D-A8F6-A9DEC9EE90CB}"/>
            </c:ext>
          </c:extLst>
        </c:ser>
        <c:ser>
          <c:idx val="0"/>
          <c:order val="1"/>
          <c:tx>
            <c:strRef>
              <c:f>Sheet1!$AS$1</c:f>
              <c:strCache>
                <c:ptCount val="1"/>
                <c:pt idx="0">
                  <c:v>UPC arrival rate stdv x3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(Sheet1!$A$32:$A$51,Sheet1!$A$57:$A$61)</c:f>
              <c:strCache>
                <c:ptCount val="25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  <c:pt idx="20">
                  <c:v>Stdv of Average Total EANs present over weeks</c:v>
                </c:pt>
                <c:pt idx="21">
                  <c:v>Stdv of Average number EANs present at keycatting stage</c:v>
                </c:pt>
                <c:pt idx="22">
                  <c:v>Stdv of Average number EANs present at coding stage</c:v>
                </c:pt>
                <c:pt idx="23">
                  <c:v>Stdv of Average number EANs present at placement stage</c:v>
                </c:pt>
                <c:pt idx="24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Sheet1!$AT$2:$AT$61</c15:sqref>
                  </c15:fullRef>
                </c:ext>
              </c:extLst>
              <c:f>(Sheet1!$AT$32:$AT$51,Sheet1!$AT$57:$AT$61)</c:f>
              <c:numCache>
                <c:formatCode>0.00%</c:formatCode>
                <c:ptCount val="25"/>
                <c:pt idx="0">
                  <c:v>0.1654347238181364</c:v>
                </c:pt>
                <c:pt idx="1">
                  <c:v>0.17809650205097341</c:v>
                </c:pt>
                <c:pt idx="2">
                  <c:v>0.17157157277417634</c:v>
                </c:pt>
                <c:pt idx="3">
                  <c:v>0.24520652175834459</c:v>
                </c:pt>
                <c:pt idx="4">
                  <c:v>0.38998771623984746</c:v>
                </c:pt>
                <c:pt idx="5">
                  <c:v>0.30017519133320453</c:v>
                </c:pt>
                <c:pt idx="6">
                  <c:v>0.23884698661436782</c:v>
                </c:pt>
                <c:pt idx="7">
                  <c:v>0.34630172108954871</c:v>
                </c:pt>
                <c:pt idx="8">
                  <c:v>0.32449520890496419</c:v>
                </c:pt>
                <c:pt idx="9">
                  <c:v>0.25239925445703271</c:v>
                </c:pt>
                <c:pt idx="10">
                  <c:v>0.22197661005900879</c:v>
                </c:pt>
                <c:pt idx="11">
                  <c:v>0.40923113447407894</c:v>
                </c:pt>
                <c:pt idx="12">
                  <c:v>0.15321190095386575</c:v>
                </c:pt>
                <c:pt idx="13">
                  <c:v>0.17322816787547524</c:v>
                </c:pt>
                <c:pt idx="14">
                  <c:v>0.17031641116370411</c:v>
                </c:pt>
                <c:pt idx="15">
                  <c:v>0.21943193817859966</c:v>
                </c:pt>
                <c:pt idx="16">
                  <c:v>0</c:v>
                </c:pt>
                <c:pt idx="17">
                  <c:v>0.1200851865210267</c:v>
                </c:pt>
                <c:pt idx="18">
                  <c:v>8.3942977429233373E-2</c:v>
                </c:pt>
                <c:pt idx="19">
                  <c:v>0.10406510570245289</c:v>
                </c:pt>
                <c:pt idx="20">
                  <c:v>0.11802013308092052</c:v>
                </c:pt>
                <c:pt idx="21">
                  <c:v>5.2220695385622587E-2</c:v>
                </c:pt>
                <c:pt idx="22">
                  <c:v>2.4834797740848811</c:v>
                </c:pt>
                <c:pt idx="23">
                  <c:v>0.12724519917006111</c:v>
                </c:pt>
                <c:pt idx="24">
                  <c:v>0.10973951392942902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4-430D-A8F6-A9DEC9EE90CB}"/>
            </c:ext>
          </c:extLst>
        </c:ser>
        <c:ser>
          <c:idx val="1"/>
          <c:order val="2"/>
          <c:tx>
            <c:strRef>
              <c:f>Sheet1!$AU$1</c:f>
              <c:strCache>
                <c:ptCount val="1"/>
                <c:pt idx="0">
                  <c:v>UPC arrival rate mean &amp; stdv x1.5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(Sheet1!$A$32:$A$51,Sheet1!$A$57:$A$61)</c:f>
              <c:strCache>
                <c:ptCount val="25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  <c:pt idx="20">
                  <c:v>Stdv of Average Total EANs present over weeks</c:v>
                </c:pt>
                <c:pt idx="21">
                  <c:v>Stdv of Average number EANs present at keycatting stage</c:v>
                </c:pt>
                <c:pt idx="22">
                  <c:v>Stdv of Average number EANs present at coding stage</c:v>
                </c:pt>
                <c:pt idx="23">
                  <c:v>Stdv of Average number EANs present at placement stage</c:v>
                </c:pt>
                <c:pt idx="24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Sheet1!$AV$2:$AV$61</c15:sqref>
                  </c15:fullRef>
                </c:ext>
              </c:extLst>
              <c:f>(Sheet1!$AV$32:$AV$51,Sheet1!$AV$57:$AV$61)</c:f>
              <c:numCache>
                <c:formatCode>0.00%</c:formatCode>
                <c:ptCount val="25"/>
                <c:pt idx="0">
                  <c:v>0.49918203595620264</c:v>
                </c:pt>
                <c:pt idx="1">
                  <c:v>0.55122745001079865</c:v>
                </c:pt>
                <c:pt idx="2">
                  <c:v>0.56554835973800832</c:v>
                </c:pt>
                <c:pt idx="3">
                  <c:v>0.61900489032180661</c:v>
                </c:pt>
                <c:pt idx="4">
                  <c:v>0.74929567855751267</c:v>
                </c:pt>
                <c:pt idx="5">
                  <c:v>0.56877155864140683</c:v>
                </c:pt>
                <c:pt idx="6">
                  <c:v>0.50983267290828083</c:v>
                </c:pt>
                <c:pt idx="7">
                  <c:v>0.53022916966988332</c:v>
                </c:pt>
                <c:pt idx="8">
                  <c:v>0.70222958883804121</c:v>
                </c:pt>
                <c:pt idx="9">
                  <c:v>0.68203250982792496</c:v>
                </c:pt>
                <c:pt idx="10">
                  <c:v>0.66841750369212338</c:v>
                </c:pt>
                <c:pt idx="11">
                  <c:v>0.72425390370216292</c:v>
                </c:pt>
                <c:pt idx="12">
                  <c:v>0.48401892081654702</c:v>
                </c:pt>
                <c:pt idx="13">
                  <c:v>0.54595951560011868</c:v>
                </c:pt>
                <c:pt idx="14">
                  <c:v>0.5640775144875344</c:v>
                </c:pt>
                <c:pt idx="15">
                  <c:v>0.61352477570119257</c:v>
                </c:pt>
                <c:pt idx="16">
                  <c:v>0</c:v>
                </c:pt>
                <c:pt idx="17">
                  <c:v>0.39650331397030569</c:v>
                </c:pt>
                <c:pt idx="18">
                  <c:v>0.35768786280445214</c:v>
                </c:pt>
                <c:pt idx="19">
                  <c:v>0.3769122451964248</c:v>
                </c:pt>
                <c:pt idx="20">
                  <c:v>0.44596449818504663</c:v>
                </c:pt>
                <c:pt idx="21">
                  <c:v>-0.13499282399458004</c:v>
                </c:pt>
                <c:pt idx="22">
                  <c:v>-0.1101371200335082</c:v>
                </c:pt>
                <c:pt idx="23">
                  <c:v>0.44104502360597686</c:v>
                </c:pt>
                <c:pt idx="24">
                  <c:v>0.40500757827168993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34-430D-A8F6-A9DEC9EE90CB}"/>
            </c:ext>
          </c:extLst>
        </c:ser>
        <c:ser>
          <c:idx val="3"/>
          <c:order val="3"/>
          <c:tx>
            <c:strRef>
              <c:f>Sheet1!$AW$1</c:f>
              <c:strCache>
                <c:ptCount val="1"/>
                <c:pt idx="0">
                  <c:v>UPC arrival rate mean &amp; stdv x1.5 (with reduced percentage eligible 75%)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(Sheet1!$A$32:$A$51,Sheet1!$A$57:$A$61)</c:f>
              <c:strCache>
                <c:ptCount val="25"/>
                <c:pt idx="0">
                  <c:v>Average number of EANs present in system in week 1</c:v>
                </c:pt>
                <c:pt idx="1">
                  <c:v>Average number of EANs present in system in week 2</c:v>
                </c:pt>
                <c:pt idx="2">
                  <c:v>Average number of EANs present in system in week 3</c:v>
                </c:pt>
                <c:pt idx="3">
                  <c:v>Average number of EANs present in system in week 4</c:v>
                </c:pt>
                <c:pt idx="4">
                  <c:v>Average number of EANs present at keycatting stage in week 1</c:v>
                </c:pt>
                <c:pt idx="5">
                  <c:v>Average number of EANs present at keycatting stage in week 2</c:v>
                </c:pt>
                <c:pt idx="6">
                  <c:v>Average number of EANs present at keycatting stage in week 3</c:v>
                </c:pt>
                <c:pt idx="7">
                  <c:v>Average number of EANs present at keycatting stage in week 4</c:v>
                </c:pt>
                <c:pt idx="8">
                  <c:v>Average number of EANs present at coding stage in week 1</c:v>
                </c:pt>
                <c:pt idx="9">
                  <c:v>Average number of EANs present at coding stage in week 2</c:v>
                </c:pt>
                <c:pt idx="10">
                  <c:v>Average number of EANs present at coding stage in week 3</c:v>
                </c:pt>
                <c:pt idx="11">
                  <c:v>Average number of EANs present at coding stage in week 4</c:v>
                </c:pt>
                <c:pt idx="12">
                  <c:v>Average number of EANs present at placement stage in week 1</c:v>
                </c:pt>
                <c:pt idx="13">
                  <c:v>Average number of EANs present at placement stage in week 2</c:v>
                </c:pt>
                <c:pt idx="14">
                  <c:v>Average number of EANs present at placement stage in week 3</c:v>
                </c:pt>
                <c:pt idx="15">
                  <c:v>Average number of EANs present at placement stage in week 4</c:v>
                </c:pt>
                <c:pt idx="16">
                  <c:v>Average number of EANs present at placement support stage in week 1</c:v>
                </c:pt>
                <c:pt idx="17">
                  <c:v>Average number of EANs present at placement support stage in week 2</c:v>
                </c:pt>
                <c:pt idx="18">
                  <c:v>Average number of EANs present at placement support stage in week 3</c:v>
                </c:pt>
                <c:pt idx="19">
                  <c:v>Average number of EANs present at placement support stage in week 4</c:v>
                </c:pt>
                <c:pt idx="20">
                  <c:v>Stdv of Average Total EANs present over weeks</c:v>
                </c:pt>
                <c:pt idx="21">
                  <c:v>Stdv of Average number EANs present at keycatting stage</c:v>
                </c:pt>
                <c:pt idx="22">
                  <c:v>Stdv of Average number EANs present at coding stage</c:v>
                </c:pt>
                <c:pt idx="23">
                  <c:v>Stdv of Average number EANs present at placement stage</c:v>
                </c:pt>
                <c:pt idx="24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Sheet1!$AX$2:$AX$61</c15:sqref>
                  </c15:fullRef>
                </c:ext>
              </c:extLst>
              <c:f>(Sheet1!$AX$32:$AX$51,Sheet1!$AX$57:$AX$61)</c:f>
              <c:numCache>
                <c:formatCode>0.00%</c:formatCode>
                <c:ptCount val="25"/>
                <c:pt idx="0">
                  <c:v>0.22328989394822119</c:v>
                </c:pt>
                <c:pt idx="1">
                  <c:v>0.24241159727306452</c:v>
                </c:pt>
                <c:pt idx="2">
                  <c:v>0.24284544815972317</c:v>
                </c:pt>
                <c:pt idx="3">
                  <c:v>0.26432368588292565</c:v>
                </c:pt>
                <c:pt idx="4">
                  <c:v>0.29710725424547435</c:v>
                </c:pt>
                <c:pt idx="5">
                  <c:v>0.22571439477261429</c:v>
                </c:pt>
                <c:pt idx="6">
                  <c:v>0.20174344410295089</c:v>
                </c:pt>
                <c:pt idx="7">
                  <c:v>0.20982084768847753</c:v>
                </c:pt>
                <c:pt idx="8">
                  <c:v>0.28642954697247142</c:v>
                </c:pt>
                <c:pt idx="9">
                  <c:v>0.27966072664177899</c:v>
                </c:pt>
                <c:pt idx="10">
                  <c:v>0.26480617850024868</c:v>
                </c:pt>
                <c:pt idx="11">
                  <c:v>0.2951346126133419</c:v>
                </c:pt>
                <c:pt idx="12">
                  <c:v>0.21861766059981486</c:v>
                </c:pt>
                <c:pt idx="13">
                  <c:v>0.24131709369289003</c:v>
                </c:pt>
                <c:pt idx="14">
                  <c:v>0.24328407919432596</c:v>
                </c:pt>
                <c:pt idx="15">
                  <c:v>0.26409427909484207</c:v>
                </c:pt>
                <c:pt idx="16">
                  <c:v>0</c:v>
                </c:pt>
                <c:pt idx="17">
                  <c:v>0.18272052233770464</c:v>
                </c:pt>
                <c:pt idx="18">
                  <c:v>0.16731205823586054</c:v>
                </c:pt>
                <c:pt idx="19">
                  <c:v>0.16958431131851415</c:v>
                </c:pt>
                <c:pt idx="20">
                  <c:v>0.20644994755682605</c:v>
                </c:pt>
                <c:pt idx="21">
                  <c:v>-5.5224791703495833E-2</c:v>
                </c:pt>
                <c:pt idx="22">
                  <c:v>-8.8275476598717983E-2</c:v>
                </c:pt>
                <c:pt idx="23">
                  <c:v>0.20435653202231557</c:v>
                </c:pt>
                <c:pt idx="24">
                  <c:v>0.18739222887908102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34-430D-A8F6-A9DEC9EE9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Sheet1!$AY$1</c:f>
              <c:strCache>
                <c:ptCount val="1"/>
                <c:pt idx="0">
                  <c:v>AutoEngine from 30% to 40%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(Sheet1!$A$21:$A$24,Sheet1!$A$27:$A$28,Sheet1!$A$36:$A$47,Sheet1!$A$57:$A$61)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Average number of EANs present at keycatting stage in week 1</c:v>
                </c:pt>
                <c:pt idx="7">
                  <c:v>Average number of EANs present at keycatting stage in week 2</c:v>
                </c:pt>
                <c:pt idx="8">
                  <c:v>Average number of EANs present at keycatting stage in week 3</c:v>
                </c:pt>
                <c:pt idx="9">
                  <c:v>Average number of EANs present at keycatting stage in week 4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stage in week 1</c:v>
                </c:pt>
                <c:pt idx="15">
                  <c:v>Average number of EANs present at placement stage in week 2</c:v>
                </c:pt>
                <c:pt idx="16">
                  <c:v>Average number of EANs present at placement stage in week 3</c:v>
                </c:pt>
                <c:pt idx="17">
                  <c:v>Average number of EANs present at placement stage in week 4</c:v>
                </c:pt>
                <c:pt idx="18">
                  <c:v>Stdv of Average Total EANs present over weeks</c:v>
                </c:pt>
                <c:pt idx="19">
                  <c:v>Stdv of Average number EANs present at keycatting stage</c:v>
                </c:pt>
                <c:pt idx="20">
                  <c:v>Stdv of Average number EANs present at coding stage</c:v>
                </c:pt>
                <c:pt idx="21">
                  <c:v>Stdv of Average number EANs present at placement stage</c:v>
                </c:pt>
                <c:pt idx="22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Sheet1!$AZ$2:$AZ$61</c15:sqref>
                  </c15:fullRef>
                </c:ext>
              </c:extLst>
              <c:f>(Sheet1!$AZ$21:$AZ$24,Sheet1!$AZ$27:$AZ$28,Sheet1!$AZ$36:$AZ$47,Sheet1!$AZ$57:$AZ$61)</c:f>
              <c:numCache>
                <c:formatCode>0.00%</c:formatCode>
                <c:ptCount val="23"/>
                <c:pt idx="0">
                  <c:v>-0.26603236590708779</c:v>
                </c:pt>
                <c:pt idx="1">
                  <c:v>0.16527880157338792</c:v>
                </c:pt>
                <c:pt idx="2">
                  <c:v>0.11448192604540336</c:v>
                </c:pt>
                <c:pt idx="3">
                  <c:v>4.3585336267827512E-2</c:v>
                </c:pt>
                <c:pt idx="4">
                  <c:v>-3.7115286061566451E-2</c:v>
                </c:pt>
                <c:pt idx="5">
                  <c:v>0.33588461078254889</c:v>
                </c:pt>
                <c:pt idx="6">
                  <c:v>-0.15919442612729495</c:v>
                </c:pt>
                <c:pt idx="7">
                  <c:v>-0.12064289546548562</c:v>
                </c:pt>
                <c:pt idx="8">
                  <c:v>-0.10795914355163137</c:v>
                </c:pt>
                <c:pt idx="9">
                  <c:v>-0.11224210241093796</c:v>
                </c:pt>
                <c:pt idx="10">
                  <c:v>3.391182199670751E-2</c:v>
                </c:pt>
                <c:pt idx="11">
                  <c:v>0.51807489853908528</c:v>
                </c:pt>
                <c:pt idx="12">
                  <c:v>0.43518868182830767</c:v>
                </c:pt>
                <c:pt idx="13">
                  <c:v>0.23340923863845187</c:v>
                </c:pt>
                <c:pt idx="14">
                  <c:v>-2.6333023774243659E-5</c:v>
                </c:pt>
                <c:pt idx="15">
                  <c:v>-4.0016267911598194E-2</c:v>
                </c:pt>
                <c:pt idx="16">
                  <c:v>-2.1014060958990211E-2</c:v>
                </c:pt>
                <c:pt idx="17">
                  <c:v>-1.5536111106083463E-2</c:v>
                </c:pt>
                <c:pt idx="18">
                  <c:v>-3.1359054159950862E-2</c:v>
                </c:pt>
                <c:pt idx="19">
                  <c:v>3.0317778297395959E-2</c:v>
                </c:pt>
                <c:pt idx="20">
                  <c:v>12.08723612861646</c:v>
                </c:pt>
                <c:pt idx="21">
                  <c:v>-1.2331590956051986E-2</c:v>
                </c:pt>
                <c:pt idx="22">
                  <c:v>-0.16496352479056364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5-4E4E-9E65-EE7B5CD6DD0F}"/>
            </c:ext>
          </c:extLst>
        </c:ser>
        <c:ser>
          <c:idx val="0"/>
          <c:order val="1"/>
          <c:tx>
            <c:strRef>
              <c:f>Sheet1!$BA$1</c:f>
              <c:strCache>
                <c:ptCount val="1"/>
                <c:pt idx="0">
                  <c:v>AutoEngine from 30% to 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(Sheet1!$A$21:$A$24,Sheet1!$A$27:$A$28,Sheet1!$A$36:$A$47,Sheet1!$A$57:$A$61)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Average number of EANs present at keycatting stage in week 1</c:v>
                </c:pt>
                <c:pt idx="7">
                  <c:v>Average number of EANs present at keycatting stage in week 2</c:v>
                </c:pt>
                <c:pt idx="8">
                  <c:v>Average number of EANs present at keycatting stage in week 3</c:v>
                </c:pt>
                <c:pt idx="9">
                  <c:v>Average number of EANs present at keycatting stage in week 4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stage in week 1</c:v>
                </c:pt>
                <c:pt idx="15">
                  <c:v>Average number of EANs present at placement stage in week 2</c:v>
                </c:pt>
                <c:pt idx="16">
                  <c:v>Average number of EANs present at placement stage in week 3</c:v>
                </c:pt>
                <c:pt idx="17">
                  <c:v>Average number of EANs present at placement stage in week 4</c:v>
                </c:pt>
                <c:pt idx="18">
                  <c:v>Stdv of Average Total EANs present over weeks</c:v>
                </c:pt>
                <c:pt idx="19">
                  <c:v>Stdv of Average number EANs present at keycatting stage</c:v>
                </c:pt>
                <c:pt idx="20">
                  <c:v>Stdv of Average number EANs present at coding stage</c:v>
                </c:pt>
                <c:pt idx="21">
                  <c:v>Stdv of Average number EANs present at placement stage</c:v>
                </c:pt>
                <c:pt idx="22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Sheet1!$BB$2:$BB$61</c15:sqref>
                  </c15:fullRef>
                </c:ext>
              </c:extLst>
              <c:f>(Sheet1!$BB$21:$BB$24,Sheet1!$BB$27:$BB$28,Sheet1!$BB$36:$BB$47,Sheet1!$BB$57:$BB$61)</c:f>
              <c:numCache>
                <c:formatCode>0.00%</c:formatCode>
                <c:ptCount val="23"/>
                <c:pt idx="0">
                  <c:v>-0.49067257406746057</c:v>
                </c:pt>
                <c:pt idx="1">
                  <c:v>-0.36035795581180702</c:v>
                </c:pt>
                <c:pt idx="2">
                  <c:v>0.1146318009633336</c:v>
                </c:pt>
                <c:pt idx="3">
                  <c:v>5.5938313396943801E-2</c:v>
                </c:pt>
                <c:pt idx="4">
                  <c:v>-3.674984972876752E-2</c:v>
                </c:pt>
                <c:pt idx="5">
                  <c:v>0.26102888915335221</c:v>
                </c:pt>
                <c:pt idx="6">
                  <c:v>-0.29389510650699024</c:v>
                </c:pt>
                <c:pt idx="7">
                  <c:v>-0.2228672449867854</c:v>
                </c:pt>
                <c:pt idx="8">
                  <c:v>-0.19919789754729531</c:v>
                </c:pt>
                <c:pt idx="9">
                  <c:v>-0.20697227062052567</c:v>
                </c:pt>
                <c:pt idx="10">
                  <c:v>3.8076141563577845E-2</c:v>
                </c:pt>
                <c:pt idx="11">
                  <c:v>0.5219511011164355</c:v>
                </c:pt>
                <c:pt idx="12">
                  <c:v>0.43821188708584502</c:v>
                </c:pt>
                <c:pt idx="13">
                  <c:v>0.23672172278784259</c:v>
                </c:pt>
                <c:pt idx="14">
                  <c:v>-2.3919603749229558E-5</c:v>
                </c:pt>
                <c:pt idx="15">
                  <c:v>-4.0090239711255485E-2</c:v>
                </c:pt>
                <c:pt idx="16">
                  <c:v>-2.0995344459780955E-2</c:v>
                </c:pt>
                <c:pt idx="17">
                  <c:v>-1.5482298137522043E-2</c:v>
                </c:pt>
                <c:pt idx="18">
                  <c:v>-3.1333049813718365E-2</c:v>
                </c:pt>
                <c:pt idx="19">
                  <c:v>5.6595697602312672E-2</c:v>
                </c:pt>
                <c:pt idx="20">
                  <c:v>12.079172605737977</c:v>
                </c:pt>
                <c:pt idx="21">
                  <c:v>-1.2404368981330996E-2</c:v>
                </c:pt>
                <c:pt idx="22">
                  <c:v>-0.16623802658040704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5-4E4E-9E65-EE7B5CD6DD0F}"/>
            </c:ext>
          </c:extLst>
        </c:ser>
        <c:ser>
          <c:idx val="1"/>
          <c:order val="2"/>
          <c:tx>
            <c:strRef>
              <c:f>Sheet1!$BC$1</c:f>
              <c:strCache>
                <c:ptCount val="1"/>
                <c:pt idx="0">
                  <c:v>AutoEngine from 30% to 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(Sheet1!$A$21:$A$24,Sheet1!$A$27:$A$28,Sheet1!$A$36:$A$47,Sheet1!$A$57:$A$61)</c:f>
              <c:strCache>
                <c:ptCount val="23"/>
                <c:pt idx="0">
                  <c:v>Avg Jobs in queue keycat</c:v>
                </c:pt>
                <c:pt idx="1">
                  <c:v>Stdv Jobs in queue keycat</c:v>
                </c:pt>
                <c:pt idx="2">
                  <c:v>Avg Jobs in queue coding</c:v>
                </c:pt>
                <c:pt idx="3">
                  <c:v>Stdv Jobs in queue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Average number of EANs present at keycatting stage in week 1</c:v>
                </c:pt>
                <c:pt idx="7">
                  <c:v>Average number of EANs present at keycatting stage in week 2</c:v>
                </c:pt>
                <c:pt idx="8">
                  <c:v>Average number of EANs present at keycatting stage in week 3</c:v>
                </c:pt>
                <c:pt idx="9">
                  <c:v>Average number of EANs present at keycatting stage in week 4</c:v>
                </c:pt>
                <c:pt idx="10">
                  <c:v>Average number of EANs present at coding stage in week 1</c:v>
                </c:pt>
                <c:pt idx="11">
                  <c:v>Average number of EANs present at coding stage in week 2</c:v>
                </c:pt>
                <c:pt idx="12">
                  <c:v>Average number of EANs present at coding stage in week 3</c:v>
                </c:pt>
                <c:pt idx="13">
                  <c:v>Average number of EANs present at coding stage in week 4</c:v>
                </c:pt>
                <c:pt idx="14">
                  <c:v>Average number of EANs present at placement stage in week 1</c:v>
                </c:pt>
                <c:pt idx="15">
                  <c:v>Average number of EANs present at placement stage in week 2</c:v>
                </c:pt>
                <c:pt idx="16">
                  <c:v>Average number of EANs present at placement stage in week 3</c:v>
                </c:pt>
                <c:pt idx="17">
                  <c:v>Average number of EANs present at placement stage in week 4</c:v>
                </c:pt>
                <c:pt idx="18">
                  <c:v>Stdv of Average Total EANs present over weeks</c:v>
                </c:pt>
                <c:pt idx="19">
                  <c:v>Stdv of Average number EANs present at keycatting stage</c:v>
                </c:pt>
                <c:pt idx="20">
                  <c:v>Stdv of Average number EANs present at coding stage</c:v>
                </c:pt>
                <c:pt idx="21">
                  <c:v>Stdv of Average number EANs present at placement stage</c:v>
                </c:pt>
                <c:pt idx="22">
                  <c:v>Stdv of Average number EANs present at placement support stage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Sheet1!$BD$2:$BD$61</c15:sqref>
                  </c15:fullRef>
                </c:ext>
              </c:extLst>
              <c:f>(Sheet1!$BD$21:$BD$24,Sheet1!$BD$27:$BD$28,Sheet1!$BD$36:$BD$47,Sheet1!$BD$57:$BD$61)</c:f>
              <c:numCache>
                <c:formatCode>0.00%</c:formatCode>
                <c:ptCount val="23"/>
                <c:pt idx="0">
                  <c:v>-0.67515618332686589</c:v>
                </c:pt>
                <c:pt idx="1">
                  <c:v>-0.29358240948498859</c:v>
                </c:pt>
                <c:pt idx="2">
                  <c:v>0.11483916777245121</c:v>
                </c:pt>
                <c:pt idx="3">
                  <c:v>5.64497952160763E-2</c:v>
                </c:pt>
                <c:pt idx="4">
                  <c:v>-3.6454714452716197E-2</c:v>
                </c:pt>
                <c:pt idx="5">
                  <c:v>0.27758303659645489</c:v>
                </c:pt>
                <c:pt idx="6">
                  <c:v>-0.4041873229402928</c:v>
                </c:pt>
                <c:pt idx="7">
                  <c:v>-0.30692512792824156</c:v>
                </c:pt>
                <c:pt idx="8">
                  <c:v>-0.27471106507710374</c:v>
                </c:pt>
                <c:pt idx="9">
                  <c:v>-0.28495111921330818</c:v>
                </c:pt>
                <c:pt idx="10">
                  <c:v>4.0577340762272297E-2</c:v>
                </c:pt>
                <c:pt idx="11">
                  <c:v>0.5244577875194677</c:v>
                </c:pt>
                <c:pt idx="12">
                  <c:v>0.44126337325916865</c:v>
                </c:pt>
                <c:pt idx="13">
                  <c:v>0.23923860342830491</c:v>
                </c:pt>
                <c:pt idx="14">
                  <c:v>-4.3513125780309137E-5</c:v>
                </c:pt>
                <c:pt idx="15">
                  <c:v>-4.0123447079360559E-2</c:v>
                </c:pt>
                <c:pt idx="16">
                  <c:v>-2.0982807833404369E-2</c:v>
                </c:pt>
                <c:pt idx="17">
                  <c:v>-1.5235176167050469E-2</c:v>
                </c:pt>
                <c:pt idx="18">
                  <c:v>-3.1317263966103598E-2</c:v>
                </c:pt>
                <c:pt idx="19">
                  <c:v>7.5721834059691365E-2</c:v>
                </c:pt>
                <c:pt idx="20">
                  <c:v>12.087512295075792</c:v>
                </c:pt>
                <c:pt idx="21">
                  <c:v>-1.258195620532522E-2</c:v>
                </c:pt>
                <c:pt idx="22">
                  <c:v>-0.16767965997482923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575-4E4E-9E65-EE7B5CD6DD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Sheet1!$BG$1</c:f>
              <c:strCache>
                <c:ptCount val="1"/>
                <c:pt idx="0">
                  <c:v>Half amount of times with double arrival 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(Sheet1!$A$21,Sheet1!$A$23:$A$24,Sheet1!$A$27:$A$30,Sheet1!$A$32:$A$35,Sheet1!$A$40:$A$51)</c:f>
              <c:strCache>
                <c:ptCount val="23"/>
                <c:pt idx="0">
                  <c:v>Avg Jobs in queue keycat</c:v>
                </c:pt>
                <c:pt idx="1">
                  <c:v>Avg Jobs in queue coding</c:v>
                </c:pt>
                <c:pt idx="2">
                  <c:v>Stdv Jobs in queue coding</c:v>
                </c:pt>
                <c:pt idx="3">
                  <c:v>Avg Jobs in queue placement (STUB files)</c:v>
                </c:pt>
                <c:pt idx="4">
                  <c:v>Stdv Jobs in queue placement (STUB files)</c:v>
                </c:pt>
                <c:pt idx="5">
                  <c:v>Avg Jobs in queue support (STUB files)</c:v>
                </c:pt>
                <c:pt idx="6">
                  <c:v>Stdv Jobs in queue support (STUB files)</c:v>
                </c:pt>
                <c:pt idx="7">
                  <c:v>Average number of EANs present in system in week 1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coding stage in week 1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Sheet1!$BH$2:$BH$61</c15:sqref>
                  </c15:fullRef>
                </c:ext>
              </c:extLst>
              <c:f>(Sheet1!$BH$21,Sheet1!$BH$23:$BH$24,Sheet1!$BH$27:$BH$30,Sheet1!$BH$32:$BH$35,Sheet1!$BH$40:$BH$51)</c:f>
              <c:numCache>
                <c:formatCode>0.00%</c:formatCode>
                <c:ptCount val="23"/>
                <c:pt idx="0">
                  <c:v>1.0479520727482565</c:v>
                </c:pt>
                <c:pt idx="1">
                  <c:v>0.88850737243378053</c:v>
                </c:pt>
                <c:pt idx="2">
                  <c:v>0.92854970074326215</c:v>
                </c:pt>
                <c:pt idx="3">
                  <c:v>0.60337235640175557</c:v>
                </c:pt>
                <c:pt idx="4">
                  <c:v>1.1714015462321432</c:v>
                </c:pt>
                <c:pt idx="5">
                  <c:v>-0.2550787654087549</c:v>
                </c:pt>
                <c:pt idx="6">
                  <c:v>-7.3247872347579762E-2</c:v>
                </c:pt>
                <c:pt idx="7">
                  <c:v>1.0000191559356351</c:v>
                </c:pt>
                <c:pt idx="8">
                  <c:v>-0.23238756901890703</c:v>
                </c:pt>
                <c:pt idx="9">
                  <c:v>0.99432566638619202</c:v>
                </c:pt>
                <c:pt idx="10">
                  <c:v>-0.81599101377524108</c:v>
                </c:pt>
                <c:pt idx="11">
                  <c:v>1.6893183590097507</c:v>
                </c:pt>
                <c:pt idx="12">
                  <c:v>-0.92059349451403083</c:v>
                </c:pt>
                <c:pt idx="13">
                  <c:v>1.4717753949746253</c:v>
                </c:pt>
                <c:pt idx="14">
                  <c:v>-0.931370216189498</c:v>
                </c:pt>
                <c:pt idx="15">
                  <c:v>0.94814385837744541</c:v>
                </c:pt>
                <c:pt idx="16">
                  <c:v>-0.19749251198585296</c:v>
                </c:pt>
                <c:pt idx="17">
                  <c:v>0.47399851534068382</c:v>
                </c:pt>
                <c:pt idx="18">
                  <c:v>0.1793525589075344</c:v>
                </c:pt>
                <c:pt idx="19">
                  <c:v>0</c:v>
                </c:pt>
                <c:pt idx="20">
                  <c:v>0.59213688664758501</c:v>
                </c:pt>
                <c:pt idx="21">
                  <c:v>-0.36372963460288388</c:v>
                </c:pt>
                <c:pt idx="22">
                  <c:v>0.36417675416076711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D-4558-A74F-84C5EE0CD1D0}"/>
            </c:ext>
          </c:extLst>
        </c:ser>
        <c:ser>
          <c:idx val="2"/>
          <c:order val="1"/>
          <c:tx>
            <c:strRef>
              <c:f>Sheet1!$BE$1</c:f>
              <c:strCache>
                <c:ptCount val="1"/>
                <c:pt idx="0">
                  <c:v>Double arrival times with half arrival amount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(Sheet1!$A$21,Sheet1!$A$23:$A$24,Sheet1!$A$27:$A$30,Sheet1!$A$32:$A$35,Sheet1!$A$40:$A$51)</c:f>
              <c:strCache>
                <c:ptCount val="23"/>
                <c:pt idx="0">
                  <c:v>Avg Jobs in queue keycat</c:v>
                </c:pt>
                <c:pt idx="1">
                  <c:v>Avg Jobs in queue coding</c:v>
                </c:pt>
                <c:pt idx="2">
                  <c:v>Stdv Jobs in queue coding</c:v>
                </c:pt>
                <c:pt idx="3">
                  <c:v>Avg Jobs in queue placement (STUB files)</c:v>
                </c:pt>
                <c:pt idx="4">
                  <c:v>Stdv Jobs in queue placement (STUB files)</c:v>
                </c:pt>
                <c:pt idx="5">
                  <c:v>Avg Jobs in queue support (STUB files)</c:v>
                </c:pt>
                <c:pt idx="6">
                  <c:v>Stdv Jobs in queue support (STUB files)</c:v>
                </c:pt>
                <c:pt idx="7">
                  <c:v>Average number of EANs present in system in week 1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coding stage in week 1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Sheet1!$BF$2:$BF$61</c15:sqref>
                  </c15:fullRef>
                </c:ext>
              </c:extLst>
              <c:f>(Sheet1!$BF$21,Sheet1!$BF$23:$BF$24,Sheet1!$BF$27:$BF$30,Sheet1!$BF$32:$BF$35,Sheet1!$BF$40:$BF$51)</c:f>
              <c:numCache>
                <c:formatCode>0.00%</c:formatCode>
                <c:ptCount val="23"/>
                <c:pt idx="0">
                  <c:v>-0.49120701115118875</c:v>
                </c:pt>
                <c:pt idx="1">
                  <c:v>-0.4539696027099217</c:v>
                </c:pt>
                <c:pt idx="2">
                  <c:v>-0.45748987579327244</c:v>
                </c:pt>
                <c:pt idx="3">
                  <c:v>-2.3196385433987325E-2</c:v>
                </c:pt>
                <c:pt idx="4">
                  <c:v>0.29138465929771962</c:v>
                </c:pt>
                <c:pt idx="5">
                  <c:v>4.1475766620277911E-3</c:v>
                </c:pt>
                <c:pt idx="6">
                  <c:v>-4.0003671350785586E-2</c:v>
                </c:pt>
                <c:pt idx="7">
                  <c:v>-5.7736789537253426E-2</c:v>
                </c:pt>
                <c:pt idx="8">
                  <c:v>-5.7132625133136362E-2</c:v>
                </c:pt>
                <c:pt idx="9">
                  <c:v>-5.0630076698894758E-2</c:v>
                </c:pt>
                <c:pt idx="10">
                  <c:v>-7.2152830191771863E-2</c:v>
                </c:pt>
                <c:pt idx="11">
                  <c:v>-8.7763029002305093E-2</c:v>
                </c:pt>
                <c:pt idx="12">
                  <c:v>-6.119881037961062E-2</c:v>
                </c:pt>
                <c:pt idx="13">
                  <c:v>-3.0130579807369062E-2</c:v>
                </c:pt>
                <c:pt idx="14">
                  <c:v>-3.8045843888548855E-2</c:v>
                </c:pt>
                <c:pt idx="15">
                  <c:v>-5.6478691557573235E-2</c:v>
                </c:pt>
                <c:pt idx="16">
                  <c:v>-6.1015182067941973E-2</c:v>
                </c:pt>
                <c:pt idx="17">
                  <c:v>-5.7322998010586018E-2</c:v>
                </c:pt>
                <c:pt idx="18">
                  <c:v>-9.3739123746946124E-2</c:v>
                </c:pt>
                <c:pt idx="19">
                  <c:v>0.57639164489587025</c:v>
                </c:pt>
                <c:pt idx="20">
                  <c:v>8.9552240637185795E-2</c:v>
                </c:pt>
                <c:pt idx="21">
                  <c:v>0.12771739600437548</c:v>
                </c:pt>
                <c:pt idx="22">
                  <c:v>0.16518742289665411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D-4558-A74F-84C5EE0CD1D0}"/>
            </c:ext>
          </c:extLst>
        </c:ser>
        <c:ser>
          <c:idx val="0"/>
          <c:order val="2"/>
          <c:tx>
            <c:strRef>
              <c:f>Sheet1!$BI$1</c:f>
              <c:strCache>
                <c:ptCount val="1"/>
                <c:pt idx="0">
                  <c:v>Every day data delivery with arrival rate divided by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(Sheet1!$A$21,Sheet1!$A$23:$A$24,Sheet1!$A$27:$A$30,Sheet1!$A$32:$A$35,Sheet1!$A$40:$A$51)</c:f>
              <c:strCache>
                <c:ptCount val="23"/>
                <c:pt idx="0">
                  <c:v>Avg Jobs in queue keycat</c:v>
                </c:pt>
                <c:pt idx="1">
                  <c:v>Avg Jobs in queue coding</c:v>
                </c:pt>
                <c:pt idx="2">
                  <c:v>Stdv Jobs in queue coding</c:v>
                </c:pt>
                <c:pt idx="3">
                  <c:v>Avg Jobs in queue placement (STUB files)</c:v>
                </c:pt>
                <c:pt idx="4">
                  <c:v>Stdv Jobs in queue placement (STUB files)</c:v>
                </c:pt>
                <c:pt idx="5">
                  <c:v>Avg Jobs in queue support (STUB files)</c:v>
                </c:pt>
                <c:pt idx="6">
                  <c:v>Stdv Jobs in queue support (STUB files)</c:v>
                </c:pt>
                <c:pt idx="7">
                  <c:v>Average number of EANs present in system in week 1</c:v>
                </c:pt>
                <c:pt idx="8">
                  <c:v>Average number of EANs present in system in week 2</c:v>
                </c:pt>
                <c:pt idx="9">
                  <c:v>Average number of EANs present in system in week 3</c:v>
                </c:pt>
                <c:pt idx="10">
                  <c:v>Average number of EANs present in system in week 4</c:v>
                </c:pt>
                <c:pt idx="11">
                  <c:v>Average number of EANs present at coding stage in week 1</c:v>
                </c:pt>
                <c:pt idx="12">
                  <c:v>Average number of EANs present at coding stage in week 2</c:v>
                </c:pt>
                <c:pt idx="13">
                  <c:v>Average number of EANs present at coding stage in week 3</c:v>
                </c:pt>
                <c:pt idx="14">
                  <c:v>Average number of EANs present at coding stage in week 4</c:v>
                </c:pt>
                <c:pt idx="15">
                  <c:v>Average number of EANs present at placement stage in week 1</c:v>
                </c:pt>
                <c:pt idx="16">
                  <c:v>Average number of EANs present at placement stage in week 2</c:v>
                </c:pt>
                <c:pt idx="17">
                  <c:v>Average number of EANs present at placement stage in week 3</c:v>
                </c:pt>
                <c:pt idx="18">
                  <c:v>Average number of EANs present at placement stage in week 4</c:v>
                </c:pt>
                <c:pt idx="19">
                  <c:v>Average number of EANs present at placement support stage in week 1</c:v>
                </c:pt>
                <c:pt idx="20">
                  <c:v>Average number of EANs present at placement support stage in week 2</c:v>
                </c:pt>
                <c:pt idx="21">
                  <c:v>Average number of EANs present at placement support stage in week 3</c:v>
                </c:pt>
                <c:pt idx="22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Sheet1!$BJ$2:$BJ$61</c15:sqref>
                  </c15:fullRef>
                </c:ext>
              </c:extLst>
              <c:f>(Sheet1!$BJ$21,Sheet1!$BJ$23:$BJ$24,Sheet1!$BJ$27:$BJ$30,Sheet1!$BJ$32:$BJ$35,Sheet1!$BJ$40:$BJ$51)</c:f>
              <c:numCache>
                <c:formatCode>0.00%</c:formatCode>
                <c:ptCount val="23"/>
                <c:pt idx="0">
                  <c:v>5.7456604389098498</c:v>
                </c:pt>
                <c:pt idx="1">
                  <c:v>-0.48819579535471225</c:v>
                </c:pt>
                <c:pt idx="2">
                  <c:v>-0.51071300921998508</c:v>
                </c:pt>
                <c:pt idx="3">
                  <c:v>-0.20556438941509794</c:v>
                </c:pt>
                <c:pt idx="4">
                  <c:v>0.14706649862420768</c:v>
                </c:pt>
                <c:pt idx="5">
                  <c:v>0.26712046420868096</c:v>
                </c:pt>
                <c:pt idx="6">
                  <c:v>0.28744654288107524</c:v>
                </c:pt>
                <c:pt idx="7">
                  <c:v>0.24661493720904548</c:v>
                </c:pt>
                <c:pt idx="8">
                  <c:v>0.40895850977236581</c:v>
                </c:pt>
                <c:pt idx="9">
                  <c:v>0.3757428341768973</c:v>
                </c:pt>
                <c:pt idx="10">
                  <c:v>0.15478367204198895</c:v>
                </c:pt>
                <c:pt idx="11">
                  <c:v>1.1186597440381696</c:v>
                </c:pt>
                <c:pt idx="12">
                  <c:v>1.091803941440082</c:v>
                </c:pt>
                <c:pt idx="13">
                  <c:v>0.68255094841965736</c:v>
                </c:pt>
                <c:pt idx="14">
                  <c:v>0.17677639232873676</c:v>
                </c:pt>
                <c:pt idx="15">
                  <c:v>-0.44452204595030165</c:v>
                </c:pt>
                <c:pt idx="16">
                  <c:v>-0.16905642988859548</c:v>
                </c:pt>
                <c:pt idx="17">
                  <c:v>-0.11584677161148424</c:v>
                </c:pt>
                <c:pt idx="18">
                  <c:v>-0.14540818719323181</c:v>
                </c:pt>
                <c:pt idx="19">
                  <c:v>1.8944148017341935</c:v>
                </c:pt>
                <c:pt idx="20">
                  <c:v>5.3653495441431047E-2</c:v>
                </c:pt>
                <c:pt idx="21">
                  <c:v>0.51274492632720825</c:v>
                </c:pt>
                <c:pt idx="22">
                  <c:v>0.56379764166748769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D-4558-A74F-84C5EE0CD1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Sheet1!$BK$1</c:f>
              <c:strCache>
                <c:ptCount val="1"/>
                <c:pt idx="0">
                  <c:v>Keycat &amp; coding task as single station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(Sheet1!$A$8:$A$9,Sheet1!$A$25:$A$30,Sheet1!$A$32:$A$51)</c:f>
              <c:strCache>
                <c:ptCount val="28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 + coding</c:v>
                </c:pt>
                <c:pt idx="3">
                  <c:v>Stdv Jobs in queue keycat +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keycatting stage in week 1</c:v>
                </c:pt>
                <c:pt idx="13">
                  <c:v>Average number of EANs present at keycatting stage in week 2</c:v>
                </c:pt>
                <c:pt idx="14">
                  <c:v>Average number of EANs present at keycatting stage in week 3</c:v>
                </c:pt>
                <c:pt idx="15">
                  <c:v>Average number of EANs present at keycatting stage in week 4</c:v>
                </c:pt>
                <c:pt idx="16">
                  <c:v>Average number of EANs present at coding stage in week 1</c:v>
                </c:pt>
                <c:pt idx="17">
                  <c:v>Average number of EANs present at coding stage in week 2</c:v>
                </c:pt>
                <c:pt idx="18">
                  <c:v>Average number of EANs present at coding stage in week 3</c:v>
                </c:pt>
                <c:pt idx="19">
                  <c:v>Average number of EANs present at coding stage in week 4</c:v>
                </c:pt>
                <c:pt idx="20">
                  <c:v>Average number of EANs present at placement stage in week 1</c:v>
                </c:pt>
                <c:pt idx="21">
                  <c:v>Average number of EANs present at placement stage in week 2</c:v>
                </c:pt>
                <c:pt idx="22">
                  <c:v>Average number of EANs present at placement stage in week 3</c:v>
                </c:pt>
                <c:pt idx="23">
                  <c:v>Average number of EANs present at placement stage in week 4</c:v>
                </c:pt>
                <c:pt idx="24">
                  <c:v>Average number of EANs present at placement support stage in week 1</c:v>
                </c:pt>
                <c:pt idx="25">
                  <c:v>Average number of EANs present at placement support stage in week 2</c:v>
                </c:pt>
                <c:pt idx="26">
                  <c:v>Average number of EANs present at placement support stage in week 3</c:v>
                </c:pt>
                <c:pt idx="27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Sheet1!$BL$2:$BL$61</c15:sqref>
                  </c15:fullRef>
                </c:ext>
              </c:extLst>
              <c:f>(Sheet1!$BL$8:$BL$9,Sheet1!$BL$25:$BL$30,Sheet1!$BL$32:$BL$51)</c:f>
              <c:numCache>
                <c:formatCode>0.00%</c:formatCode>
                <c:ptCount val="28"/>
                <c:pt idx="2">
                  <c:v>1.9335081160781349</c:v>
                </c:pt>
                <c:pt idx="3">
                  <c:v>-0.57407917140051901</c:v>
                </c:pt>
                <c:pt idx="4">
                  <c:v>-5.614480311102793E-2</c:v>
                </c:pt>
                <c:pt idx="5">
                  <c:v>0.31296738309216421</c:v>
                </c:pt>
                <c:pt idx="6">
                  <c:v>-0.10695103335584598</c:v>
                </c:pt>
                <c:pt idx="7">
                  <c:v>-0.21943744651325037</c:v>
                </c:pt>
                <c:pt idx="8">
                  <c:v>1.1860207348473244E-2</c:v>
                </c:pt>
                <c:pt idx="9">
                  <c:v>-1.5791346477209492E-2</c:v>
                </c:pt>
                <c:pt idx="10">
                  <c:v>-8.8858464569300782E-3</c:v>
                </c:pt>
                <c:pt idx="11">
                  <c:v>1.6845631319761651E-2</c:v>
                </c:pt>
                <c:pt idx="12">
                  <c:v>4.7964483414112307</c:v>
                </c:pt>
                <c:pt idx="13">
                  <c:v>3.5847404046329121</c:v>
                </c:pt>
                <c:pt idx="14">
                  <c:v>3.248177737981067</c:v>
                </c:pt>
                <c:pt idx="15">
                  <c:v>3.3438198091282221</c:v>
                </c:pt>
                <c:pt idx="16">
                  <c:v>-0.7972945087436244</c:v>
                </c:pt>
                <c:pt idx="17">
                  <c:v>-0.6657116972307604</c:v>
                </c:pt>
                <c:pt idx="18">
                  <c:v>-0.66084252318093262</c:v>
                </c:pt>
                <c:pt idx="19">
                  <c:v>-0.65368111675048945</c:v>
                </c:pt>
                <c:pt idx="20">
                  <c:v>4.751089918237781E-2</c:v>
                </c:pt>
                <c:pt idx="21">
                  <c:v>3.8638560964600069E-2</c:v>
                </c:pt>
                <c:pt idx="22">
                  <c:v>5.2073736657161675E-2</c:v>
                </c:pt>
                <c:pt idx="23">
                  <c:v>9.5185716671019216E-2</c:v>
                </c:pt>
                <c:pt idx="24">
                  <c:v>0</c:v>
                </c:pt>
                <c:pt idx="25">
                  <c:v>-0.23480877572513842</c:v>
                </c:pt>
                <c:pt idx="26">
                  <c:v>-0.13483782207819153</c:v>
                </c:pt>
                <c:pt idx="27">
                  <c:v>-9.0340940024682542E-3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2-4E14-BF2A-40C826E762A7}"/>
            </c:ext>
          </c:extLst>
        </c:ser>
        <c:ser>
          <c:idx val="2"/>
          <c:order val="1"/>
          <c:tx>
            <c:strRef>
              <c:f>Sheet1!$BM$1</c:f>
              <c:strCache>
                <c:ptCount val="1"/>
                <c:pt idx="0">
                  <c:v>Keycat &amp; coding task as single station with single queue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Sheet1!$A$2:$A$61</c15:sqref>
                  </c15:fullRef>
                </c:ext>
              </c:extLst>
              <c:f>(Sheet1!$A$8:$A$9,Sheet1!$A$25:$A$30,Sheet1!$A$32:$A$51)</c:f>
              <c:strCache>
                <c:ptCount val="28"/>
                <c:pt idx="0">
                  <c:v>Avg Keycat Utility</c:v>
                </c:pt>
                <c:pt idx="1">
                  <c:v>Stdv Keycat Utility</c:v>
                </c:pt>
                <c:pt idx="2">
                  <c:v>Avg Jobs in queue keycat + coding</c:v>
                </c:pt>
                <c:pt idx="3">
                  <c:v>Stdv Jobs in queue keycat + coding</c:v>
                </c:pt>
                <c:pt idx="4">
                  <c:v>Avg Jobs in queue placement (STUB files)</c:v>
                </c:pt>
                <c:pt idx="5">
                  <c:v>Stdv Jobs in queue placement (STUB files)</c:v>
                </c:pt>
                <c:pt idx="6">
                  <c:v>Avg Jobs in queue support (STUB files)</c:v>
                </c:pt>
                <c:pt idx="7">
                  <c:v>Stdv Jobs in queue support (STUB files)</c:v>
                </c:pt>
                <c:pt idx="8">
                  <c:v>Average number of EANs present in system in week 1</c:v>
                </c:pt>
                <c:pt idx="9">
                  <c:v>Average number of EANs present in system in week 2</c:v>
                </c:pt>
                <c:pt idx="10">
                  <c:v>Average number of EANs present in system in week 3</c:v>
                </c:pt>
                <c:pt idx="11">
                  <c:v>Average number of EANs present in system in week 4</c:v>
                </c:pt>
                <c:pt idx="12">
                  <c:v>Average number of EANs present at keycatting stage in week 1</c:v>
                </c:pt>
                <c:pt idx="13">
                  <c:v>Average number of EANs present at keycatting stage in week 2</c:v>
                </c:pt>
                <c:pt idx="14">
                  <c:v>Average number of EANs present at keycatting stage in week 3</c:v>
                </c:pt>
                <c:pt idx="15">
                  <c:v>Average number of EANs present at keycatting stage in week 4</c:v>
                </c:pt>
                <c:pt idx="16">
                  <c:v>Average number of EANs present at coding stage in week 1</c:v>
                </c:pt>
                <c:pt idx="17">
                  <c:v>Average number of EANs present at coding stage in week 2</c:v>
                </c:pt>
                <c:pt idx="18">
                  <c:v>Average number of EANs present at coding stage in week 3</c:v>
                </c:pt>
                <c:pt idx="19">
                  <c:v>Average number of EANs present at coding stage in week 4</c:v>
                </c:pt>
                <c:pt idx="20">
                  <c:v>Average number of EANs present at placement stage in week 1</c:v>
                </c:pt>
                <c:pt idx="21">
                  <c:v>Average number of EANs present at placement stage in week 2</c:v>
                </c:pt>
                <c:pt idx="22">
                  <c:v>Average number of EANs present at placement stage in week 3</c:v>
                </c:pt>
                <c:pt idx="23">
                  <c:v>Average number of EANs present at placement stage in week 4</c:v>
                </c:pt>
                <c:pt idx="24">
                  <c:v>Average number of EANs present at placement support stage in week 1</c:v>
                </c:pt>
                <c:pt idx="25">
                  <c:v>Average number of EANs present at placement support stage in week 2</c:v>
                </c:pt>
                <c:pt idx="26">
                  <c:v>Average number of EANs present at placement support stage in week 3</c:v>
                </c:pt>
                <c:pt idx="27">
                  <c:v>Average number of EANs present at placement support stage in week 4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Sheet1!$BN$2:$BN$61</c15:sqref>
                  </c15:fullRef>
                </c:ext>
              </c:extLst>
              <c:f>(Sheet1!$BN$8:$BN$9,Sheet1!$BN$25:$BN$30,Sheet1!$BN$32:$BN$51)</c:f>
              <c:numCache>
                <c:formatCode>0.00%</c:formatCode>
                <c:ptCount val="28"/>
                <c:pt idx="2">
                  <c:v>1.9031720852891922</c:v>
                </c:pt>
                <c:pt idx="3">
                  <c:v>-1</c:v>
                </c:pt>
                <c:pt idx="4">
                  <c:v>-1.3221449362434589E-2</c:v>
                </c:pt>
                <c:pt idx="5">
                  <c:v>0.35265107463431078</c:v>
                </c:pt>
                <c:pt idx="6">
                  <c:v>0.15547945271865796</c:v>
                </c:pt>
                <c:pt idx="7">
                  <c:v>0.14572006528170817</c:v>
                </c:pt>
                <c:pt idx="8">
                  <c:v>1.1738529025081124E-2</c:v>
                </c:pt>
                <c:pt idx="9">
                  <c:v>-1.5696945339623153E-2</c:v>
                </c:pt>
                <c:pt idx="10">
                  <c:v>-8.5494878994171915E-3</c:v>
                </c:pt>
                <c:pt idx="11">
                  <c:v>1.7428127965143869E-2</c:v>
                </c:pt>
                <c:pt idx="12">
                  <c:v>4.7482155514319224</c:v>
                </c:pt>
                <c:pt idx="13">
                  <c:v>3.5464171644570666</c:v>
                </c:pt>
                <c:pt idx="14">
                  <c:v>3.2142067135303058</c:v>
                </c:pt>
                <c:pt idx="15">
                  <c:v>3.3096499057374995</c:v>
                </c:pt>
                <c:pt idx="16">
                  <c:v>-0.79827727953465744</c:v>
                </c:pt>
                <c:pt idx="17">
                  <c:v>-0.66676343448281494</c:v>
                </c:pt>
                <c:pt idx="18">
                  <c:v>-0.66198611145037622</c:v>
                </c:pt>
                <c:pt idx="19">
                  <c:v>-0.65456385618947466</c:v>
                </c:pt>
                <c:pt idx="20">
                  <c:v>4.7671030486817229E-2</c:v>
                </c:pt>
                <c:pt idx="21">
                  <c:v>3.873507212377001E-2</c:v>
                </c:pt>
                <c:pt idx="22">
                  <c:v>5.2410310455024527E-2</c:v>
                </c:pt>
                <c:pt idx="23">
                  <c:v>9.5703599404256212E-2</c:v>
                </c:pt>
                <c:pt idx="24">
                  <c:v>0</c:v>
                </c:pt>
                <c:pt idx="25">
                  <c:v>-0.23168559164133881</c:v>
                </c:pt>
                <c:pt idx="26">
                  <c:v>-0.13161805290928127</c:v>
                </c:pt>
                <c:pt idx="27">
                  <c:v>-4.2609935662227937E-3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2-4E14-BF2A-40C826E762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611568559"/>
        <c:axId val="611570223"/>
      </c:barChart>
      <c:catAx>
        <c:axId val="611568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KPI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70223"/>
        <c:crosses val="autoZero"/>
        <c:auto val="1"/>
        <c:lblAlgn val="ctr"/>
        <c:lblOffset val="500"/>
        <c:noMultiLvlLbl val="0"/>
      </c:catAx>
      <c:valAx>
        <c:axId val="61157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aseline="0"/>
                  <a:t>Percentage change from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568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1362076</xdr:colOff>
      <xdr:row>63</xdr:row>
      <xdr:rowOff>47625</xdr:rowOff>
    </xdr:from>
    <xdr:to>
      <xdr:col>12</xdr:col>
      <xdr:colOff>942975</xdr:colOff>
      <xdr:row>97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5E1C5-36B7-4692-9283-12E040198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161925</xdr:colOff>
      <xdr:row>63</xdr:row>
      <xdr:rowOff>66675</xdr:rowOff>
    </xdr:from>
    <xdr:to>
      <xdr:col>5</xdr:col>
      <xdr:colOff>971549</xdr:colOff>
      <xdr:row>97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B07AB-854E-4CA6-A3A7-C3FF7303E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1308652</xdr:colOff>
      <xdr:row>63</xdr:row>
      <xdr:rowOff>137077</xdr:rowOff>
    </xdr:from>
    <xdr:to>
      <xdr:col>18</xdr:col>
      <xdr:colOff>1318176</xdr:colOff>
      <xdr:row>97</xdr:row>
      <xdr:rowOff>156126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426303-A7E3-4FD2-A747-60E27D70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65</xdr:row>
      <xdr:rowOff>0</xdr:rowOff>
    </xdr:from>
    <xdr:to>
      <xdr:col>25</xdr:col>
      <xdr:colOff>332546</xdr:colOff>
      <xdr:row>99</xdr:row>
      <xdr:rowOff>19049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2CE3FA-5741-4D7C-91F0-C5490650D8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65</xdr:row>
      <xdr:rowOff>0</xdr:rowOff>
    </xdr:from>
    <xdr:to>
      <xdr:col>31</xdr:col>
      <xdr:colOff>1210503</xdr:colOff>
      <xdr:row>99</xdr:row>
      <xdr:rowOff>19049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39411D-BCAD-4826-94DE-0799AD9D8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0</xdr:colOff>
      <xdr:row>70</xdr:row>
      <xdr:rowOff>0</xdr:rowOff>
    </xdr:from>
    <xdr:to>
      <xdr:col>46</xdr:col>
      <xdr:colOff>1500394</xdr:colOff>
      <xdr:row>104</xdr:row>
      <xdr:rowOff>19049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9012B1-DA27-4945-9910-B34D81713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46</xdr:col>
      <xdr:colOff>1697935</xdr:colOff>
      <xdr:row>70</xdr:row>
      <xdr:rowOff>57978</xdr:rowOff>
    </xdr:from>
    <xdr:to>
      <xdr:col>53</xdr:col>
      <xdr:colOff>1102829</xdr:colOff>
      <xdr:row>104</xdr:row>
      <xdr:rowOff>77027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74C45C-908B-4189-8CAD-46883607A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54</xdr:col>
      <xdr:colOff>0</xdr:colOff>
      <xdr:row>70</xdr:row>
      <xdr:rowOff>0</xdr:rowOff>
    </xdr:from>
    <xdr:to>
      <xdr:col>63</xdr:col>
      <xdr:colOff>26090</xdr:colOff>
      <xdr:row>104</xdr:row>
      <xdr:rowOff>19049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5B6F18F-3990-4465-B5C7-0BDDCFF02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198783</xdr:colOff>
      <xdr:row>69</xdr:row>
      <xdr:rowOff>149087</xdr:rowOff>
    </xdr:from>
    <xdr:to>
      <xdr:col>76</xdr:col>
      <xdr:colOff>183459</xdr:colOff>
      <xdr:row>103</xdr:row>
      <xdr:rowOff>168136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2A0679A-758D-4D4A-96C2-F55AE5C35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0</xdr:colOff>
      <xdr:row>65</xdr:row>
      <xdr:rowOff>0</xdr:rowOff>
    </xdr:from>
    <xdr:to>
      <xdr:col>37</xdr:col>
      <xdr:colOff>1096203</xdr:colOff>
      <xdr:row>99</xdr:row>
      <xdr:rowOff>19049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8D7F82-D185-469D-8825-A2991A5FD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77</xdr:col>
      <xdr:colOff>9525</xdr:colOff>
      <xdr:row>108</xdr:row>
      <xdr:rowOff>29935</xdr:rowOff>
    </xdr:from>
    <xdr:to>
      <xdr:col>86</xdr:col>
      <xdr:colOff>971550</xdr:colOff>
      <xdr:row>142</xdr:row>
      <xdr:rowOff>48984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E3C901-0E01-40B3-B05F-B717054A1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89</xdr:col>
      <xdr:colOff>0</xdr:colOff>
      <xdr:row>70</xdr:row>
      <xdr:rowOff>0</xdr:rowOff>
    </xdr:from>
    <xdr:to>
      <xdr:col>111</xdr:col>
      <xdr:colOff>47624</xdr:colOff>
      <xdr:row>104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6E6D62-CD19-43FB-B936-CA98DBC05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77</xdr:col>
      <xdr:colOff>0</xdr:colOff>
      <xdr:row>70</xdr:row>
      <xdr:rowOff>0</xdr:rowOff>
    </xdr:from>
    <xdr:to>
      <xdr:col>86</xdr:col>
      <xdr:colOff>1003851</xdr:colOff>
      <xdr:row>104</xdr:row>
      <xdr:rowOff>19049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8F927F6-D290-46C7-A34B-D61F48D38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77</xdr:col>
      <xdr:colOff>0</xdr:colOff>
      <xdr:row>144</xdr:row>
      <xdr:rowOff>0</xdr:rowOff>
    </xdr:from>
    <xdr:to>
      <xdr:col>86</xdr:col>
      <xdr:colOff>962025</xdr:colOff>
      <xdr:row>178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B4F031F-F2CE-4086-9731-ED44BE94F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8310-BF60-48B9-BE24-2EF6B2123EF9}">
  <dimension ref="A1:CX113"/>
  <sheetViews>
    <sheetView tabSelected="1" topLeftCell="A127" zoomScaleNormal="100" workbookViewId="0">
      <pane xSplit="1" topLeftCell="BQ1" activePane="topRight" state="frozen"/>
      <selection pane="topRight" activeCell="CJ175" sqref="CJ175"/>
    </sheetView>
  </sheetViews>
  <sheetFormatPr defaultRowHeight="15" x14ac:dyDescent="0.25"/>
  <cols>
    <col min="1" max="1" width="59" customWidth="1"/>
    <col min="2" max="2" width="27.5703125" bestFit="1" customWidth="1"/>
    <col min="3" max="3" width="25.7109375" customWidth="1"/>
    <col min="4" max="5" width="24.5703125" bestFit="1" customWidth="1"/>
    <col min="6" max="6" width="24.140625" bestFit="1" customWidth="1"/>
    <col min="7" max="7" width="25.7109375" bestFit="1" customWidth="1"/>
    <col min="8" max="8" width="24.140625" bestFit="1" customWidth="1"/>
    <col min="9" max="9" width="28.28515625" bestFit="1" customWidth="1"/>
    <col min="10" max="10" width="24.140625" bestFit="1" customWidth="1"/>
    <col min="11" max="11" width="29.28515625" bestFit="1" customWidth="1"/>
    <col min="12" max="12" width="24.140625" bestFit="1" customWidth="1"/>
    <col min="13" max="13" width="29.28515625" bestFit="1" customWidth="1"/>
    <col min="14" max="14" width="24.140625" bestFit="1" customWidth="1"/>
    <col min="15" max="15" width="35.85546875" bestFit="1" customWidth="1"/>
    <col min="16" max="16" width="24.140625" bestFit="1" customWidth="1"/>
    <col min="17" max="17" width="35.85546875" bestFit="1" customWidth="1"/>
    <col min="18" max="18" width="24.140625" bestFit="1" customWidth="1"/>
    <col min="19" max="19" width="28.28515625" bestFit="1" customWidth="1"/>
    <col min="20" max="20" width="24.140625" bestFit="1" customWidth="1"/>
    <col min="21" max="22" width="31.7109375" bestFit="1" customWidth="1"/>
    <col min="23" max="23" width="30.5703125" customWidth="1"/>
    <col min="24" max="24" width="32.5703125" bestFit="1" customWidth="1"/>
    <col min="25" max="25" width="42.140625" bestFit="1" customWidth="1"/>
    <col min="26" max="26" width="24.140625" bestFit="1" customWidth="1"/>
    <col min="27" max="27" width="34.42578125" bestFit="1" customWidth="1"/>
    <col min="28" max="28" width="24.140625" bestFit="1" customWidth="1"/>
    <col min="29" max="29" width="34.5703125" bestFit="1" customWidth="1"/>
    <col min="30" max="30" width="24.140625" bestFit="1" customWidth="1"/>
    <col min="31" max="31" width="38.28515625" bestFit="1" customWidth="1"/>
    <col min="32" max="32" width="24.140625" bestFit="1" customWidth="1"/>
    <col min="33" max="33" width="38.7109375" bestFit="1" customWidth="1"/>
    <col min="34" max="34" width="24.140625" bestFit="1" customWidth="1"/>
    <col min="35" max="35" width="48.7109375" bestFit="1" customWidth="1"/>
    <col min="36" max="36" width="24.140625" bestFit="1" customWidth="1"/>
    <col min="37" max="37" width="21.5703125" bestFit="1" customWidth="1"/>
    <col min="38" max="38" width="24.140625" bestFit="1" customWidth="1"/>
    <col min="39" max="39" width="21" bestFit="1" customWidth="1"/>
    <col min="40" max="40" width="23.42578125" bestFit="1" customWidth="1"/>
    <col min="41" max="41" width="29.85546875" bestFit="1" customWidth="1"/>
    <col min="42" max="42" width="23.42578125" bestFit="1" customWidth="1"/>
    <col min="43" max="43" width="24.7109375" customWidth="1"/>
    <col min="44" max="44" width="23.42578125" bestFit="1" customWidth="1"/>
    <col min="45" max="45" width="26.140625" bestFit="1" customWidth="1"/>
    <col min="46" max="46" width="23.42578125" bestFit="1" customWidth="1"/>
    <col min="47" max="47" width="26.140625" bestFit="1" customWidth="1"/>
    <col min="48" max="48" width="23.42578125" bestFit="1" customWidth="1"/>
    <col min="49" max="49" width="35.28515625" customWidth="1"/>
    <col min="50" max="50" width="19.140625" customWidth="1"/>
    <col min="51" max="51" width="35.140625" customWidth="1"/>
    <col min="52" max="52" width="23.28515625" customWidth="1"/>
    <col min="53" max="53" width="30" customWidth="1"/>
    <col min="54" max="54" width="22.42578125" customWidth="1"/>
    <col min="55" max="55" width="25.85546875" customWidth="1"/>
    <col min="56" max="56" width="16.42578125" customWidth="1"/>
    <col min="57" max="57" width="29.85546875" customWidth="1"/>
    <col min="58" max="58" width="26.42578125" customWidth="1"/>
    <col min="59" max="59" width="21.42578125" customWidth="1"/>
    <col min="60" max="61" width="18.7109375" customWidth="1"/>
    <col min="62" max="62" width="16.42578125" customWidth="1"/>
    <col min="64" max="64" width="21.85546875" customWidth="1"/>
    <col min="65" max="65" width="17.28515625" customWidth="1"/>
    <col min="66" max="67" width="19.85546875" customWidth="1"/>
    <col min="68" max="68" width="15.140625" customWidth="1"/>
    <col min="70" max="70" width="19.42578125" customWidth="1"/>
    <col min="71" max="71" width="15.140625" customWidth="1"/>
    <col min="72" max="72" width="12.85546875" customWidth="1"/>
    <col min="73" max="73" width="19.85546875" customWidth="1"/>
    <col min="74" max="74" width="10.5703125" customWidth="1"/>
    <col min="75" max="75" width="14.140625" customWidth="1"/>
    <col min="76" max="76" width="15.28515625" customWidth="1"/>
    <col min="77" max="77" width="14.42578125" customWidth="1"/>
    <col min="78" max="78" width="25.7109375" customWidth="1"/>
    <col min="79" max="79" width="27.140625" customWidth="1"/>
    <col min="80" max="80" width="12" customWidth="1"/>
    <col min="81" max="81" width="33.140625" customWidth="1"/>
    <col min="82" max="82" width="19.42578125" customWidth="1"/>
    <col min="83" max="83" width="35.140625" customWidth="1"/>
    <col min="85" max="85" width="27.140625" customWidth="1"/>
    <col min="87" max="87" width="27.5703125" customWidth="1"/>
    <col min="89" max="89" width="27.7109375" customWidth="1"/>
    <col min="91" max="91" width="24" customWidth="1"/>
    <col min="93" max="93" width="18.7109375" customWidth="1"/>
  </cols>
  <sheetData>
    <row r="1" spans="1:102" x14ac:dyDescent="0.25">
      <c r="A1" t="s">
        <v>3</v>
      </c>
      <c r="B1" s="3" t="s">
        <v>4</v>
      </c>
      <c r="C1" t="s">
        <v>1283</v>
      </c>
      <c r="D1" t="s">
        <v>1282</v>
      </c>
      <c r="E1" t="s">
        <v>1284</v>
      </c>
      <c r="F1" t="s">
        <v>1282</v>
      </c>
      <c r="G1" t="s">
        <v>1285</v>
      </c>
      <c r="H1" t="s">
        <v>1282</v>
      </c>
      <c r="I1" t="s">
        <v>1286</v>
      </c>
      <c r="J1" t="s">
        <v>1282</v>
      </c>
      <c r="K1" t="s">
        <v>1287</v>
      </c>
      <c r="L1" t="s">
        <v>1282</v>
      </c>
      <c r="M1" t="s">
        <v>1290</v>
      </c>
      <c r="N1" t="s">
        <v>1282</v>
      </c>
      <c r="O1" t="s">
        <v>1291</v>
      </c>
      <c r="P1" t="s">
        <v>1282</v>
      </c>
      <c r="Q1" t="s">
        <v>1292</v>
      </c>
      <c r="R1" t="s">
        <v>1282</v>
      </c>
      <c r="S1" t="s">
        <v>1324</v>
      </c>
      <c r="T1" t="s">
        <v>1282</v>
      </c>
      <c r="U1" t="s">
        <v>1325</v>
      </c>
      <c r="V1" t="s">
        <v>1282</v>
      </c>
      <c r="W1" t="s">
        <v>1326</v>
      </c>
      <c r="X1" t="s">
        <v>1282</v>
      </c>
      <c r="Y1" t="s">
        <v>1327</v>
      </c>
      <c r="Z1" t="s">
        <v>1282</v>
      </c>
      <c r="AA1" s="3" t="s">
        <v>1295</v>
      </c>
      <c r="AB1" t="s">
        <v>1282</v>
      </c>
      <c r="AC1" s="3" t="s">
        <v>1296</v>
      </c>
      <c r="AD1" t="s">
        <v>1282</v>
      </c>
      <c r="AE1" s="3" t="s">
        <v>1297</v>
      </c>
      <c r="AF1" t="s">
        <v>1282</v>
      </c>
      <c r="AG1" s="3" t="s">
        <v>1319</v>
      </c>
      <c r="AH1" t="s">
        <v>1282</v>
      </c>
      <c r="AI1" s="3" t="s">
        <v>1406</v>
      </c>
      <c r="AJ1" t="s">
        <v>1282</v>
      </c>
      <c r="AK1" s="3" t="s">
        <v>1407</v>
      </c>
      <c r="AL1" t="s">
        <v>1282</v>
      </c>
      <c r="AM1" s="3" t="s">
        <v>1408</v>
      </c>
      <c r="AN1" t="s">
        <v>1282</v>
      </c>
      <c r="AO1" s="3" t="s">
        <v>1298</v>
      </c>
      <c r="AP1" t="s">
        <v>1282</v>
      </c>
      <c r="AQ1" s="3" t="s">
        <v>1299</v>
      </c>
      <c r="AR1" t="s">
        <v>1282</v>
      </c>
      <c r="AS1" s="3" t="s">
        <v>1300</v>
      </c>
      <c r="AT1" t="s">
        <v>1282</v>
      </c>
      <c r="AU1" s="3" t="s">
        <v>1301</v>
      </c>
      <c r="AV1" t="s">
        <v>1282</v>
      </c>
      <c r="AW1" s="3" t="s">
        <v>1412</v>
      </c>
      <c r="AX1" t="s">
        <v>1282</v>
      </c>
      <c r="AY1" s="3" t="s">
        <v>1302</v>
      </c>
      <c r="AZ1" t="s">
        <v>1282</v>
      </c>
      <c r="BA1" s="3" t="s">
        <v>1303</v>
      </c>
      <c r="BB1" t="s">
        <v>1282</v>
      </c>
      <c r="BC1" s="3" t="s">
        <v>1413</v>
      </c>
      <c r="BD1" t="s">
        <v>1282</v>
      </c>
      <c r="BE1" s="3" t="s">
        <v>1320</v>
      </c>
      <c r="BF1" t="s">
        <v>1282</v>
      </c>
      <c r="BG1" s="3" t="s">
        <v>1321</v>
      </c>
      <c r="BH1" t="s">
        <v>1282</v>
      </c>
      <c r="BI1" s="3" t="s">
        <v>1322</v>
      </c>
      <c r="BJ1" t="s">
        <v>1282</v>
      </c>
      <c r="BK1" s="3" t="s">
        <v>1323</v>
      </c>
      <c r="BL1" t="s">
        <v>1282</v>
      </c>
      <c r="BM1" s="3" t="s">
        <v>1335</v>
      </c>
      <c r="BN1" t="s">
        <v>1282</v>
      </c>
      <c r="BO1" s="3" t="s">
        <v>1336</v>
      </c>
      <c r="BP1" t="s">
        <v>1282</v>
      </c>
      <c r="BQ1" s="3" t="s">
        <v>1337</v>
      </c>
      <c r="BR1" t="s">
        <v>1282</v>
      </c>
      <c r="BS1" t="s">
        <v>1338</v>
      </c>
      <c r="BT1" s="3" t="s">
        <v>1339</v>
      </c>
      <c r="BU1" t="s">
        <v>1282</v>
      </c>
      <c r="BV1" t="s">
        <v>1338</v>
      </c>
      <c r="BW1" s="3" t="s">
        <v>1341</v>
      </c>
      <c r="BX1" t="s">
        <v>1282</v>
      </c>
      <c r="BY1" t="s">
        <v>1338</v>
      </c>
      <c r="BZ1" s="3" t="s">
        <v>1342</v>
      </c>
      <c r="CA1" t="s">
        <v>1282</v>
      </c>
      <c r="CB1" t="s">
        <v>1338</v>
      </c>
      <c r="CC1" s="3" t="s">
        <v>1420</v>
      </c>
      <c r="CD1" t="s">
        <v>1282</v>
      </c>
      <c r="CE1" s="3" t="s">
        <v>1421</v>
      </c>
      <c r="CF1" t="s">
        <v>1282</v>
      </c>
      <c r="CG1" s="3" t="s">
        <v>1409</v>
      </c>
      <c r="CH1" t="s">
        <v>1282</v>
      </c>
      <c r="CI1" t="s">
        <v>1414</v>
      </c>
      <c r="CJ1" t="s">
        <v>1282</v>
      </c>
      <c r="CK1" t="s">
        <v>1415</v>
      </c>
      <c r="CL1" t="s">
        <v>1282</v>
      </c>
      <c r="CM1" t="s">
        <v>1416</v>
      </c>
      <c r="CN1" t="s">
        <v>1282</v>
      </c>
      <c r="CO1" t="s">
        <v>1417</v>
      </c>
      <c r="CP1" t="s">
        <v>1282</v>
      </c>
      <c r="CQ1" t="s">
        <v>1418</v>
      </c>
      <c r="CR1" t="s">
        <v>1282</v>
      </c>
      <c r="CS1" t="s">
        <v>1419</v>
      </c>
      <c r="CT1" t="s">
        <v>1282</v>
      </c>
      <c r="CU1" t="s">
        <v>1422</v>
      </c>
      <c r="CV1" t="s">
        <v>1282</v>
      </c>
      <c r="CW1" s="3"/>
    </row>
    <row r="2" spans="1:102" x14ac:dyDescent="0.25">
      <c r="A2" t="s">
        <v>1340</v>
      </c>
      <c r="B2">
        <v>178861.924638</v>
      </c>
      <c r="C2">
        <v>178995.51925499999</v>
      </c>
      <c r="D2" s="2">
        <f>((C2-$B2)/$B2)</f>
        <v>7.4691479067095113E-4</v>
      </c>
      <c r="E2">
        <v>179840.83531900001</v>
      </c>
      <c r="F2" s="2">
        <f>((E2-$B2)/$B2)</f>
        <v>5.4729964635080001E-3</v>
      </c>
      <c r="G2">
        <v>178650.29021100001</v>
      </c>
      <c r="H2" s="2">
        <f>((G2-$B2)/$B2)</f>
        <v>-1.1832279420469795E-3</v>
      </c>
      <c r="I2">
        <v>204912.890312623</v>
      </c>
      <c r="J2" s="2">
        <f>((I2-$B2)/$B2)</f>
        <v>0.14564847005503129</v>
      </c>
      <c r="K2">
        <v>170838.982951001</v>
      </c>
      <c r="L2" s="2">
        <f>((K2-$B2)/$B2)</f>
        <v>-4.4855503502138239E-2</v>
      </c>
      <c r="M2">
        <v>165274.63169057699</v>
      </c>
      <c r="N2" s="2">
        <f>((M2-$B2)/$B2)</f>
        <v>-7.5965261890826849E-2</v>
      </c>
      <c r="O2">
        <v>181142.65027595701</v>
      </c>
      <c r="P2" s="2">
        <f>((O2-$B2)/$B2)</f>
        <v>1.2751320006049331E-2</v>
      </c>
      <c r="Q2">
        <v>183890.788600297</v>
      </c>
      <c r="R2" s="2">
        <f>((Q2-$B2)/$B2)</f>
        <v>2.8115899862281832E-2</v>
      </c>
      <c r="S2">
        <v>180929.476154095</v>
      </c>
      <c r="T2" s="2">
        <f>((S2-$B2)/$B2)</f>
        <v>1.1559483776547384E-2</v>
      </c>
      <c r="U2">
        <v>180991.95061730099</v>
      </c>
      <c r="V2" s="2">
        <f>((U2-$B2)/$B2)</f>
        <v>1.1908772555209644E-2</v>
      </c>
      <c r="W2" s="5">
        <v>202428.57575338701</v>
      </c>
      <c r="X2" s="2">
        <f>((W2-$B2)/$B2)</f>
        <v>0.13175890376380403</v>
      </c>
      <c r="Y2">
        <v>191044.656876786</v>
      </c>
      <c r="Z2" s="2">
        <f>((Y2-$B2)/$B2)</f>
        <v>6.811249662801476E-2</v>
      </c>
      <c r="AA2">
        <v>178866.27602969899</v>
      </c>
      <c r="AB2" s="2">
        <f>((AA2-$B2)/$B2)</f>
        <v>2.4328216906964952E-5</v>
      </c>
      <c r="AC2">
        <v>178249.265913693</v>
      </c>
      <c r="AD2" s="2">
        <f>((AC2-$B2)/$B2)</f>
        <v>-3.425316626481348E-3</v>
      </c>
      <c r="AE2">
        <v>179136.12119745</v>
      </c>
      <c r="AF2" s="2">
        <f>((AE2-$B2)/$B2)</f>
        <v>1.5330068711099667E-3</v>
      </c>
      <c r="AG2">
        <v>178491.41337299999</v>
      </c>
      <c r="AH2" s="2">
        <f>((AG2-$B2)/$B2)</f>
        <v>-2.071493224451704E-3</v>
      </c>
      <c r="AI2">
        <v>178813.73647433799</v>
      </c>
      <c r="AJ2" s="2">
        <f>((AI2-$B2)/$B2)</f>
        <v>-2.6941543740814351E-4</v>
      </c>
      <c r="AK2">
        <v>178867.51441907199</v>
      </c>
      <c r="AL2" s="2">
        <f>((AK2-$B2)/$B2)</f>
        <v>3.1251934045235894E-5</v>
      </c>
      <c r="AM2">
        <v>180678.35146553299</v>
      </c>
      <c r="AN2" s="2">
        <f>((AM2-$B2)/$B2)</f>
        <v>1.015546954003361E-2</v>
      </c>
      <c r="AO2">
        <v>182763.66340411501</v>
      </c>
      <c r="AP2" s="2">
        <f>((AO2-$B2)/$B2)</f>
        <v>2.1814250148609167E-2</v>
      </c>
      <c r="AQ2">
        <v>184630.06177579201</v>
      </c>
      <c r="AR2" s="2">
        <f>((AQ2-$B2)/$B2)</f>
        <v>3.2249105836617782E-2</v>
      </c>
      <c r="AS2">
        <v>192275.81076705601</v>
      </c>
      <c r="AT2" s="2">
        <f>((AS2-$B2)/$B2)</f>
        <v>7.4995760870875575E-2</v>
      </c>
      <c r="AU2">
        <v>198804.641641022</v>
      </c>
      <c r="AV2" s="2">
        <f>((AU2-$B2)/$B2)</f>
        <v>0.11149783299818682</v>
      </c>
      <c r="AW2">
        <v>189002.88372324899</v>
      </c>
      <c r="AX2" s="2">
        <f>((AW2-$B2)/$B2)</f>
        <v>5.669713722343845E-2</v>
      </c>
      <c r="AY2">
        <v>178850.34807976501</v>
      </c>
      <c r="AZ2" s="2">
        <f>((AY2-$B2)/$B2)</f>
        <v>-6.4723435456790876E-5</v>
      </c>
      <c r="BA2">
        <v>178875.11215214501</v>
      </c>
      <c r="BB2" s="2">
        <f>((BA2-$B2)/$B2)</f>
        <v>7.3730136649848108E-5</v>
      </c>
      <c r="BC2">
        <v>178848.20132001099</v>
      </c>
      <c r="BD2" s="2">
        <f>((BC2-$B2)/$B2)</f>
        <v>-7.6725764954041552E-5</v>
      </c>
      <c r="BE2">
        <v>157726.47406603099</v>
      </c>
      <c r="BF2" s="2">
        <f>((BE2-$B2)/$B2)</f>
        <v>-0.11816629288064077</v>
      </c>
      <c r="BG2">
        <v>213388.13152648299</v>
      </c>
      <c r="BH2" s="2">
        <f>((BG2-$B2)/$B2)</f>
        <v>0.19303273717064626</v>
      </c>
      <c r="BI2">
        <v>170485.29883711899</v>
      </c>
      <c r="BJ2" s="2">
        <f>((BI2-$B2)/$B2)</f>
        <v>-4.6832917725975094E-2</v>
      </c>
      <c r="BK2">
        <v>174454.51366120201</v>
      </c>
      <c r="BL2" s="2">
        <f>((BK2-$B2)/$B2)</f>
        <v>-2.4641415358345131E-2</v>
      </c>
      <c r="BM2">
        <v>179496.99684306001</v>
      </c>
      <c r="BN2" s="2">
        <f>((BM2-$B2)/$B2)</f>
        <v>3.5506282644858236E-3</v>
      </c>
      <c r="BO2">
        <v>244645.66547086401</v>
      </c>
      <c r="BP2" s="2">
        <f>((BO2-$B2)/$B2)</f>
        <v>0.36779063496048264</v>
      </c>
      <c r="BQ2">
        <v>223098.324795202</v>
      </c>
      <c r="BR2" s="2">
        <f>((BQ2-$B2)/$B2)</f>
        <v>0.2473215037059027</v>
      </c>
      <c r="BS2" s="2">
        <f>((BQ2-$BO2)/$BO2)</f>
        <v>-8.8075709962775459E-2</v>
      </c>
      <c r="BT2">
        <v>190657.586031913</v>
      </c>
      <c r="BU2" s="2">
        <f>((BT2-$B2)/$B2)</f>
        <v>6.594842036831669E-2</v>
      </c>
      <c r="BV2" s="2">
        <f>((BT2-$BO2)/$BO2)</f>
        <v>-0.22067866739041286</v>
      </c>
      <c r="BW2">
        <v>219101.67507823301</v>
      </c>
      <c r="BX2" s="2">
        <f>((BW2-$B2)/$B2)</f>
        <v>0.22497661546287476</v>
      </c>
      <c r="BY2" s="2">
        <f>((BW2-$BT2)/$BT2)</f>
        <v>0.14918939045813223</v>
      </c>
      <c r="BZ2">
        <v>236075.397736157</v>
      </c>
      <c r="CA2" s="2">
        <f>((BZ2-$B2)/$B2)</f>
        <v>0.31987508360961553</v>
      </c>
      <c r="CB2" s="2">
        <f>((BZ2-$BT2)/$BT2)</f>
        <v>0.23821665137752132</v>
      </c>
      <c r="CC2">
        <v>179512.26671261</v>
      </c>
      <c r="CD2" s="2">
        <f>((CC2-$B2)/$B2)</f>
        <v>3.6360006520461752E-3</v>
      </c>
      <c r="CE2">
        <v>179527.92343007901</v>
      </c>
      <c r="CF2" s="2">
        <f>((CE2-$B2)/$B2)</f>
        <v>3.7235358695090382E-3</v>
      </c>
      <c r="CG2">
        <v>180100.346786004</v>
      </c>
      <c r="CH2" s="2">
        <f>((CG2-$B2)/$B2)</f>
        <v>6.9239003801980304E-3</v>
      </c>
      <c r="CI2">
        <v>178737.40212415199</v>
      </c>
      <c r="CJ2" s="2">
        <f>((CI2-$B2)/$B2)</f>
        <v>-6.9619352525711602E-4</v>
      </c>
      <c r="CK2">
        <v>178615.938002157</v>
      </c>
      <c r="CL2" s="2">
        <f>((CK2-$B2)/$B2)</f>
        <v>-1.3752878727032322E-3</v>
      </c>
      <c r="CM2">
        <v>178601.59882242299</v>
      </c>
      <c r="CN2" s="2">
        <f>((CM2-$B2)/$B2)</f>
        <v>-1.4554568620676377E-3</v>
      </c>
      <c r="CO2">
        <v>179527.07480362101</v>
      </c>
      <c r="CP2" s="2">
        <f>((CO2-$B2)/$B2)</f>
        <v>3.7187912797383743E-3</v>
      </c>
      <c r="CQ2">
        <v>178609.216259696</v>
      </c>
      <c r="CR2" s="2">
        <f>((CQ2-$B2)/$B2)</f>
        <v>-1.4128684951560159E-3</v>
      </c>
      <c r="CS2">
        <v>176732.31485085501</v>
      </c>
      <c r="CT2" s="2">
        <f>((CS2-$B2)/$B2)</f>
        <v>-1.190644566447064E-2</v>
      </c>
      <c r="CU2">
        <v>146230</v>
      </c>
      <c r="CV2" s="2">
        <f>((CU2-$B2)/$B2)</f>
        <v>-0.18244198536968667</v>
      </c>
      <c r="CX2">
        <f>146230/3600</f>
        <v>40.619444444444447</v>
      </c>
    </row>
    <row r="3" spans="1:102" x14ac:dyDescent="0.25">
      <c r="A3" t="s">
        <v>1</v>
      </c>
      <c r="B3">
        <v>1632.535257</v>
      </c>
      <c r="C3">
        <v>1637.083464</v>
      </c>
      <c r="D3" s="2">
        <f t="shared" ref="D3:D6" si="0">((C3-$B3)/$B3)</f>
        <v>2.7859778099726808E-3</v>
      </c>
      <c r="E3">
        <v>1694.736406</v>
      </c>
      <c r="F3" s="2">
        <f t="shared" ref="F3:F6" si="1">((E3-$B3)/$B3)</f>
        <v>3.8100952940093219E-2</v>
      </c>
      <c r="G3">
        <v>1628.4994839999999</v>
      </c>
      <c r="H3" s="2">
        <f t="shared" ref="H3:H6" si="2">((G3-$B3)/$B3)</f>
        <v>-2.4720893363224085E-3</v>
      </c>
      <c r="I3">
        <v>1776.9689273808999</v>
      </c>
      <c r="J3" s="2">
        <f t="shared" ref="J3:J6" si="3">((I3-$B3)/$B3)</f>
        <v>8.8472006813694132E-2</v>
      </c>
      <c r="K3">
        <v>1559.4732949894999</v>
      </c>
      <c r="L3" s="2">
        <f t="shared" ref="L3:L6" si="4">((K3-$B3)/$B3)</f>
        <v>-4.4753680937195291E-2</v>
      </c>
      <c r="M3">
        <v>1524.8523759213199</v>
      </c>
      <c r="N3" s="2">
        <f t="shared" ref="N3:N6" si="5">((M3-$B3)/$B3)</f>
        <v>-6.59605240480758E-2</v>
      </c>
      <c r="O3">
        <v>1625.1070745658201</v>
      </c>
      <c r="P3" s="2">
        <f t="shared" ref="P3:P6" si="6">((O3-$B3)/$B3)</f>
        <v>-4.5500900530811121E-3</v>
      </c>
      <c r="Q3">
        <v>1646.3537137021301</v>
      </c>
      <c r="R3" s="2">
        <f t="shared" ref="R3:R6" si="7">((Q3-$B3)/$B3)</f>
        <v>8.4644154806943362E-3</v>
      </c>
      <c r="S3">
        <v>1625.61340016196</v>
      </c>
      <c r="T3" s="2">
        <f t="shared" ref="T3:T6" si="8">((S3-$B3)/$B3)</f>
        <v>-4.2399432467754399E-3</v>
      </c>
      <c r="U3">
        <v>1630.0851479667499</v>
      </c>
      <c r="V3" s="2">
        <f t="shared" ref="V3:X6" si="9">((U3-$B3)/$B3)</f>
        <v>-1.5008000732262903E-3</v>
      </c>
      <c r="W3" s="5">
        <v>1787.06493439063</v>
      </c>
      <c r="X3" s="2">
        <f t="shared" si="9"/>
        <v>9.4656257332291119E-2</v>
      </c>
      <c r="Y3">
        <v>1707.1449003073801</v>
      </c>
      <c r="Z3" s="2">
        <f t="shared" ref="Z3:Z6" si="10">((Y3-$B3)/$B3)</f>
        <v>4.5701704136231168E-2</v>
      </c>
      <c r="AA3">
        <v>1631.7396322612201</v>
      </c>
      <c r="AB3" s="2">
        <f t="shared" ref="AB3:AB6" si="11">((AA3-$B3)/$B3)</f>
        <v>-4.8735531766828282E-4</v>
      </c>
      <c r="AC3">
        <v>1627.0770530184</v>
      </c>
      <c r="AD3" s="2">
        <f t="shared" ref="AD3:AD6" si="12">((AC3-$B3)/$B3)</f>
        <v>-3.3433911814132636E-3</v>
      </c>
      <c r="AE3">
        <v>1634.8120233606801</v>
      </c>
      <c r="AF3" s="2">
        <f t="shared" ref="AF3:AF5" si="13">((AE3-$B3)/$B3)</f>
        <v>1.3946200248464743E-3</v>
      </c>
      <c r="AG3">
        <v>1629.6327000000001</v>
      </c>
      <c r="AH3" s="2">
        <f t="shared" ref="AH3:AN6" si="14">((AG3-$B3)/$B3)</f>
        <v>-1.7779444502373084E-3</v>
      </c>
      <c r="AI3">
        <v>1626.17732775017</v>
      </c>
      <c r="AJ3" s="2">
        <f t="shared" si="14"/>
        <v>-3.8945126744236815E-3</v>
      </c>
      <c r="AK3">
        <v>1631.91226409872</v>
      </c>
      <c r="AL3" s="2">
        <f t="shared" si="14"/>
        <v>-3.8161068718651613E-4</v>
      </c>
      <c r="AM3">
        <v>1643.4096791618001</v>
      </c>
      <c r="AN3" s="2">
        <f t="shared" si="14"/>
        <v>6.6610642037730353E-3</v>
      </c>
      <c r="AO3">
        <v>1635.3548851395501</v>
      </c>
      <c r="AP3" s="2">
        <f>((AO3-$B3)/$B3)</f>
        <v>1.7271468579070966E-3</v>
      </c>
      <c r="AQ3">
        <v>1673.2825355710099</v>
      </c>
      <c r="AR3" s="2">
        <f>((AQ3-$B3)/$B3)</f>
        <v>2.4959509080305229E-2</v>
      </c>
      <c r="AS3">
        <v>1964.81469611742</v>
      </c>
      <c r="AT3" s="2">
        <f>((AS3-$B3)/$B3)</f>
        <v>0.20353584260595237</v>
      </c>
      <c r="AU3">
        <v>2604.1961603463901</v>
      </c>
      <c r="AV3" s="2">
        <f>((AU3-$B3)/$B3)</f>
        <v>0.59518524894338021</v>
      </c>
      <c r="AW3">
        <v>2047.38050683087</v>
      </c>
      <c r="AX3" s="2">
        <f>((AW3-$B3)/$B3)</f>
        <v>0.2541110509265222</v>
      </c>
      <c r="AY3">
        <v>1630.87686012675</v>
      </c>
      <c r="AZ3" s="2">
        <f>((AY3-$B3)/$B3)</f>
        <v>-1.0158413829895083E-3</v>
      </c>
      <c r="BA3">
        <v>1629.1869263014501</v>
      </c>
      <c r="BB3" s="2">
        <f>((BA3-$B3)/$B3)</f>
        <v>-2.0510005429854824E-3</v>
      </c>
      <c r="BC3">
        <v>1627.91059809487</v>
      </c>
      <c r="BD3" s="2">
        <f>((BC3-$B3)/$B3)</f>
        <v>-2.8328079808998519E-3</v>
      </c>
      <c r="BE3">
        <v>1429.20512756991</v>
      </c>
      <c r="BF3" s="2">
        <f>((BE3-$B3)/$B3)</f>
        <v>-0.12454869109763428</v>
      </c>
      <c r="BG3">
        <v>2111.5228637763998</v>
      </c>
      <c r="BH3" s="2">
        <f>((BG3-$B3)/$B3)</f>
        <v>0.29340107953111105</v>
      </c>
      <c r="BI3">
        <v>1710.71390037693</v>
      </c>
      <c r="BJ3" s="2">
        <f>((BI3-$B3)/$B3)</f>
        <v>4.7887874422138765E-2</v>
      </c>
      <c r="BK3">
        <v>1679.5252735750601</v>
      </c>
      <c r="BL3" s="2">
        <f>((BK3-$B3)/$B3)</f>
        <v>2.8783462025445281E-2</v>
      </c>
      <c r="BM3">
        <v>1662.1666093546301</v>
      </c>
      <c r="BN3" s="2">
        <f>((BM3-$B3)/$B3)</f>
        <v>1.8150512969062359E-2</v>
      </c>
      <c r="BO3">
        <v>13879.142500440201</v>
      </c>
      <c r="BP3" s="2">
        <f>((BO3-$B3)/$B3)</f>
        <v>7.5015882143611199</v>
      </c>
      <c r="BQ3">
        <v>11551.838808234201</v>
      </c>
      <c r="BR3" s="2">
        <f>((BQ3-$B3)/$B3)</f>
        <v>6.0760118402969363</v>
      </c>
      <c r="BS3" s="2">
        <f>((BQ3-$BO3)/$BO3)</f>
        <v>-0.16768353607812483</v>
      </c>
      <c r="BT3">
        <v>10047.9315759088</v>
      </c>
      <c r="BU3" s="2">
        <f>((BT3-$B3)/$B3)</f>
        <v>5.1548021905347436</v>
      </c>
      <c r="BV3" s="2">
        <f>((BT3-$BO3)/$BO3)</f>
        <v>-0.27604089549551691</v>
      </c>
      <c r="BW3">
        <v>15440.578838564001</v>
      </c>
      <c r="BX3" s="2">
        <f>((BW3-$B3)/$B3)</f>
        <v>8.4580369841066165</v>
      </c>
      <c r="BY3" s="2">
        <f>((BW3-$BT3)/$BT3)</f>
        <v>0.53669227561070987</v>
      </c>
      <c r="BZ3">
        <v>14566.8565656306</v>
      </c>
      <c r="CA3" s="2">
        <f>((BZ3-$B3)/$B3)</f>
        <v>7.9228434750004304</v>
      </c>
      <c r="CB3" s="2">
        <f>((BZ3-$BT3)/$BT3)</f>
        <v>0.44973683942638498</v>
      </c>
      <c r="CC3">
        <v>1690.4678211175301</v>
      </c>
      <c r="CD3" s="2">
        <f>((CC3-$B3)/$B3)</f>
        <v>3.5486256035896502E-2</v>
      </c>
      <c r="CE3">
        <v>1648.5571623470901</v>
      </c>
      <c r="CF3" s="2">
        <f>((CE3-$B3)/$B3)</f>
        <v>9.814125164152622E-3</v>
      </c>
      <c r="CG3">
        <v>1640.4476594607299</v>
      </c>
      <c r="CH3" s="2">
        <f>((CG3-$B3)/$B3)</f>
        <v>4.8466962209869971E-3</v>
      </c>
      <c r="CI3">
        <v>1630.83327049536</v>
      </c>
      <c r="CJ3" s="2">
        <f>((CI3-$B3)/$B3)</f>
        <v>-1.0425419587982534E-3</v>
      </c>
      <c r="CK3">
        <v>1630.12304686948</v>
      </c>
      <c r="CL3" s="2">
        <f>((CK3-$B3)/$B3)</f>
        <v>-1.4775853202415414E-3</v>
      </c>
      <c r="CM3">
        <v>1628.61589450151</v>
      </c>
      <c r="CN3" s="2">
        <f>((CM3-$B3)/$B3)</f>
        <v>-2.4007827590151981E-3</v>
      </c>
      <c r="CO3">
        <v>1639.49675425232</v>
      </c>
      <c r="CP3" s="2">
        <f>((CO3-$B3)/$B3)</f>
        <v>4.2642247525561325E-3</v>
      </c>
      <c r="CQ3">
        <v>1632.08122251342</v>
      </c>
      <c r="CR3" s="2">
        <f>((CQ3-$B3)/$B3)</f>
        <v>-2.7811619052830371E-4</v>
      </c>
      <c r="CS3">
        <v>1618.43169705228</v>
      </c>
      <c r="CT3" s="2">
        <f>((CS3-$B3)/$B3)</f>
        <v>-8.6390538196627672E-3</v>
      </c>
      <c r="CV3" s="2">
        <f>((CU3-$B3)/$B3)</f>
        <v>-1</v>
      </c>
    </row>
    <row r="4" spans="1:102" x14ac:dyDescent="0.25">
      <c r="A4" t="s">
        <v>1280</v>
      </c>
      <c r="B4">
        <v>1397.82</v>
      </c>
      <c r="C4">
        <v>1398.74</v>
      </c>
      <c r="D4" s="2">
        <f t="shared" si="0"/>
        <v>6.5816771830426869E-4</v>
      </c>
      <c r="E4">
        <v>1463.56</v>
      </c>
      <c r="F4" s="2">
        <f t="shared" si="1"/>
        <v>4.7030375870999133E-2</v>
      </c>
      <c r="G4">
        <v>1396.41</v>
      </c>
      <c r="H4" s="2">
        <f t="shared" si="2"/>
        <v>-1.0087135682704887E-3</v>
      </c>
      <c r="I4">
        <v>1387.33</v>
      </c>
      <c r="J4" s="2">
        <f t="shared" si="3"/>
        <v>-7.5045427880556939E-3</v>
      </c>
      <c r="K4">
        <v>1368.51999999999</v>
      </c>
      <c r="L4" s="2">
        <f t="shared" si="4"/>
        <v>-2.0961211028608807E-2</v>
      </c>
      <c r="M4">
        <v>1371.57</v>
      </c>
      <c r="N4" s="2">
        <f t="shared" si="5"/>
        <v>-1.8779241962484441E-2</v>
      </c>
      <c r="O4">
        <v>1368.63</v>
      </c>
      <c r="P4" s="2">
        <f t="shared" si="6"/>
        <v>-2.0882517062282575E-2</v>
      </c>
      <c r="Q4">
        <v>1405.83</v>
      </c>
      <c r="R4" s="2">
        <f t="shared" si="7"/>
        <v>5.7303515474095316E-3</v>
      </c>
      <c r="S4">
        <v>1369.59</v>
      </c>
      <c r="T4" s="2">
        <f t="shared" si="8"/>
        <v>-2.0195733356226136E-2</v>
      </c>
      <c r="U4">
        <v>1374.76</v>
      </c>
      <c r="V4" s="2">
        <f t="shared" si="9"/>
        <v>-1.6497116939233912E-2</v>
      </c>
      <c r="W4">
        <v>1647.76999999999</v>
      </c>
      <c r="X4" s="2">
        <f t="shared" si="9"/>
        <v>0.17881415346753521</v>
      </c>
      <c r="Y4">
        <v>1490.29</v>
      </c>
      <c r="Z4" s="2">
        <f t="shared" si="10"/>
        <v>6.6153009686511874E-2</v>
      </c>
      <c r="AA4">
        <v>1394.79</v>
      </c>
      <c r="AB4" s="2">
        <f t="shared" si="11"/>
        <v>-2.1676610722410417E-3</v>
      </c>
      <c r="AC4">
        <v>1393.95999999999</v>
      </c>
      <c r="AD4" s="2">
        <f t="shared" si="12"/>
        <v>-2.7614428181095595E-3</v>
      </c>
      <c r="AE4">
        <v>1403.79999999999</v>
      </c>
      <c r="AF4" s="2">
        <f t="shared" si="13"/>
        <v>4.278090168970264E-3</v>
      </c>
      <c r="AG4">
        <v>1402.3599999999899</v>
      </c>
      <c r="AH4" s="2">
        <f t="shared" si="14"/>
        <v>3.2479146098853637E-3</v>
      </c>
      <c r="AI4">
        <v>1380.01999999999</v>
      </c>
      <c r="AJ4" s="2">
        <f t="shared" si="14"/>
        <v>-1.2734114549806098E-2</v>
      </c>
      <c r="AK4">
        <v>1395.56</v>
      </c>
      <c r="AL4" s="2">
        <f t="shared" si="14"/>
        <v>-1.6168033080081778E-3</v>
      </c>
      <c r="AM4">
        <v>1396.79999999999</v>
      </c>
      <c r="AN4" s="2">
        <f t="shared" si="14"/>
        <v>-7.2970768769225385E-4</v>
      </c>
      <c r="AO4">
        <v>1369.24</v>
      </c>
      <c r="AP4" s="2">
        <f>((AO4-$B4)/$B4)</f>
        <v>-2.0446123249059197E-2</v>
      </c>
      <c r="AQ4">
        <v>1408.54999999999</v>
      </c>
      <c r="AR4" s="2">
        <f>((AQ4-$B4)/$B4)</f>
        <v>7.6762387145626861E-3</v>
      </c>
      <c r="AS4">
        <v>1659.50999999999</v>
      </c>
      <c r="AT4" s="2">
        <f>((AS4-$B4)/$B4)</f>
        <v>0.18721294587285206</v>
      </c>
      <c r="AU4">
        <v>2057.5500000000002</v>
      </c>
      <c r="AV4" s="2">
        <f>((AU4-$B4)/$B4)</f>
        <v>0.4719706399965663</v>
      </c>
      <c r="AW4">
        <v>1676.03</v>
      </c>
      <c r="AX4" s="2">
        <f>((AW4-$B4)/$B4)</f>
        <v>0.19903134881458273</v>
      </c>
      <c r="AY4">
        <v>1398.14</v>
      </c>
      <c r="AZ4" s="2">
        <f>((AY4-$B4)/$B4)</f>
        <v>2.2892790201897506E-4</v>
      </c>
      <c r="BA4">
        <v>1396.34</v>
      </c>
      <c r="BB4" s="2">
        <f>((BA4-$B4)/$B4)</f>
        <v>-1.058791546837231E-3</v>
      </c>
      <c r="BC4">
        <v>1396.27</v>
      </c>
      <c r="BD4" s="2">
        <f>((BC4-$B4)/$B4)</f>
        <v>-1.1088695254038107E-3</v>
      </c>
      <c r="BE4">
        <v>1444.71</v>
      </c>
      <c r="BF4" s="2">
        <f>((BE4-$B4)/$B4)</f>
        <v>3.354509164270085E-2</v>
      </c>
      <c r="BG4">
        <v>704.68999999999903</v>
      </c>
      <c r="BH4" s="2">
        <f>((BG4-$B4)/$B4)</f>
        <v>-0.49586498976978505</v>
      </c>
      <c r="BI4">
        <v>2292.3000000000002</v>
      </c>
      <c r="BJ4" s="2">
        <f>((BI4-$B4)/$B4)</f>
        <v>0.63991071811821287</v>
      </c>
      <c r="BK4">
        <v>1414.27999999999</v>
      </c>
      <c r="BL4" s="2">
        <f>((BK4-$B4)/$B4)</f>
        <v>1.1775478960087874E-2</v>
      </c>
      <c r="BM4">
        <v>1317.9099999999901</v>
      </c>
      <c r="BN4" s="2">
        <f>((BM4-$B4)/$B4)</f>
        <v>-5.7167589532278733E-2</v>
      </c>
      <c r="BO4">
        <v>17790.059999999899</v>
      </c>
      <c r="BP4" s="2">
        <f>((BO4-$B4)/$B4)</f>
        <v>11.727003476842441</v>
      </c>
      <c r="BQ4">
        <v>13224.4</v>
      </c>
      <c r="BR4" s="2">
        <f>((BQ4-$B4)/$B4)</f>
        <v>8.4607317108068276</v>
      </c>
      <c r="BS4" s="2">
        <f>((BQ4-$BO4)/$BO4)</f>
        <v>-0.25664106810207082</v>
      </c>
      <c r="BT4">
        <v>10933.67</v>
      </c>
      <c r="BU4" s="2">
        <f>((BT4-$B4)/$B4)</f>
        <v>6.821944170207896</v>
      </c>
      <c r="BV4" s="2">
        <f>((BT4-$BO4)/$BO4)</f>
        <v>-0.38540567035748829</v>
      </c>
      <c r="BW4">
        <v>20454.259999999998</v>
      </c>
      <c r="BX4" s="2">
        <f>((BW4-$B4)/$B4)</f>
        <v>13.632971341088266</v>
      </c>
      <c r="BY4" s="2">
        <f>((BW4-$BT4)/$BT4)</f>
        <v>0.87075885773029538</v>
      </c>
      <c r="BZ4">
        <v>17810</v>
      </c>
      <c r="CA4" s="2">
        <f>((BZ4-$B4)/$B4)</f>
        <v>11.741268546737063</v>
      </c>
      <c r="CB4" s="2">
        <f>((BZ4-$BT4)/$BT4)</f>
        <v>0.62891325602473824</v>
      </c>
      <c r="CC4">
        <v>1320.3899999999901</v>
      </c>
      <c r="CD4" s="2">
        <f>((CC4-$B4)/$B4)</f>
        <v>-5.5393398291632576E-2</v>
      </c>
      <c r="CE4">
        <v>1319.33</v>
      </c>
      <c r="CF4" s="2">
        <f>((CE4-$B4)/$B4)</f>
        <v>-5.6151721967063008E-2</v>
      </c>
      <c r="CG4">
        <v>1331.6399999999901</v>
      </c>
      <c r="CH4" s="2">
        <f>((CG4-$B4)/$B4)</f>
        <v>-4.73451517362821E-2</v>
      </c>
      <c r="CI4">
        <v>1394.51999999999</v>
      </c>
      <c r="CJ4" s="2">
        <f>((CI4-$B4)/$B4)</f>
        <v>-2.3608189895765971E-3</v>
      </c>
      <c r="CK4">
        <v>1395.36</v>
      </c>
      <c r="CL4" s="2">
        <f>((CK4-$B4)/$B4)</f>
        <v>-1.7598832467699964E-3</v>
      </c>
      <c r="CM4">
        <v>1394.1599999999901</v>
      </c>
      <c r="CN4" s="2">
        <f>((CM4-$B4)/$B4)</f>
        <v>-2.6183628793477408E-3</v>
      </c>
      <c r="CO4">
        <v>1423.37</v>
      </c>
      <c r="CP4" s="2">
        <f>((CO4-$B4)/$B4)</f>
        <v>1.8278462176818156E-2</v>
      </c>
      <c r="CQ4">
        <v>1409.08</v>
      </c>
      <c r="CR4" s="2">
        <f>((CQ4-$B4)/$B4)</f>
        <v>8.0554005522885577E-3</v>
      </c>
      <c r="CS4">
        <v>1398.19999999999</v>
      </c>
      <c r="CT4" s="2">
        <f>((CS4-$B4)/$B4)</f>
        <v>2.7185188364031471E-4</v>
      </c>
      <c r="CV4" s="2">
        <f>((CU4-$B4)/$B4)</f>
        <v>-1</v>
      </c>
    </row>
    <row r="5" spans="1:102" x14ac:dyDescent="0.25">
      <c r="A5" t="s">
        <v>1281</v>
      </c>
      <c r="B5">
        <v>9374.9</v>
      </c>
      <c r="C5">
        <v>9373.98</v>
      </c>
      <c r="D5" s="2">
        <f t="shared" si="0"/>
        <v>-9.8134380100062162E-5</v>
      </c>
      <c r="E5">
        <v>9309.16</v>
      </c>
      <c r="F5" s="2">
        <f t="shared" si="1"/>
        <v>-7.0123414649756032E-3</v>
      </c>
      <c r="G5">
        <v>9376.31</v>
      </c>
      <c r="H5" s="2">
        <f t="shared" si="2"/>
        <v>1.504016042837635E-4</v>
      </c>
      <c r="I5">
        <v>9385.39</v>
      </c>
      <c r="J5" s="2">
        <f t="shared" si="3"/>
        <v>1.1189452687495102E-3</v>
      </c>
      <c r="K5">
        <v>9404.1999999999898</v>
      </c>
      <c r="L5" s="2">
        <f t="shared" si="4"/>
        <v>3.1253666705767717E-3</v>
      </c>
      <c r="M5">
        <v>9401.1499999999905</v>
      </c>
      <c r="N5" s="2">
        <f t="shared" si="5"/>
        <v>2.8000298669842777E-3</v>
      </c>
      <c r="O5">
        <v>9404.09</v>
      </c>
      <c r="P5" s="2">
        <f t="shared" si="6"/>
        <v>3.1136332120876502E-3</v>
      </c>
      <c r="Q5">
        <v>9366.89</v>
      </c>
      <c r="R5" s="2">
        <f t="shared" si="7"/>
        <v>-8.5440911369723607E-4</v>
      </c>
      <c r="S5">
        <v>9403.1299999999901</v>
      </c>
      <c r="T5" s="2">
        <f t="shared" si="8"/>
        <v>3.0112321198082614E-3</v>
      </c>
      <c r="U5">
        <v>9397.9599999999991</v>
      </c>
      <c r="V5" s="2">
        <f t="shared" si="9"/>
        <v>2.4597595707687007E-3</v>
      </c>
      <c r="W5">
        <v>9124.9499999999898</v>
      </c>
      <c r="X5" s="2">
        <f t="shared" si="9"/>
        <v>-2.6661617723923437E-2</v>
      </c>
      <c r="Y5">
        <v>9282.43</v>
      </c>
      <c r="Z5" s="2">
        <f t="shared" si="10"/>
        <v>-9.8635718780999641E-3</v>
      </c>
      <c r="AA5">
        <v>9377.93</v>
      </c>
      <c r="AB5" s="2">
        <f t="shared" si="11"/>
        <v>3.2320344750350988E-4</v>
      </c>
      <c r="AC5">
        <v>9378.76</v>
      </c>
      <c r="AD5" s="2">
        <f t="shared" si="12"/>
        <v>4.1173772520246429E-4</v>
      </c>
      <c r="AE5">
        <v>9368.92</v>
      </c>
      <c r="AF5" s="2">
        <f t="shared" si="13"/>
        <v>-6.3787347065030709E-4</v>
      </c>
      <c r="AG5">
        <v>9370.36</v>
      </c>
      <c r="AH5" s="2">
        <f t="shared" si="14"/>
        <v>-4.8427183223277628E-4</v>
      </c>
      <c r="AI5">
        <v>9392.7000000000007</v>
      </c>
      <c r="AJ5" s="2">
        <f t="shared" si="14"/>
        <v>1.8986869193272559E-3</v>
      </c>
      <c r="AK5">
        <v>9377.1599999999908</v>
      </c>
      <c r="AL5" s="2">
        <f t="shared" si="14"/>
        <v>2.4106923807092593E-4</v>
      </c>
      <c r="AM5">
        <v>9375.92</v>
      </c>
      <c r="AN5" s="2">
        <f t="shared" si="14"/>
        <v>1.0880116054575906E-4</v>
      </c>
      <c r="AO5">
        <v>9403.48</v>
      </c>
      <c r="AP5" s="2">
        <f>((AO5-$B5)/$B5)</f>
        <v>3.0485658513690738E-3</v>
      </c>
      <c r="AQ5">
        <v>9488.41</v>
      </c>
      <c r="AR5" s="2">
        <f>((AQ5-$B5)/$B5)</f>
        <v>1.2107862483866519E-2</v>
      </c>
      <c r="AS5">
        <v>10706.309999999899</v>
      </c>
      <c r="AT5" s="2">
        <f>((AS5-$B5)/$B5)</f>
        <v>0.14201858153152566</v>
      </c>
      <c r="AU5">
        <v>13990.4199999999</v>
      </c>
      <c r="AV5" s="2">
        <f>((AU5-$B5)/$B5)</f>
        <v>0.49232738482542754</v>
      </c>
      <c r="AW5">
        <v>11448.43</v>
      </c>
      <c r="AX5" s="2">
        <f>((AW5-$B5)/$B5)</f>
        <v>0.22117889257485421</v>
      </c>
      <c r="AY5">
        <v>9374.5300000000007</v>
      </c>
      <c r="AZ5" s="2">
        <f>((AY5-$B5)/$B5)</f>
        <v>-3.9467087648826267E-5</v>
      </c>
      <c r="BA5">
        <v>9376.3699999999899</v>
      </c>
      <c r="BB5" s="2">
        <f>((BA5-$B5)/$B5)</f>
        <v>1.5680167255013389E-4</v>
      </c>
      <c r="BC5">
        <v>9376.5199999999895</v>
      </c>
      <c r="BD5" s="2">
        <f>((BC5-$B5)/$B5)</f>
        <v>1.7280184321858221E-4</v>
      </c>
      <c r="BE5">
        <v>9641.5</v>
      </c>
      <c r="BF5" s="2">
        <f>((BE5-$B5)/$B5)</f>
        <v>2.8437636668124499E-2</v>
      </c>
      <c r="BG5">
        <v>10091.3399999999</v>
      </c>
      <c r="BH5" s="2">
        <f>((BG5-$B5)/$B5)</f>
        <v>7.642108182486218E-2</v>
      </c>
      <c r="BI5">
        <v>9224.68</v>
      </c>
      <c r="BJ5" s="2">
        <f>((BI5-$B5)/$B5)</f>
        <v>-1.6023637585467508E-2</v>
      </c>
      <c r="BK5">
        <v>9358.44</v>
      </c>
      <c r="BL5" s="2">
        <f>((BK5-$B5)/$B5)</f>
        <v>-1.7557520613552282E-3</v>
      </c>
      <c r="BM5">
        <v>9454.81</v>
      </c>
      <c r="BN5" s="2">
        <f>((BM5-$B5)/$B5)</f>
        <v>8.5238242541253624E-3</v>
      </c>
      <c r="BO5">
        <v>38234.429999999898</v>
      </c>
      <c r="BP5" s="2">
        <f>((BO5-$B5)/$B5)</f>
        <v>3.0783827027488186</v>
      </c>
      <c r="BQ5">
        <v>42800.09</v>
      </c>
      <c r="BR5" s="2">
        <f>((BQ5-$B5)/$B5)</f>
        <v>3.5653916308440619</v>
      </c>
      <c r="BS5" s="2">
        <f>((BQ5-$BO5)/$BO5)</f>
        <v>0.11941226794802774</v>
      </c>
      <c r="BT5">
        <v>45090.82</v>
      </c>
      <c r="BU5" s="2">
        <f>((BT5-$B5)/$B5)</f>
        <v>3.8097387705468857</v>
      </c>
      <c r="BV5" s="2">
        <f>((BT5-$BO5)/$BO5)</f>
        <v>0.17932502197626901</v>
      </c>
      <c r="BW5">
        <v>35570.230000000003</v>
      </c>
      <c r="BX5" s="2">
        <f>((BW5-$B5)/$B5)</f>
        <v>2.7941983381156068</v>
      </c>
      <c r="BY5" s="2">
        <f>((BW5-$BT5)/$BT5)</f>
        <v>-0.21114253411226491</v>
      </c>
      <c r="BZ5">
        <v>38214.49</v>
      </c>
      <c r="CA5" s="2">
        <f>((BZ5-$B5)/$B5)</f>
        <v>3.076255746727965</v>
      </c>
      <c r="CB5" s="2">
        <f>((BZ5-$BT5)/$BT5)</f>
        <v>-0.15249955534186341</v>
      </c>
      <c r="CC5">
        <v>9452.33</v>
      </c>
      <c r="CD5" s="2">
        <f>((CC5-$B5)/$B5)</f>
        <v>8.2592880990730883E-3</v>
      </c>
      <c r="CE5">
        <v>9453.3899999999903</v>
      </c>
      <c r="CF5" s="2">
        <f>((CE5-$B5)/$B5)</f>
        <v>8.3723559717960392E-3</v>
      </c>
      <c r="CG5">
        <v>9441.08</v>
      </c>
      <c r="CH5" s="2">
        <f>((CG5-$B5)/$B5)</f>
        <v>7.0592752989365537E-3</v>
      </c>
      <c r="CI5">
        <v>9378.2000000000007</v>
      </c>
      <c r="CJ5" s="2">
        <f>((CI5-$B5)/$B5)</f>
        <v>3.5200375470683331E-4</v>
      </c>
      <c r="CK5">
        <v>9377.3599999999897</v>
      </c>
      <c r="CL5" s="2">
        <f>((CK5-$B5)/$B5)</f>
        <v>2.6240279896212569E-4</v>
      </c>
      <c r="CM5">
        <v>9378.56</v>
      </c>
      <c r="CN5" s="2">
        <f>((CM5-$B5)/$B5)</f>
        <v>3.9040416431107046E-4</v>
      </c>
      <c r="CO5">
        <v>9349.35</v>
      </c>
      <c r="CP5" s="2">
        <f>((CO5-$B5)/$B5)</f>
        <v>-2.7253624038655637E-3</v>
      </c>
      <c r="CQ5">
        <v>9363.64</v>
      </c>
      <c r="CR5" s="2">
        <f>((CQ5-$B5)/$B5)</f>
        <v>-1.2010794781811239E-3</v>
      </c>
      <c r="CS5">
        <v>9374.52</v>
      </c>
      <c r="CT5" s="2">
        <f>((CS5-$B5)/$B5)</f>
        <v>-4.0533765693415363E-5</v>
      </c>
      <c r="CV5" s="2">
        <f>((CU5-$B5)/$B5)</f>
        <v>-1</v>
      </c>
    </row>
    <row r="6" spans="1:102" x14ac:dyDescent="0.25">
      <c r="A6" t="s">
        <v>1315</v>
      </c>
      <c r="B6">
        <v>2860.24</v>
      </c>
      <c r="C6">
        <v>2859.32</v>
      </c>
      <c r="D6" s="2">
        <f t="shared" si="0"/>
        <v>-3.2165132995819163E-4</v>
      </c>
      <c r="E6">
        <v>2834.9</v>
      </c>
      <c r="F6" s="2">
        <f t="shared" si="1"/>
        <v>-8.8593964142868048E-3</v>
      </c>
      <c r="G6">
        <v>2861.65</v>
      </c>
      <c r="H6" s="2">
        <f t="shared" si="2"/>
        <v>4.9296562526232395E-4</v>
      </c>
      <c r="I6">
        <v>2847.1899999999901</v>
      </c>
      <c r="J6" s="2">
        <f t="shared" si="3"/>
        <v>-4.5625541912600806E-3</v>
      </c>
      <c r="K6">
        <v>2866</v>
      </c>
      <c r="L6" s="2">
        <f t="shared" si="4"/>
        <v>2.0138170223478516E-3</v>
      </c>
      <c r="M6">
        <v>2862.95</v>
      </c>
      <c r="N6" s="2">
        <f t="shared" si="5"/>
        <v>9.4747293933377503E-4</v>
      </c>
      <c r="O6">
        <v>2865.8799999999901</v>
      </c>
      <c r="P6" s="2">
        <f t="shared" si="6"/>
        <v>1.9718625010454799E-3</v>
      </c>
      <c r="Q6">
        <v>2828.69</v>
      </c>
      <c r="R6" s="2">
        <f t="shared" si="7"/>
        <v>-1.1030542891505513E-2</v>
      </c>
      <c r="S6">
        <v>2865.38</v>
      </c>
      <c r="T6" s="2">
        <f t="shared" si="8"/>
        <v>1.7970519956368445E-3</v>
      </c>
      <c r="U6">
        <v>2860.9899999999898</v>
      </c>
      <c r="V6" s="2">
        <f t="shared" si="9"/>
        <v>2.6221575811470214E-4</v>
      </c>
      <c r="W6">
        <v>2586.75</v>
      </c>
      <c r="X6" s="2">
        <f t="shared" si="9"/>
        <v>-9.5617850250328582E-2</v>
      </c>
      <c r="Y6">
        <v>2745.3499999999899</v>
      </c>
      <c r="Z6" s="2">
        <f t="shared" si="10"/>
        <v>-4.0167957933603435E-2</v>
      </c>
      <c r="AA6">
        <v>2863.27</v>
      </c>
      <c r="AB6" s="2">
        <f t="shared" si="11"/>
        <v>1.0593516627975974E-3</v>
      </c>
      <c r="AC6">
        <v>2864.1</v>
      </c>
      <c r="AD6" s="2">
        <f t="shared" si="12"/>
        <v>1.3495371017817133E-3</v>
      </c>
      <c r="AE6">
        <v>2854.26</v>
      </c>
      <c r="AF6" s="2">
        <f>((AE6-$B6)/$B6)</f>
        <v>-2.0907336447289612E-3</v>
      </c>
      <c r="AG6">
        <v>2855.7</v>
      </c>
      <c r="AH6" s="2">
        <f t="shared" si="14"/>
        <v>-1.5872793891421573E-3</v>
      </c>
      <c r="AI6">
        <v>2873.8599999999901</v>
      </c>
      <c r="AJ6" s="2">
        <f t="shared" si="14"/>
        <v>4.7618381674231335E-3</v>
      </c>
      <c r="AK6">
        <v>2862.49999999999</v>
      </c>
      <c r="AL6" s="2">
        <f t="shared" si="14"/>
        <v>7.9014348445942092E-4</v>
      </c>
      <c r="AM6">
        <v>2861.26</v>
      </c>
      <c r="AN6" s="2">
        <f t="shared" si="14"/>
        <v>3.566134310409045E-4</v>
      </c>
      <c r="AO6">
        <v>2864.4</v>
      </c>
      <c r="AP6" s="2">
        <f>((AO6-$B6)/$B6)</f>
        <v>1.4544234050290568E-3</v>
      </c>
      <c r="AQ6">
        <v>2877.04</v>
      </c>
      <c r="AR6" s="2">
        <f>((AQ6-$B6)/$B6)</f>
        <v>5.8736329818477413E-3</v>
      </c>
      <c r="AS6">
        <v>3214.16</v>
      </c>
      <c r="AT6" s="2">
        <f>((AS6-$B6)/$B6)</f>
        <v>0.12373786815092443</v>
      </c>
      <c r="AU6">
        <v>4292.0499999999902</v>
      </c>
      <c r="AV6" s="2">
        <f>((AU6-$B6)/$B6)</f>
        <v>0.50059085950828974</v>
      </c>
      <c r="AW6">
        <v>3500.95</v>
      </c>
      <c r="AX6" s="2">
        <f>((AW6-$B6)/$B6)</f>
        <v>0.22400567784521583</v>
      </c>
      <c r="AY6">
        <v>2859.93</v>
      </c>
      <c r="AZ6" s="2">
        <f>((AY6-$B6)/$B6)</f>
        <v>-1.0838251335550354E-4</v>
      </c>
      <c r="BA6">
        <v>2861.67</v>
      </c>
      <c r="BB6" s="2">
        <f>((BA6-$B6)/$B6)</f>
        <v>4.9995804547880291E-4</v>
      </c>
      <c r="BC6">
        <v>2861.8199999999902</v>
      </c>
      <c r="BD6" s="2">
        <f>((BC6-$B6)/$B6)</f>
        <v>5.524011970989769E-4</v>
      </c>
      <c r="BE6">
        <v>2859.53</v>
      </c>
      <c r="BF6" s="2">
        <f>((BE6-$B6)/$B6)</f>
        <v>-2.4823091768508298E-4</v>
      </c>
      <c r="BG6">
        <v>3568.92</v>
      </c>
      <c r="BH6" s="2">
        <f>((BG6-$B6)/$B6)</f>
        <v>0.24776941795094129</v>
      </c>
      <c r="BI6">
        <v>2458.85</v>
      </c>
      <c r="BJ6" s="2">
        <f>((BI6-$B6)/$B6)</f>
        <v>-0.14033437753475231</v>
      </c>
      <c r="BK6">
        <v>2814.5299999999902</v>
      </c>
      <c r="BL6" s="2">
        <f>((BK6-$B6)/$B6)</f>
        <v>-1.5981176404780573E-2</v>
      </c>
      <c r="BM6">
        <v>2910.91</v>
      </c>
      <c r="BN6" s="2">
        <f>((BM6-$B6)/$B6)</f>
        <v>1.771529661846561E-2</v>
      </c>
      <c r="BO6">
        <v>6017.95999999999</v>
      </c>
      <c r="BP6" s="2">
        <f>((BO6-$B6)/$B6)</f>
        <v>1.1040052582999995</v>
      </c>
      <c r="BQ6">
        <v>10152.709999999999</v>
      </c>
      <c r="BR6" s="2">
        <f>((BQ6-$B6)/$B6)</f>
        <v>2.5496007328056387</v>
      </c>
      <c r="BS6" s="2">
        <f>((BQ6-$BO6)/$BO6)</f>
        <v>0.68706837532984866</v>
      </c>
      <c r="BT6">
        <v>11732.25</v>
      </c>
      <c r="BU6" s="2">
        <f>((BT6-$B6)/$B6)</f>
        <v>3.1018411042430007</v>
      </c>
      <c r="BV6" s="2">
        <f>((BT6-$BO6)/$BO6)</f>
        <v>0.94953937879281669</v>
      </c>
      <c r="BW6">
        <v>6177.6999999999898</v>
      </c>
      <c r="BX6" s="2">
        <f>((BW6-$B6)/$B6)</f>
        <v>1.1598537185690678</v>
      </c>
      <c r="BY6" s="2">
        <f>((BW6-$BT6)/$BT6)</f>
        <v>-0.47344286049138146</v>
      </c>
      <c r="BZ6">
        <v>7813.83</v>
      </c>
      <c r="CA6" s="2">
        <f>((BZ6-$B6)/$B6)</f>
        <v>1.7318791430089784</v>
      </c>
      <c r="CB6" s="2">
        <f>((BZ6-$BT6)/$BT6)</f>
        <v>-0.33398708687591894</v>
      </c>
      <c r="CC6">
        <v>2908.34</v>
      </c>
      <c r="CD6" s="2">
        <f>((CC6-$B6)/$B6)</f>
        <v>1.6816770620647348E-2</v>
      </c>
      <c r="CE6">
        <v>2910.1</v>
      </c>
      <c r="CF6" s="2">
        <f>((CE6-$B6)/$B6)</f>
        <v>1.7432103599697973E-2</v>
      </c>
      <c r="CG6">
        <v>2895.81</v>
      </c>
      <c r="CH6" s="2">
        <f>((CG6-$B6)/$B6)</f>
        <v>1.2436019355019217E-2</v>
      </c>
      <c r="CI6">
        <v>2863.5999999999899</v>
      </c>
      <c r="CJ6" s="2">
        <f>((CI6-$B6)/$B6)</f>
        <v>1.1747265963660822E-3</v>
      </c>
      <c r="CK6">
        <v>2862.7</v>
      </c>
      <c r="CL6" s="2">
        <f>((CK6-$B6)/$B6)</f>
        <v>8.6006768662770842E-4</v>
      </c>
      <c r="CM6">
        <v>2863.8699999999899</v>
      </c>
      <c r="CN6" s="2">
        <f>((CM6-$B6)/$B6)</f>
        <v>1.2691242692886278E-3</v>
      </c>
      <c r="CO6">
        <v>2834.6899999999901</v>
      </c>
      <c r="CP6" s="2">
        <f>((CO6-$B6)/$B6)</f>
        <v>-8.9328168265634111E-3</v>
      </c>
      <c r="CQ6">
        <v>2848.97999999999</v>
      </c>
      <c r="CR6" s="2">
        <f>((CQ6-$B6)/$B6)</f>
        <v>-3.936732581884656E-3</v>
      </c>
      <c r="CS6">
        <v>2859.8599999999901</v>
      </c>
      <c r="CT6" s="2">
        <f>((CS6-$B6)/$B6)</f>
        <v>-1.3285598411659822E-4</v>
      </c>
      <c r="CU6">
        <v>2910</v>
      </c>
      <c r="CV6" s="2">
        <f>((CU6-$B6)/$B6)</f>
        <v>1.7397141498615577E-2</v>
      </c>
    </row>
    <row r="7" spans="1:102" x14ac:dyDescent="0.25">
      <c r="D7" s="2"/>
      <c r="F7" s="2"/>
      <c r="H7" s="2"/>
      <c r="J7" s="2"/>
      <c r="L7" s="2"/>
      <c r="N7" s="2"/>
      <c r="P7" s="2"/>
      <c r="R7" s="2"/>
      <c r="T7" s="2"/>
      <c r="U7" s="5"/>
      <c r="V7" s="2"/>
      <c r="W7" s="5"/>
      <c r="X7" s="2"/>
      <c r="Z7" s="2"/>
      <c r="AB7" s="2"/>
      <c r="AD7" s="2"/>
      <c r="AF7" s="2"/>
      <c r="AH7" s="2"/>
      <c r="AJ7" s="2"/>
      <c r="AL7" s="2"/>
      <c r="AN7" s="2"/>
      <c r="AP7" s="2"/>
      <c r="AR7" s="2"/>
      <c r="AT7" s="2"/>
      <c r="AV7" s="2"/>
      <c r="AX7" s="2"/>
      <c r="AZ7" s="2"/>
      <c r="BB7" s="2"/>
      <c r="BD7" s="2"/>
      <c r="BF7" s="2"/>
      <c r="BH7" s="2"/>
      <c r="BJ7" s="2"/>
      <c r="BL7" s="2"/>
      <c r="BN7" s="2"/>
      <c r="BP7" s="2"/>
      <c r="BR7" s="2"/>
      <c r="BS7" s="2"/>
      <c r="BU7" s="2"/>
      <c r="BV7" s="2"/>
      <c r="BX7" s="2"/>
      <c r="BY7" s="2"/>
      <c r="CA7" s="2"/>
      <c r="CB7" s="2"/>
      <c r="CD7" s="2"/>
      <c r="CF7" s="2"/>
      <c r="CH7" s="2"/>
      <c r="CJ7" s="2"/>
      <c r="CL7" s="2"/>
      <c r="CN7" s="2"/>
      <c r="CP7" s="2"/>
      <c r="CR7" s="2"/>
      <c r="CT7" s="2"/>
      <c r="CV7" s="2"/>
    </row>
    <row r="8" spans="1:102" x14ac:dyDescent="0.25">
      <c r="A8" t="s">
        <v>1410</v>
      </c>
      <c r="CC8">
        <v>0.141451647142114</v>
      </c>
      <c r="CD8" s="2">
        <f>((CC8-$B10)/$B10)</f>
        <v>0.13148721740554481</v>
      </c>
      <c r="CE8">
        <v>7.0725823571057056E-2</v>
      </c>
      <c r="CF8" s="2">
        <f>((CE8-$B10)/$B10)</f>
        <v>-0.43425639129722715</v>
      </c>
      <c r="CG8">
        <v>4.7150549047371371E-2</v>
      </c>
      <c r="CH8" s="2">
        <f>((CG8-$B10)/$B10)</f>
        <v>-0.62283759419815143</v>
      </c>
      <c r="CJ8" s="2"/>
      <c r="CL8" s="2"/>
      <c r="CN8" s="2"/>
      <c r="CP8" s="2"/>
      <c r="CR8" s="2"/>
      <c r="CT8" s="2"/>
      <c r="CV8" s="2"/>
    </row>
    <row r="9" spans="1:102" x14ac:dyDescent="0.25">
      <c r="A9" t="s">
        <v>1411</v>
      </c>
      <c r="CC9">
        <v>0</v>
      </c>
      <c r="CD9" s="2">
        <f>((CC9-$B11)/$B11)</f>
        <v>-1</v>
      </c>
      <c r="CE9">
        <v>1.1921963615650621E-5</v>
      </c>
      <c r="CF9" s="2">
        <f>((CE9-$B11)/$B11)</f>
        <v>-0.99906850035657746</v>
      </c>
      <c r="CG9">
        <v>1.2194052115838986E-4</v>
      </c>
      <c r="CH9" s="2">
        <f>((CG9-$B11)/$B11)</f>
        <v>-0.99047241246159379</v>
      </c>
      <c r="CJ9" s="2"/>
      <c r="CL9" s="2"/>
      <c r="CN9" s="2"/>
      <c r="CP9" s="2"/>
      <c r="CR9" s="2"/>
      <c r="CT9" s="2"/>
      <c r="CV9" s="2"/>
    </row>
    <row r="10" spans="1:102" x14ac:dyDescent="0.25">
      <c r="A10" t="s">
        <v>1275</v>
      </c>
      <c r="B10">
        <v>0.12501391528439623</v>
      </c>
      <c r="C10">
        <v>0.18053811285522689</v>
      </c>
      <c r="D10" s="2">
        <f>((C10-$B10)/$B10)</f>
        <v>0.44414413743076314</v>
      </c>
      <c r="E10">
        <v>0.32122482251255979</v>
      </c>
      <c r="F10" s="2">
        <f>((E10-$B10)/$B10)</f>
        <v>1.5695125361188802</v>
      </c>
      <c r="G10">
        <v>9.5598337314328874E-2</v>
      </c>
      <c r="H10" s="2">
        <f>((G10-$B10)/$B10)</f>
        <v>-0.23529842980398918</v>
      </c>
      <c r="I10">
        <v>0.12501909880309187</v>
      </c>
      <c r="J10" s="2">
        <f>((I10-$B10)/$B10)</f>
        <v>4.1463533750157847E-5</v>
      </c>
      <c r="K10">
        <v>0.12501626195782323</v>
      </c>
      <c r="L10" s="2">
        <f>((K10-$B10)/$B10)</f>
        <v>1.8771297752386444E-5</v>
      </c>
      <c r="M10">
        <v>0.12501261322075286</v>
      </c>
      <c r="N10" s="2">
        <f>((M10-$B10)/$B10)</f>
        <v>-1.0415349686591618E-5</v>
      </c>
      <c r="O10">
        <v>0.12501337521565661</v>
      </c>
      <c r="P10" s="2">
        <f>((O10-$B10)/$B10)</f>
        <v>-4.320068997037773E-6</v>
      </c>
      <c r="Q10">
        <v>0.12501470237973963</v>
      </c>
      <c r="R10" s="2">
        <f>((Q10-$B10)/$B10)</f>
        <v>6.2960618552851273E-6</v>
      </c>
      <c r="S10">
        <v>0.12780026408958081</v>
      </c>
      <c r="T10" s="2">
        <f>((S10-$B10)/$B10)</f>
        <v>2.2288309256180552E-2</v>
      </c>
      <c r="U10" s="5">
        <v>0.13108180145225054</v>
      </c>
      <c r="V10" s="2">
        <f>((U10-$B10)/$B10)</f>
        <v>4.8537686017195554E-2</v>
      </c>
      <c r="W10" s="5">
        <v>0.12501070564605515</v>
      </c>
      <c r="X10" s="2">
        <f>((W10-$B10)/$B10)</f>
        <v>-2.5674248612858804E-5</v>
      </c>
      <c r="Y10">
        <v>0.13110064355997031</v>
      </c>
      <c r="Z10" s="2">
        <f>((Y10-$B10)/$B10)</f>
        <v>4.8688406100451123E-2</v>
      </c>
      <c r="AA10">
        <v>0.12501710670265337</v>
      </c>
      <c r="AB10" s="2">
        <f>((AA10-$B10)/$B10)</f>
        <v>2.5528504165929515E-5</v>
      </c>
      <c r="AC10">
        <v>0.12373516569001317</v>
      </c>
      <c r="AD10" s="2">
        <f>((AC10-$B10)/$B10)</f>
        <v>-1.0228858055313423E-2</v>
      </c>
      <c r="AE10">
        <v>0.12372014935826176</v>
      </c>
      <c r="AF10" s="2">
        <f>((AE10-$B10)/$B10)</f>
        <v>-1.0348975337595557E-2</v>
      </c>
      <c r="AG10">
        <v>0.12502338537214699</v>
      </c>
      <c r="AH10" s="2">
        <f>((AG10-$B10)/$B10)</f>
        <v>7.5752269091155678E-5</v>
      </c>
      <c r="AI10">
        <v>0.12389755319279307</v>
      </c>
      <c r="AJ10" s="2">
        <f>((AI10-$B10)/$B10)</f>
        <v>-8.9299026357468649E-3</v>
      </c>
      <c r="AK10">
        <v>0.12371106954911396</v>
      </c>
      <c r="AL10" s="2">
        <f>((AK10-$B10)/$B10)</f>
        <v>-1.0421605725397937E-2</v>
      </c>
      <c r="AM10">
        <v>0.12372014935826169</v>
      </c>
      <c r="AN10" s="2">
        <f>((AM10-$B10)/$B10)</f>
        <v>-1.0348975337596112E-2</v>
      </c>
      <c r="AO10">
        <v>0.12500859892247831</v>
      </c>
      <c r="AP10" s="2">
        <f>((AO10-$B10)/$B10)</f>
        <v>-4.2526161234317244E-5</v>
      </c>
      <c r="AQ10">
        <v>0.12646308212613222</v>
      </c>
      <c r="AR10" s="2">
        <f>((AQ10-$B10)/$B10)</f>
        <v>1.1592044281144659E-2</v>
      </c>
      <c r="AS10">
        <v>0.14378762474336113</v>
      </c>
      <c r="AT10" s="2">
        <f>((AS10-$B10)/$B10)</f>
        <v>0.15017295807635711</v>
      </c>
      <c r="AU10">
        <v>0.18760549810070787</v>
      </c>
      <c r="AV10" s="2">
        <f>((AU10-$B10)/$B10)</f>
        <v>0.5006769260359617</v>
      </c>
      <c r="AW10">
        <v>0.15291111860761014</v>
      </c>
      <c r="AX10" s="2">
        <f>((AW10-$B10)/$B10)</f>
        <v>0.22315278471000688</v>
      </c>
      <c r="AY10">
        <v>0.12218452886176499</v>
      </c>
      <c r="AZ10" s="2">
        <f>((AY10-$B10)/$B10)</f>
        <v>-2.2632571871656213E-2</v>
      </c>
      <c r="BA10">
        <v>0.12063947081569139</v>
      </c>
      <c r="BB10" s="2">
        <f>((BA10-$B10)/$B10)</f>
        <v>-3.4991660398391231E-2</v>
      </c>
      <c r="BC10">
        <v>0.119118608543791</v>
      </c>
      <c r="BD10" s="2">
        <f>((BC10-$B10)/$B10)</f>
        <v>-4.7157204277571037E-2</v>
      </c>
      <c r="BE10">
        <v>0.12661919483907422</v>
      </c>
      <c r="BF10" s="2">
        <f>((BE10-$B10)/$B10)</f>
        <v>1.2840806969577012E-2</v>
      </c>
      <c r="BG10">
        <v>0.12769542507230275</v>
      </c>
      <c r="BH10" s="2">
        <f>((BG10-$B10)/$B10)</f>
        <v>2.1449690474906774E-2</v>
      </c>
      <c r="BI10">
        <v>0.11271153934416911</v>
      </c>
      <c r="BJ10" s="2">
        <f>((BI10-$B10)/$B10)</f>
        <v>-9.8408052513516142E-2</v>
      </c>
      <c r="BK10">
        <v>0.13523261596445979</v>
      </c>
      <c r="BL10" s="2">
        <f>((BK10-$B10)/$B10)</f>
        <v>8.1740505901417987E-2</v>
      </c>
      <c r="BM10">
        <v>0.13313997514478565</v>
      </c>
      <c r="BN10" s="2">
        <f>((BM10-$B10)/$B10)</f>
        <v>6.5001242796878328E-2</v>
      </c>
      <c r="BO10">
        <v>0.29113374635126282</v>
      </c>
      <c r="BP10" s="2">
        <f>((BO10-$B10)/$B10)</f>
        <v>1.328810722302056</v>
      </c>
      <c r="BQ10">
        <v>0.2773302283686489</v>
      </c>
      <c r="BR10" s="2">
        <f>((BQ10-$B10)/$B10)</f>
        <v>1.2183948701850171</v>
      </c>
      <c r="BS10" s="2">
        <f>((BQ10-$BO10)/$BO10)</f>
        <v>-4.7412978246635498E-2</v>
      </c>
      <c r="BT10">
        <v>0.26007773720641558</v>
      </c>
      <c r="BU10" s="2">
        <f>((BT10-$B10)/$B10)</f>
        <v>1.0803903038694567</v>
      </c>
      <c r="BV10" s="2">
        <f>((BT10-$BO10)/$BO10)</f>
        <v>-0.10667265315020233</v>
      </c>
      <c r="BW10">
        <v>0.261244225659857</v>
      </c>
      <c r="BX10" s="2">
        <f>((BW10-$B10)/$B10)</f>
        <v>1.0897211727634333</v>
      </c>
      <c r="BY10" s="2">
        <f>((BW10-$BT10)/$BT10)</f>
        <v>4.4851530391300321E-3</v>
      </c>
      <c r="BZ10">
        <v>0.26603103629633529</v>
      </c>
      <c r="CA10" s="2">
        <f>((BZ10-$B10)/$B10)</f>
        <v>1.1280113953005702</v>
      </c>
      <c r="CB10" s="2">
        <f t="shared" ref="CB10:CB19" si="15">((BZ10-$BT10)/$BT10)</f>
        <v>2.2890460190349772E-2</v>
      </c>
      <c r="CC10">
        <v>0.12355402815881091</v>
      </c>
      <c r="CD10" s="2">
        <f>((CC10-$B10)/$B10)</f>
        <v>-1.1677797005750962E-2</v>
      </c>
      <c r="CE10">
        <v>0.13461693498088909</v>
      </c>
      <c r="CF10" s="2">
        <f>((CE10-$B10)/$B10)</f>
        <v>7.6815606283882759E-2</v>
      </c>
      <c r="CG10">
        <v>0.1475051373238597</v>
      </c>
      <c r="CH10" s="2">
        <f>((CG10-$B10)/$B10)</f>
        <v>0.17990974835319581</v>
      </c>
      <c r="CI10">
        <v>0.1085166775772133</v>
      </c>
      <c r="CJ10" s="2">
        <f>((CI10-$B10)/$B10)</f>
        <v>-0.13196321121255258</v>
      </c>
      <c r="CK10">
        <v>9.8709175621822284E-2</v>
      </c>
      <c r="CL10" s="2">
        <f>((CK10-$B10)/$B10)</f>
        <v>-0.21041449348044863</v>
      </c>
      <c r="CM10">
        <v>8.9724338058960129E-2</v>
      </c>
      <c r="CN10" s="2">
        <f>((CM10-$B10)/$B10)</f>
        <v>-0.28228519317353801</v>
      </c>
      <c r="CO10">
        <v>0.12372014935826169</v>
      </c>
      <c r="CP10" s="2">
        <f>((CO10-$B10)/$B10)</f>
        <v>-1.0348975337596112E-2</v>
      </c>
      <c r="CQ10">
        <v>0.12372014935826162</v>
      </c>
      <c r="CR10" s="2">
        <f>((CQ10-$B10)/$B10)</f>
        <v>-1.0348975337596667E-2</v>
      </c>
      <c r="CS10">
        <v>0.12372014935826162</v>
      </c>
      <c r="CT10" s="2">
        <f>((CS10-$B10)/$B10)</f>
        <v>-1.0348975337596667E-2</v>
      </c>
      <c r="CU10">
        <v>0.13645484789361992</v>
      </c>
      <c r="CV10" s="2">
        <f>((CU10-$B10)/$B10)</f>
        <v>9.1517272962745935E-2</v>
      </c>
    </row>
    <row r="11" spans="1:102" x14ac:dyDescent="0.25">
      <c r="A11" t="s">
        <v>1350</v>
      </c>
      <c r="B11">
        <v>1.2798677594600063E-2</v>
      </c>
      <c r="C11">
        <v>1.601232421959034E-2</v>
      </c>
      <c r="D11" s="2">
        <f>((C11-$B11)/$B11)</f>
        <v>0.25109208363418406</v>
      </c>
      <c r="E11">
        <v>9.3964582693115695E-3</v>
      </c>
      <c r="F11" s="2">
        <f>((E11-$B11)/$B11)</f>
        <v>-0.2658258480332325</v>
      </c>
      <c r="G11">
        <v>1.0869482974126626E-2</v>
      </c>
      <c r="H11" s="2">
        <f>((G11-$B11)/$B11)</f>
        <v>-0.15073390248437779</v>
      </c>
      <c r="I11">
        <v>1.2734314836539874E-2</v>
      </c>
      <c r="J11" s="2">
        <f>((I11-$B11)/$B11)</f>
        <v>-5.0288600196746027E-3</v>
      </c>
      <c r="K11">
        <v>1.2745041449973569E-2</v>
      </c>
      <c r="L11" s="2">
        <f>((K11-$B11)/$B11)</f>
        <v>-4.190756758270393E-3</v>
      </c>
      <c r="M11">
        <v>1.2768664011465434E-2</v>
      </c>
      <c r="N11" s="2">
        <f>((M11-$B11)/$B11)</f>
        <v>-2.3450534567175029E-3</v>
      </c>
      <c r="O11">
        <v>1.2796634334071572E-2</v>
      </c>
      <c r="P11" s="2">
        <f>((O11-$B11)/$B11)</f>
        <v>-1.5964622230607673E-4</v>
      </c>
      <c r="Q11">
        <v>1.2795055718777185E-2</v>
      </c>
      <c r="R11" s="2">
        <f>((Q11-$B11)/$B11)</f>
        <v>-2.8298828500894567E-4</v>
      </c>
      <c r="S11">
        <v>1.1947748144251664E-2</v>
      </c>
      <c r="T11" s="2">
        <f>((S11-$B11)/$B11)</f>
        <v>-6.648573214371914E-2</v>
      </c>
      <c r="U11" s="5">
        <v>1.070351284775709E-2</v>
      </c>
      <c r="V11" s="2">
        <f>((U11-$B11)/$B11)</f>
        <v>-0.16370165834374573</v>
      </c>
      <c r="W11" s="5">
        <v>1.2681980623658837E-2</v>
      </c>
      <c r="X11" s="2">
        <f>((W11-$B11)/$B11)</f>
        <v>-9.1178928509350245E-3</v>
      </c>
      <c r="Y11">
        <v>1.0729832313503104E-2</v>
      </c>
      <c r="Z11" s="2">
        <f>((Y11-$B11)/$B11)</f>
        <v>-0.16164523762750566</v>
      </c>
      <c r="AA11">
        <v>1.2721452750917312E-2</v>
      </c>
      <c r="AB11" s="2">
        <f>((AA11-$B11)/$B11)</f>
        <v>-6.033814283698603E-3</v>
      </c>
      <c r="AC11">
        <v>1.2084923847911972E-3</v>
      </c>
      <c r="AD11" s="2">
        <f>((AC11-$B11)/$B11)</f>
        <v>-0.90557677729915809</v>
      </c>
      <c r="AE11">
        <v>1.2642387105512531E-2</v>
      </c>
      <c r="AF11" s="2">
        <f>((AE11-$B11)/$B11)</f>
        <v>-1.2211456061169445E-2</v>
      </c>
      <c r="AG11">
        <v>6.9992535057006476E-5</v>
      </c>
      <c r="AH11" s="2">
        <f>((AG11-$B11)/$B11)</f>
        <v>-0.99453126820801097</v>
      </c>
      <c r="AI11">
        <v>1.2649722708348007E-2</v>
      </c>
      <c r="AJ11" s="2">
        <f>((AI11-$B11)/$B11)</f>
        <v>-1.1638302875517544E-2</v>
      </c>
      <c r="AK11">
        <v>4.0113202344650066E-2</v>
      </c>
      <c r="AL11" s="2">
        <f>((AK11-$B11)/$B11)</f>
        <v>2.1341677332019344</v>
      </c>
      <c r="AM11">
        <v>1.2620801365535847E-2</v>
      </c>
      <c r="AN11" s="2">
        <f>((AM11-$B11)/$B11)</f>
        <v>-1.3898016240307854E-2</v>
      </c>
      <c r="AO11">
        <v>4.0798614013488041E-2</v>
      </c>
      <c r="AP11" s="2">
        <f>((AO11-$B11)/$B11)</f>
        <v>2.1877210525798017</v>
      </c>
      <c r="AQ11">
        <v>1.2962101902546338E-2</v>
      </c>
      <c r="AR11" s="2">
        <f>((AQ11-$B11)/$B11)</f>
        <v>1.2768843244807251E-2</v>
      </c>
      <c r="AS11">
        <v>1.4699856328287192E-2</v>
      </c>
      <c r="AT11" s="2">
        <f>((AS11-$B11)/$B11)</f>
        <v>0.14854493518058939</v>
      </c>
      <c r="AU11">
        <v>1.946722463934283E-2</v>
      </c>
      <c r="AV11" s="2">
        <f>((AU11-$B11)/$B11)</f>
        <v>0.52103406742242797</v>
      </c>
      <c r="AW11">
        <v>1.5920578913772052E-2</v>
      </c>
      <c r="AX11" s="2">
        <f>((AW11-$B11)/$B11)</f>
        <v>0.24392374103471143</v>
      </c>
      <c r="AY11">
        <v>1.2662500096767006E-2</v>
      </c>
      <c r="AZ11" s="2">
        <f>((AY11-$B11)/$B11)</f>
        <v>-1.0639966264210952E-2</v>
      </c>
      <c r="BA11">
        <v>1.264778291731878E-2</v>
      </c>
      <c r="BB11" s="2">
        <f>((BA11-$B11)/$B11)</f>
        <v>-1.1789864707971708E-2</v>
      </c>
      <c r="BC11">
        <v>1.2673634509434853E-2</v>
      </c>
      <c r="BD11" s="2">
        <f>((BC11-$B11)/$B11)</f>
        <v>-9.7700003958195933E-3</v>
      </c>
      <c r="BE11">
        <v>1.3089605735784739E-2</v>
      </c>
      <c r="BF11" s="2">
        <f>((BE11-$B11)/$B11)</f>
        <v>2.2731109447387179E-2</v>
      </c>
      <c r="BG11">
        <v>1.3237470720391348E-2</v>
      </c>
      <c r="BH11" s="2">
        <f>((BG11-$B11)/$B11)</f>
        <v>3.428425495899811E-2</v>
      </c>
      <c r="BI11">
        <v>1.1746540984433026E-2</v>
      </c>
      <c r="BJ11" s="2">
        <f>((BI11-$B11)/$B11)</f>
        <v>-8.2206665680128382E-2</v>
      </c>
      <c r="BK11">
        <v>3.7285463426100698E-3</v>
      </c>
      <c r="BL11" s="2">
        <f>((BK11-$B11)/$B11)</f>
        <v>-0.70867721957593532</v>
      </c>
      <c r="BM11">
        <v>4.8702962655179416E-5</v>
      </c>
      <c r="BN11" s="2">
        <f>((BM11-$B11)/$B11)</f>
        <v>-0.99619468790465293</v>
      </c>
      <c r="BO11">
        <v>1.5740496091166636E-2</v>
      </c>
      <c r="BP11" s="2">
        <f>((BO11-$B11)/$B11)</f>
        <v>0.22985331686203006</v>
      </c>
      <c r="BQ11">
        <v>2.116446358103884E-2</v>
      </c>
      <c r="BR11" s="2">
        <f>((BQ11-$B11)/$B11)</f>
        <v>0.65364456011989991</v>
      </c>
      <c r="BS11" s="2">
        <f>((BQ11-$BO11)/$BO11)</f>
        <v>0.34458681978365752</v>
      </c>
      <c r="BT11">
        <v>2.2887394852584658E-2</v>
      </c>
      <c r="BU11" s="2">
        <f>((BT11-$B11)/$B11)</f>
        <v>0.78826247347938205</v>
      </c>
      <c r="BV11" s="2">
        <f>((BT11-$BO11)/$BO11)</f>
        <v>0.45404533122871321</v>
      </c>
      <c r="BW11">
        <v>2.355480941434801E-2</v>
      </c>
      <c r="BX11" s="2">
        <f>((BW11-$B11)/$B11)</f>
        <v>0.84040962359158933</v>
      </c>
      <c r="BY11" s="2">
        <f>((BW11-$BT11)/$BT11)</f>
        <v>2.9160792045669716E-2</v>
      </c>
      <c r="BZ11">
        <v>1.5753558956089288E-2</v>
      </c>
      <c r="CA11" s="2">
        <f>((BZ11-$B11)/$B11)</f>
        <v>0.23087395862959545</v>
      </c>
      <c r="CB11" s="2">
        <f t="shared" si="15"/>
        <v>-0.31169278733746975</v>
      </c>
      <c r="CC11">
        <v>1.2575266452503781E-2</v>
      </c>
      <c r="CD11" s="2">
        <f>((CC11-$B11)/$B11)</f>
        <v>-1.7455798885858537E-2</v>
      </c>
      <c r="CE11">
        <v>8.3797284814544366E-3</v>
      </c>
      <c r="CF11" s="2">
        <f>((CE11-$B11)/$B11)</f>
        <v>-0.34526606991100717</v>
      </c>
      <c r="CG11">
        <v>1.2730177542168255E-2</v>
      </c>
      <c r="CH11" s="2">
        <f>((CG11-$B11)/$B11)</f>
        <v>-5.3521195393428081E-3</v>
      </c>
      <c r="CI11">
        <v>1.3350240910479958E-2</v>
      </c>
      <c r="CJ11" s="2">
        <f>((CI11-$B11)/$B11)</f>
        <v>4.3095336358234926E-2</v>
      </c>
      <c r="CK11">
        <v>8.3704491355282001E-3</v>
      </c>
      <c r="CL11" s="2">
        <f>((CK11-$B11)/$B11)</f>
        <v>-0.3459910937158221</v>
      </c>
      <c r="CM11">
        <v>9.2183117105432283E-3</v>
      </c>
      <c r="CN11" s="2">
        <f>((CM11-$B11)/$B11)</f>
        <v>-0.27974498596381864</v>
      </c>
      <c r="CO11">
        <v>1.2634114632412929E-2</v>
      </c>
      <c r="CP11" s="2">
        <f>((CO11-$B11)/$B11)</f>
        <v>-1.2857809798768991E-2</v>
      </c>
      <c r="CQ11">
        <v>1.2735872402685993E-2</v>
      </c>
      <c r="CR11" s="2">
        <f>((CQ11-$B11)/$B11)</f>
        <v>-4.9071625915921907E-3</v>
      </c>
      <c r="CS11">
        <v>1.2657448944319135E-2</v>
      </c>
      <c r="CT11" s="2">
        <f>((CS11-$B11)/$B11)</f>
        <v>-1.1034628322891307E-2</v>
      </c>
      <c r="CU11">
        <v>8.5098977244037217E-3</v>
      </c>
      <c r="CV11" s="2">
        <f>((CU11-$B11)/$B11)</f>
        <v>-0.3350955470591615</v>
      </c>
    </row>
    <row r="12" spans="1:102" x14ac:dyDescent="0.25">
      <c r="A12" t="s">
        <v>1293</v>
      </c>
      <c r="D12" s="2"/>
      <c r="F12" s="2"/>
      <c r="H12" s="2"/>
      <c r="J12" s="2"/>
      <c r="L12" s="2"/>
      <c r="N12" s="2"/>
      <c r="P12" s="2"/>
      <c r="R12" s="2"/>
      <c r="S12">
        <v>0.27301408332134702</v>
      </c>
      <c r="T12" s="2">
        <f>((S12-$B10)/$B10)</f>
        <v>1.1838695532434349</v>
      </c>
      <c r="U12" s="5">
        <v>0.27752125923944498</v>
      </c>
      <c r="V12" s="2">
        <f>((U12-$B10)/$B10)</f>
        <v>1.2199229470423933</v>
      </c>
      <c r="W12" s="5"/>
      <c r="X12" s="2"/>
      <c r="Y12">
        <v>0.27744371970591725</v>
      </c>
      <c r="Z12" s="2">
        <f>((Y12-$B10)/$B10)</f>
        <v>1.2193026998215033</v>
      </c>
      <c r="AB12" s="2"/>
      <c r="AD12" s="2"/>
      <c r="AF12" s="2"/>
      <c r="AH12" s="2"/>
      <c r="AJ12" s="2"/>
      <c r="AL12" s="2"/>
      <c r="AN12" s="2"/>
      <c r="AP12" s="2"/>
      <c r="AR12" s="2"/>
      <c r="AT12" s="2"/>
      <c r="AV12" s="2"/>
      <c r="AX12" s="2"/>
      <c r="AZ12" s="2"/>
      <c r="BB12" s="2"/>
      <c r="BD12" s="2"/>
      <c r="BF12" s="2"/>
      <c r="BH12" s="2"/>
      <c r="BJ12" s="2"/>
      <c r="BL12" s="2"/>
      <c r="BN12" s="2"/>
      <c r="BP12" s="2"/>
      <c r="BR12" s="2"/>
      <c r="BS12" s="2"/>
      <c r="BU12" s="2"/>
      <c r="BV12" s="2"/>
      <c r="BW12">
        <v>0.3409997115149363</v>
      </c>
      <c r="BX12" s="2">
        <f>((BW12-$B10)/$B10)</f>
        <v>1.7276940390131001</v>
      </c>
      <c r="BY12" s="2">
        <f>((BW12-$BT10)/$BT10)</f>
        <v>0.31114533361344754</v>
      </c>
      <c r="BZ12">
        <v>0.37719825927668843</v>
      </c>
      <c r="CA12" s="2">
        <f>((BZ12-$B10)/$B10)</f>
        <v>2.0172501870579271</v>
      </c>
      <c r="CB12" s="2">
        <f>((BZ12-$BT10)/$BT10)</f>
        <v>0.45032890292073691</v>
      </c>
      <c r="CD12" s="2"/>
      <c r="CF12" s="2"/>
      <c r="CH12" s="2"/>
      <c r="CI12">
        <v>0.24586753656215601</v>
      </c>
      <c r="CJ12" s="2">
        <f>((CI12-$B10)/$B10)</f>
        <v>0.96672135260165137</v>
      </c>
      <c r="CK12">
        <v>0.20273065767065276</v>
      </c>
      <c r="CL12" s="2">
        <f>((CK12-$B10)/$B10)</f>
        <v>0.62166473395747524</v>
      </c>
      <c r="CM12">
        <v>0.18400149119589734</v>
      </c>
      <c r="CN12" s="2">
        <f>((CM12-$B10)/$B10)</f>
        <v>0.47184808009019874</v>
      </c>
      <c r="CP12" s="2"/>
      <c r="CR12" s="2"/>
      <c r="CT12" s="2"/>
      <c r="CV12" s="2"/>
    </row>
    <row r="13" spans="1:102" x14ac:dyDescent="0.25">
      <c r="A13" t="s">
        <v>1349</v>
      </c>
      <c r="D13" s="2"/>
      <c r="F13" s="2"/>
      <c r="H13" s="2"/>
      <c r="J13" s="2"/>
      <c r="L13" s="2"/>
      <c r="N13" s="2"/>
      <c r="P13" s="2"/>
      <c r="R13" s="2"/>
      <c r="S13">
        <v>4.5977236611499939E-3</v>
      </c>
      <c r="T13" s="2">
        <f>((S13-$B11)/$B11)</f>
        <v>-0.64076572543011501</v>
      </c>
      <c r="U13" s="5">
        <v>9.5681979874080378E-3</v>
      </c>
      <c r="V13" s="2">
        <f>((U13-$B11)/$B11)</f>
        <v>-0.25240729624715358</v>
      </c>
      <c r="W13" s="5"/>
      <c r="X13" s="2"/>
      <c r="Y13">
        <v>9.2854130688157094E-3</v>
      </c>
      <c r="Z13" s="2">
        <f>((Y13-$B11)/$B11)</f>
        <v>-0.27450215069615069</v>
      </c>
      <c r="AB13" s="2"/>
      <c r="AD13" s="2"/>
      <c r="AF13" s="2"/>
      <c r="AH13" s="2"/>
      <c r="AJ13" s="2"/>
      <c r="AL13" s="2"/>
      <c r="AN13" s="2"/>
      <c r="AP13" s="2"/>
      <c r="AR13" s="2"/>
      <c r="AT13" s="2"/>
      <c r="AV13" s="2"/>
      <c r="AX13" s="2"/>
      <c r="AZ13" s="2"/>
      <c r="BB13" s="2"/>
      <c r="BD13" s="2"/>
      <c r="BF13" s="2"/>
      <c r="BH13" s="2"/>
      <c r="BJ13" s="2"/>
      <c r="BL13" s="2"/>
      <c r="BN13" s="2"/>
      <c r="BP13" s="2"/>
      <c r="BR13" s="2"/>
      <c r="BS13" s="2"/>
      <c r="BU13" s="2"/>
      <c r="BV13" s="2"/>
      <c r="BW13">
        <v>1.3262075375252445E-2</v>
      </c>
      <c r="BX13" s="2">
        <f>((BW13-$B11)/$B11)</f>
        <v>3.6206692232633154E-2</v>
      </c>
      <c r="BY13" s="2">
        <f>((BW13-$BT11)/$BT11)</f>
        <v>-0.42055111729962713</v>
      </c>
      <c r="BZ13">
        <v>3.0636626559792365E-2</v>
      </c>
      <c r="CA13" s="2">
        <f>((BZ13-$B11)/$B11)</f>
        <v>1.3937337536120431</v>
      </c>
      <c r="CB13" s="2">
        <f>((BZ13-$BT11)/$BT11)</f>
        <v>0.33858076714801782</v>
      </c>
      <c r="CD13" s="2"/>
      <c r="CF13" s="2"/>
      <c r="CH13" s="2"/>
      <c r="CI13">
        <v>1.0333981966713007E-2</v>
      </c>
      <c r="CJ13" s="2">
        <f>((CI13-$B10)/$B10)</f>
        <v>-0.91733734646095944</v>
      </c>
      <c r="CK13">
        <v>1.4197370188563232E-2</v>
      </c>
      <c r="CL13" s="2">
        <f>((CK13-$B10)/$B10)</f>
        <v>-0.88643368095251318</v>
      </c>
      <c r="CM13">
        <v>7.7011796934543728E-3</v>
      </c>
      <c r="CN13" s="2">
        <f>((CM13-$B10)/$B10)</f>
        <v>-0.93839742019170558</v>
      </c>
      <c r="CP13" s="2"/>
      <c r="CR13" s="2"/>
      <c r="CT13" s="2"/>
      <c r="CV13" s="2"/>
    </row>
    <row r="14" spans="1:102" x14ac:dyDescent="0.25">
      <c r="A14" t="s">
        <v>1276</v>
      </c>
      <c r="B14">
        <v>0.26010348990329896</v>
      </c>
      <c r="C14">
        <v>0.25997801963289602</v>
      </c>
      <c r="D14" s="2">
        <f>((C14-$B14)/$B14)</f>
        <v>-4.8238595510420064E-4</v>
      </c>
      <c r="E14">
        <v>0.25745830606268882</v>
      </c>
      <c r="F14" s="2">
        <f>((E14-$B14)/$B14)</f>
        <v>-1.0169736060033475E-2</v>
      </c>
      <c r="G14">
        <v>0.26006030818433423</v>
      </c>
      <c r="H14" s="2">
        <f>((G14-$B14)/$B14)</f>
        <v>-1.6601745320979122E-4</v>
      </c>
      <c r="I14">
        <v>0.43275343584355136</v>
      </c>
      <c r="J14" s="2">
        <f>((I14-$B14)/$B14)</f>
        <v>0.66377404626304726</v>
      </c>
      <c r="K14">
        <v>0.18565870829737774</v>
      </c>
      <c r="L14" s="2">
        <f>((K14-$B14)/$B14)</f>
        <v>-0.2862121597584032</v>
      </c>
      <c r="M14">
        <v>0.14446704892146667</v>
      </c>
      <c r="N14" s="2">
        <f>((M14-$B14)/$B14)</f>
        <v>-0.4445785830279459</v>
      </c>
      <c r="O14">
        <v>0.26001943609121797</v>
      </c>
      <c r="P14" s="2">
        <f>((O14-$B14)/$B14)</f>
        <v>-3.23155264515043E-4</v>
      </c>
      <c r="Q14">
        <v>0.2600232815757722</v>
      </c>
      <c r="R14" s="2">
        <f>((Q14-$B14)/$B14)</f>
        <v>-3.0837082407688483E-4</v>
      </c>
      <c r="S14">
        <v>0.25993124254329603</v>
      </c>
      <c r="T14" s="2">
        <f>((S14-$B14)/$B14)</f>
        <v>-6.6222625489173014E-4</v>
      </c>
      <c r="U14" s="5">
        <v>0.25995441249067497</v>
      </c>
      <c r="V14" s="2">
        <f>((U14-$B14)/$B14)</f>
        <v>-5.731465297886309E-4</v>
      </c>
      <c r="W14" s="5">
        <v>0.26706723828861328</v>
      </c>
      <c r="X14" s="2">
        <f>((W14-$B14)/$B14)</f>
        <v>2.6772990965647191E-2</v>
      </c>
      <c r="Y14">
        <v>0.26357456186485351</v>
      </c>
      <c r="Z14" s="2">
        <f>((Y14-$B14)/$B14)</f>
        <v>1.3344964970846883E-2</v>
      </c>
      <c r="AA14">
        <v>0.26008218839106445</v>
      </c>
      <c r="AB14" s="2">
        <f>((AA14-$B14)/$B14)</f>
        <v>-8.1896295364685865E-5</v>
      </c>
      <c r="AC14">
        <v>0.25582103827222358</v>
      </c>
      <c r="AD14" s="2">
        <f>((AC14-$B14)/$B14)</f>
        <v>-1.6464414347794814E-2</v>
      </c>
      <c r="AE14">
        <v>0.2556834658034528</v>
      </c>
      <c r="AF14" s="2">
        <f>((AE14-$B14)/$B14)</f>
        <v>-1.6993328699624239E-2</v>
      </c>
      <c r="AG14">
        <v>0.26001683086634519</v>
      </c>
      <c r="AH14" s="2">
        <f>((AG14-$B14)/$B14)</f>
        <v>-3.3317137338672518E-4</v>
      </c>
      <c r="AI14">
        <v>0.25684491616155097</v>
      </c>
      <c r="AJ14" s="2">
        <f>((AI14-$B14)/$B14)</f>
        <v>-1.2527989312867169E-2</v>
      </c>
      <c r="AK14">
        <v>0.255744573987715</v>
      </c>
      <c r="AL14" s="2">
        <f>((AK14-$B14)/$B14)</f>
        <v>-1.6758390735950965E-2</v>
      </c>
      <c r="AM14">
        <v>0.25577549471201122</v>
      </c>
      <c r="AN14" s="2">
        <f>((AM14-$B14)/$B14)</f>
        <v>-1.6639512191461925E-2</v>
      </c>
      <c r="AO14">
        <v>0.26003235126953661</v>
      </c>
      <c r="AP14" s="2">
        <f>((AO14-$B14)/$B14)</f>
        <v>-2.7350126593378036E-4</v>
      </c>
      <c r="AQ14">
        <v>0.26086282313424258</v>
      </c>
      <c r="AR14" s="2">
        <f>((AQ14-$B14)/$B14)</f>
        <v>2.9193504140445424E-3</v>
      </c>
      <c r="AS14">
        <v>0.29337568157639599</v>
      </c>
      <c r="AT14" s="2">
        <f>((AS14-$B14)/$B14)</f>
        <v>0.12791905131863834</v>
      </c>
      <c r="AU14">
        <v>0.38955055158753715</v>
      </c>
      <c r="AV14" s="2">
        <f>((AU14-$B14)/$B14)</f>
        <v>0.49767522047614166</v>
      </c>
      <c r="AW14">
        <v>0.31772327437180403</v>
      </c>
      <c r="AX14" s="2">
        <f>((AW14-$B14)/$B14)</f>
        <v>0.22152637971111772</v>
      </c>
      <c r="AY14">
        <v>0.25569731776065796</v>
      </c>
      <c r="AZ14" s="2">
        <f>((AY14-$B14)/$B14)</f>
        <v>-1.6940073138884522E-2</v>
      </c>
      <c r="BA14">
        <v>0.25577977504963401</v>
      </c>
      <c r="BB14" s="2">
        <f>((BA14-$B14)/$B14)</f>
        <v>-1.6623055904680162E-2</v>
      </c>
      <c r="BC14">
        <v>0.25576526539908462</v>
      </c>
      <c r="BD14" s="2">
        <f>((BC14-$B14)/$B14)</f>
        <v>-1.667884004873291E-2</v>
      </c>
      <c r="BE14">
        <v>0.26011231824320535</v>
      </c>
      <c r="BF14" s="2">
        <f>((BE14-$B14)/$B14)</f>
        <v>3.3941643419237776E-5</v>
      </c>
      <c r="BG14">
        <v>0.34170742630293321</v>
      </c>
      <c r="BH14" s="2">
        <f>((BG14-$B14)/$B14)</f>
        <v>0.31373641480155801</v>
      </c>
      <c r="BI14">
        <v>0.223393173526996</v>
      </c>
      <c r="BJ14" s="2">
        <f>((BI14-$B14)/$B14)</f>
        <v>-0.14113734648447462</v>
      </c>
      <c r="BK14">
        <v>0.25153730444285538</v>
      </c>
      <c r="BL14" s="2">
        <f>((BK14-$B14)/$B14)</f>
        <v>-3.2933758265328558E-2</v>
      </c>
      <c r="BM14">
        <v>0.26008552119187839</v>
      </c>
      <c r="BN14" s="2">
        <f>((BM14-$B14)/$B14)</f>
        <v>-6.9082930902806541E-5</v>
      </c>
      <c r="BO14">
        <v>0.5538627111215364</v>
      </c>
      <c r="BP14" s="2">
        <f>((BO14-$B14)/$B14)</f>
        <v>1.1293936168540106</v>
      </c>
      <c r="BQ14">
        <v>0.50894253721016502</v>
      </c>
      <c r="BR14" s="2">
        <f>((BQ14-$B14)/$B14)</f>
        <v>0.95669245883390197</v>
      </c>
      <c r="BS14" s="2">
        <f>((BQ14-$BO14)/$BO14)</f>
        <v>-8.1103444968177965E-2</v>
      </c>
      <c r="BT14">
        <v>0.34915073086669224</v>
      </c>
      <c r="BU14" s="2">
        <f>((BT14-$B14)/$B14)</f>
        <v>0.3423531187393879</v>
      </c>
      <c r="BV14" s="2">
        <f>((BT14-$BO14)/$BO14)</f>
        <v>-0.36960780378284641</v>
      </c>
      <c r="BW14">
        <v>0.28026840640887102</v>
      </c>
      <c r="BX14" s="2">
        <f>((BW14-$B14)/$B14)</f>
        <v>7.7526512670279643E-2</v>
      </c>
      <c r="BY14" s="2">
        <f>((BW14-$BT14)/$BT14)</f>
        <v>-0.19728535090513927</v>
      </c>
      <c r="BZ14">
        <v>0.29570679565617974</v>
      </c>
      <c r="CA14" s="2">
        <f>((BZ14-$B14)/$B14)</f>
        <v>0.1368813073831395</v>
      </c>
      <c r="CB14" s="2">
        <f t="shared" si="15"/>
        <v>-0.15306837559196659</v>
      </c>
      <c r="CC14">
        <v>0.25989966389220182</v>
      </c>
      <c r="CD14" s="2">
        <f>((CC14-$B14)/$B14)</f>
        <v>-7.8363428023560746E-4</v>
      </c>
      <c r="CE14">
        <v>0.25975274298481821</v>
      </c>
      <c r="CF14" s="2">
        <f>((CE14-$B14)/$B14)</f>
        <v>-1.3484898592139197E-3</v>
      </c>
      <c r="CG14">
        <v>0.25875786681149016</v>
      </c>
      <c r="CH14" s="2">
        <f>((CG14-$B14)/$B14)</f>
        <v>-5.1734142141232915E-3</v>
      </c>
      <c r="CI14">
        <v>0.25565613952002658</v>
      </c>
      <c r="CJ14" s="2">
        <f>((CI14-$B14)/$B14)</f>
        <v>-1.7098387972132964E-2</v>
      </c>
      <c r="CK14">
        <v>0.25579698952671759</v>
      </c>
      <c r="CL14" s="2">
        <f>((CK14-$B14)/$B14)</f>
        <v>-1.6556872720863664E-2</v>
      </c>
      <c r="CM14">
        <v>0.25587641180332737</v>
      </c>
      <c r="CN14" s="2">
        <f>((CM14-$B14)/$B14)</f>
        <v>-1.6251523966645434E-2</v>
      </c>
      <c r="CO14">
        <v>0.21582979385827961</v>
      </c>
      <c r="CP14" s="2">
        <f>((CO14-$B14)/$B14)</f>
        <v>-0.17021569399733694</v>
      </c>
      <c r="CQ14">
        <v>0.18658455904850979</v>
      </c>
      <c r="CR14" s="2">
        <f>((CQ14-$B14)/$B14)</f>
        <v>-0.28265261216649562</v>
      </c>
      <c r="CS14">
        <v>0.16572465727816621</v>
      </c>
      <c r="CT14" s="2">
        <f>((CS14-$B14)/$B14)</f>
        <v>-0.36285108154535267</v>
      </c>
      <c r="CV14" s="2">
        <f>((CU14-$B14)/$B14)</f>
        <v>-1</v>
      </c>
    </row>
    <row r="15" spans="1:102" x14ac:dyDescent="0.25">
      <c r="A15" t="s">
        <v>1348</v>
      </c>
      <c r="B15">
        <v>9.4724696278175209E-3</v>
      </c>
      <c r="C15">
        <v>9.4534848811116436E-3</v>
      </c>
      <c r="D15" s="2">
        <f>((C15-$B15)/$B15)</f>
        <v>-2.0042024363029266E-3</v>
      </c>
      <c r="E15">
        <v>8.8910231053014391E-3</v>
      </c>
      <c r="F15" s="2">
        <f>((E15-$B15)/$B15)</f>
        <v>-6.1382780347858289E-2</v>
      </c>
      <c r="G15">
        <v>9.6452848440291613E-3</v>
      </c>
      <c r="H15" s="2">
        <f>((G15-$B15)/$B15)</f>
        <v>1.8243945138038665E-2</v>
      </c>
      <c r="I15">
        <v>7.3694487796693575E-3</v>
      </c>
      <c r="J15" s="2">
        <f>((I15-$B15)/$B15)</f>
        <v>-0.2220139974872323</v>
      </c>
      <c r="K15">
        <v>9.4217504856961981E-3</v>
      </c>
      <c r="L15" s="2">
        <f>((K15-$B15)/$B15)</f>
        <v>-5.3543736864964343E-3</v>
      </c>
      <c r="M15">
        <v>9.3427021866664267E-3</v>
      </c>
      <c r="N15" s="2">
        <f>((M15-$B15)/$B15)</f>
        <v>-1.3699430692288525E-2</v>
      </c>
      <c r="O15">
        <v>9.2187440390357894E-3</v>
      </c>
      <c r="P15" s="2">
        <f>((O15-$B15)/$B15)</f>
        <v>-2.6785579553258537E-2</v>
      </c>
      <c r="Q15">
        <v>9.2932418254941859E-3</v>
      </c>
      <c r="R15" s="2">
        <f>((Q15-$B15)/$B15)</f>
        <v>-1.8920916019303149E-2</v>
      </c>
      <c r="S15">
        <v>9.300447885539959E-3</v>
      </c>
      <c r="T15" s="2">
        <f>((S15-$B15)/$B15)</f>
        <v>-1.8160178816767153E-2</v>
      </c>
      <c r="U15" s="5">
        <v>9.5583687568894654E-3</v>
      </c>
      <c r="V15" s="2">
        <f>((U15-$B15)/$B15)</f>
        <v>9.0682929000571368E-3</v>
      </c>
      <c r="W15" s="5">
        <v>3.8278002921951454E-3</v>
      </c>
      <c r="X15" s="2">
        <f>((W15-$B15)/$B15)</f>
        <v>-0.59590260591027311</v>
      </c>
      <c r="Y15">
        <v>6.8671331099230803E-3</v>
      </c>
      <c r="Z15" s="2">
        <f>((Y15-$B15)/$B15)</f>
        <v>-0.27504300570607543</v>
      </c>
      <c r="AA15">
        <v>9.502973024160059E-3</v>
      </c>
      <c r="AB15" s="2">
        <f>((AA15-$B15)/$B15)</f>
        <v>3.2202157981018661E-3</v>
      </c>
      <c r="AC15">
        <v>9.324877025812691E-3</v>
      </c>
      <c r="AD15" s="2">
        <f>((AC15-$B15)/$B15)</f>
        <v>-1.5581216705240104E-2</v>
      </c>
      <c r="AE15">
        <v>5.162481381545439E-5</v>
      </c>
      <c r="AF15" s="2">
        <f>((AE15-$B15)/$B15)</f>
        <v>-0.99455001537678733</v>
      </c>
      <c r="AG15">
        <v>3.7443554486107586E-4</v>
      </c>
      <c r="AH15" s="2">
        <f>((AG15-$B15)/$B15)</f>
        <v>-0.96047118021244615</v>
      </c>
      <c r="AI15">
        <v>9.4122932889546661E-3</v>
      </c>
      <c r="AJ15" s="2">
        <f>((AI15-$B15)/$B15)</f>
        <v>-6.3527613417874362E-3</v>
      </c>
      <c r="AK15">
        <v>9.4085726195861606E-3</v>
      </c>
      <c r="AL15" s="2">
        <f>((AK15-$B15)/$B15)</f>
        <v>-6.7455490217372509E-3</v>
      </c>
      <c r="AM15">
        <v>5.7934535739754447E-2</v>
      </c>
      <c r="AN15" s="2">
        <f>((AM15-$B15)/$B15)</f>
        <v>5.1160962258057623</v>
      </c>
      <c r="AO15">
        <v>5.8977386521787835E-2</v>
      </c>
      <c r="AP15" s="2">
        <f>((AO15-$B15)/$B15)</f>
        <v>5.2261890340181916</v>
      </c>
      <c r="AQ15">
        <v>9.7164866557850581E-3</v>
      </c>
      <c r="AR15" s="2">
        <f>((AQ15-$B15)/$B15)</f>
        <v>2.5760655621522351E-2</v>
      </c>
      <c r="AS15">
        <v>1.054440033419516E-2</v>
      </c>
      <c r="AT15" s="2">
        <f>((AS15-$B15)/$B15)</f>
        <v>0.11316274936683164</v>
      </c>
      <c r="AU15">
        <v>1.4020573613136527E-2</v>
      </c>
      <c r="AV15" s="2">
        <f>((AU15-$B15)/$B15)</f>
        <v>0.48013919959824669</v>
      </c>
      <c r="AW15">
        <v>1.1667626921676447E-2</v>
      </c>
      <c r="AX15" s="2">
        <f>((AW15-$B15)/$B15)</f>
        <v>0.23174075822977283</v>
      </c>
      <c r="AY15">
        <v>9.4130195985560432E-3</v>
      </c>
      <c r="AZ15" s="2">
        <f>((AY15-$B15)/$B15)</f>
        <v>-6.2760854980091572E-3</v>
      </c>
      <c r="BA15">
        <v>8.9882279842530104E-3</v>
      </c>
      <c r="BB15" s="2">
        <f>((BA15-$B15)/$B15)</f>
        <v>-5.1120949719643594E-2</v>
      </c>
      <c r="BC15">
        <v>9.0867073196832966E-3</v>
      </c>
      <c r="BD15" s="2">
        <f>((BC15-$B15)/$B15)</f>
        <v>-4.0724575880546246E-2</v>
      </c>
      <c r="BE15">
        <v>9.365956036812749E-3</v>
      </c>
      <c r="BF15" s="2">
        <f>((BE15-$B15)/$B15)</f>
        <v>-1.1244542890058643E-2</v>
      </c>
      <c r="BG15">
        <v>1.158061278529913E-2</v>
      </c>
      <c r="BH15" s="2">
        <f>((BG15-$B15)/$B15)</f>
        <v>0.22255475502298658</v>
      </c>
      <c r="BI15">
        <v>8.1440137262760309E-3</v>
      </c>
      <c r="BJ15" s="2">
        <f>((BI15-$B15)/$B15)</f>
        <v>-0.14024388081860437</v>
      </c>
      <c r="BK15">
        <v>8.9398922837882373E-3</v>
      </c>
      <c r="BL15" s="2">
        <f>((BK15-$B15)/$B15)</f>
        <v>-5.6223705639053143E-2</v>
      </c>
      <c r="BM15">
        <v>9.2524918279914652E-3</v>
      </c>
      <c r="BN15" s="2">
        <f>((BM15-$B15)/$B15)</f>
        <v>-2.3222856178926502E-2</v>
      </c>
      <c r="BO15">
        <v>2.0354157918304871E-2</v>
      </c>
      <c r="BP15" s="2">
        <f>((BO15-$B15)/$B15)</f>
        <v>1.1487699320282241</v>
      </c>
      <c r="BQ15">
        <v>3.775830823390753E-2</v>
      </c>
      <c r="BR15" s="2">
        <f>((BQ15-$B15)/$B15)</f>
        <v>2.9861102455291939</v>
      </c>
      <c r="BS15" s="2">
        <f>((BQ15-$BO15)/$BO15)</f>
        <v>0.85506609438019465</v>
      </c>
      <c r="BT15">
        <v>3.792022567924172E-2</v>
      </c>
      <c r="BU15" s="2">
        <f>((BT15-$B15)/$B15)</f>
        <v>3.0032037229111315</v>
      </c>
      <c r="BV15" s="2">
        <f>((BT15-$BO15)/$BO15)</f>
        <v>0.86302110023128786</v>
      </c>
      <c r="BW15">
        <v>0</v>
      </c>
      <c r="BX15" s="2">
        <f>((BW15-$B15)/$B15)</f>
        <v>-1</v>
      </c>
      <c r="BY15" s="2">
        <f>((BW15-$BT15)/$BT15)</f>
        <v>-1</v>
      </c>
      <c r="BZ15">
        <v>1.9109980708001292E-2</v>
      </c>
      <c r="CA15" s="2">
        <f>((BZ15-$B15)/$B15)</f>
        <v>1.0174232759619073</v>
      </c>
      <c r="CB15" s="2">
        <f t="shared" si="15"/>
        <v>-0.49604781180238405</v>
      </c>
      <c r="CC15">
        <v>9.9407693444254468E-3</v>
      </c>
      <c r="CD15" s="2">
        <f>((CC15-$B15)/$B15)</f>
        <v>4.9437974995737544E-2</v>
      </c>
      <c r="CE15">
        <v>9.2438591051400999E-3</v>
      </c>
      <c r="CF15" s="2">
        <f>((CE15-$B15)/$B15)</f>
        <v>-2.4134204875787334E-2</v>
      </c>
      <c r="CG15">
        <v>9.9086383061276727E-3</v>
      </c>
      <c r="CH15" s="2">
        <f>((CG15-$B15)/$B15)</f>
        <v>4.6045930517345568E-2</v>
      </c>
      <c r="CI15">
        <v>9.149992471313987E-3</v>
      </c>
      <c r="CJ15" s="2">
        <f>((CI15-$B15)/$B15)</f>
        <v>-3.4043620003438683E-2</v>
      </c>
      <c r="CK15">
        <v>9.408791424070943E-3</v>
      </c>
      <c r="CL15" s="2">
        <f>((CK15-$B15)/$B15)</f>
        <v>-6.7224500313599368E-3</v>
      </c>
      <c r="CM15">
        <v>9.478759736436115E-3</v>
      </c>
      <c r="CN15" s="2">
        <f>((CM15-$B15)/$B15)</f>
        <v>6.6404104375506466E-4</v>
      </c>
      <c r="CO15">
        <v>8.4078172644267632E-3</v>
      </c>
      <c r="CP15" s="2">
        <f>((CO15-$B15)/$B15)</f>
        <v>-0.11239438131997011</v>
      </c>
      <c r="CQ15">
        <v>7.705981948850988E-3</v>
      </c>
      <c r="CR15" s="2">
        <f>((CQ15-$B15)/$B15)</f>
        <v>-0.18648649701435208</v>
      </c>
      <c r="CS15">
        <v>5.9819883715765366E-3</v>
      </c>
      <c r="CT15" s="2">
        <f>((CS15-$B15)/$B15)</f>
        <v>-0.36848693037669833</v>
      </c>
      <c r="CV15" s="2">
        <f>((CU15-$B15)/$B15)</f>
        <v>-1</v>
      </c>
    </row>
    <row r="16" spans="1:102" x14ac:dyDescent="0.25">
      <c r="A16" t="s">
        <v>1294</v>
      </c>
      <c r="D16" s="2"/>
      <c r="F16" s="2"/>
      <c r="H16" s="2"/>
      <c r="J16" s="2"/>
      <c r="L16" s="2"/>
      <c r="N16" s="2"/>
      <c r="P16" s="2"/>
      <c r="R16" s="2"/>
      <c r="T16" s="2"/>
      <c r="U16" s="5"/>
      <c r="V16" s="2"/>
      <c r="W16" s="5">
        <v>0.57186667597101204</v>
      </c>
      <c r="X16" s="2">
        <f>((W16-$B14)/$B14)</f>
        <v>1.1986120839194434</v>
      </c>
      <c r="Y16">
        <v>0.56856699362834395</v>
      </c>
      <c r="Z16" s="2">
        <f>((Y16-$B14)/$B14)</f>
        <v>1.1859260475118012</v>
      </c>
      <c r="AB16" s="2"/>
      <c r="AD16" s="2"/>
      <c r="AF16" s="2"/>
      <c r="AH16" s="2"/>
      <c r="AJ16" s="2"/>
      <c r="AL16" s="2"/>
      <c r="AN16" s="2"/>
      <c r="AP16" s="2"/>
      <c r="AR16" s="2"/>
      <c r="AT16" s="2"/>
      <c r="AV16" s="2"/>
      <c r="AX16" s="2"/>
      <c r="AZ16" s="2"/>
      <c r="BB16" s="2"/>
      <c r="BD16" s="2"/>
      <c r="BF16" s="2"/>
      <c r="BH16" s="2"/>
      <c r="BJ16" s="2"/>
      <c r="BL16" s="2"/>
      <c r="BN16" s="2"/>
      <c r="BP16" s="2"/>
      <c r="BR16" s="2"/>
      <c r="BS16" s="2"/>
      <c r="BU16" s="2"/>
      <c r="BV16" s="2"/>
      <c r="BW16">
        <v>0.44893706814506201</v>
      </c>
      <c r="BX16" s="2">
        <f>((BW16-$B14)/$B14)</f>
        <v>0.7259940199647742</v>
      </c>
      <c r="BY16" s="2">
        <f>((BW16-$BT14)/$BT14)</f>
        <v>0.28579730316093416</v>
      </c>
      <c r="BZ16">
        <v>0.56935837082849627</v>
      </c>
      <c r="CA16" s="2">
        <f>((BZ16-$B14)/$B14)</f>
        <v>1.1889685949241657</v>
      </c>
      <c r="CB16" s="2">
        <f>((BZ16-$BT14)/$BT14)</f>
        <v>0.6306950565882693</v>
      </c>
      <c r="CD16" s="2"/>
      <c r="CF16" s="2"/>
      <c r="CH16" s="2"/>
      <c r="CJ16" s="2"/>
      <c r="CL16" s="2"/>
      <c r="CN16" s="2"/>
      <c r="CO16">
        <v>0.49152616086450102</v>
      </c>
      <c r="CP16" s="2">
        <f>((CO16-$B14)/$B14)</f>
        <v>0.88973304836178924</v>
      </c>
      <c r="CQ16">
        <v>0.43168360287874952</v>
      </c>
      <c r="CR16" s="2">
        <f>((CQ16-$B14)/$B14)</f>
        <v>0.65966094126318897</v>
      </c>
      <c r="CS16">
        <v>0.37537600076278227</v>
      </c>
      <c r="CT16" s="2">
        <f>((CS16-$B14)/$B14)</f>
        <v>0.44317940871281358</v>
      </c>
      <c r="CV16" s="2">
        <f>((CU16-$B14)/$B14)</f>
        <v>-1</v>
      </c>
    </row>
    <row r="17" spans="1:100" x14ac:dyDescent="0.25">
      <c r="A17" t="s">
        <v>1347</v>
      </c>
      <c r="D17" s="2"/>
      <c r="F17" s="2"/>
      <c r="H17" s="2"/>
      <c r="J17" s="2"/>
      <c r="L17" s="2"/>
      <c r="N17" s="2"/>
      <c r="P17" s="2"/>
      <c r="R17" s="2"/>
      <c r="T17" s="2"/>
      <c r="U17" s="5"/>
      <c r="V17" s="2"/>
      <c r="W17" s="5">
        <v>3.7571188850279991E-3</v>
      </c>
      <c r="X17" s="2">
        <f>((W17-$B15)/$B15)</f>
        <v>-0.60336437775481699</v>
      </c>
      <c r="Y17">
        <v>0</v>
      </c>
      <c r="Z17" s="2">
        <v>0</v>
      </c>
      <c r="AB17" s="2"/>
      <c r="AD17" s="2"/>
      <c r="AF17" s="2"/>
      <c r="AH17" s="2"/>
      <c r="AJ17" s="2"/>
      <c r="AL17" s="2"/>
      <c r="AN17" s="2"/>
      <c r="AP17" s="2"/>
      <c r="AR17" s="2"/>
      <c r="AT17" s="2"/>
      <c r="AV17" s="2"/>
      <c r="AX17" s="2"/>
      <c r="AZ17" s="2"/>
      <c r="BB17" s="2"/>
      <c r="BD17" s="2"/>
      <c r="BF17" s="2"/>
      <c r="BH17" s="2"/>
      <c r="BJ17" s="2"/>
      <c r="BL17" s="2"/>
      <c r="BN17" s="2"/>
      <c r="BP17" s="2"/>
      <c r="BR17" s="2"/>
      <c r="BS17" s="2"/>
      <c r="BU17" s="2"/>
      <c r="BV17" s="2"/>
      <c r="BW17">
        <v>6.0843401574416082E-2</v>
      </c>
      <c r="BX17" s="2">
        <f>((BW17-$B15)/$B15)</f>
        <v>5.4231825453141669</v>
      </c>
      <c r="BY17" s="2">
        <f>((BW17-$BT15)/$BT15)</f>
        <v>0.60451053453837855</v>
      </c>
      <c r="BZ17">
        <v>4.3994866693288115E-2</v>
      </c>
      <c r="CA17" s="2">
        <f>((BZ17-$B15)/$B15)</f>
        <v>3.6444980476991655</v>
      </c>
      <c r="CB17" s="2">
        <f>((BZ17-$BT15)/$BT15)</f>
        <v>0.160195275878112</v>
      </c>
      <c r="CD17" s="2"/>
      <c r="CF17" s="2"/>
      <c r="CH17" s="2"/>
      <c r="CJ17" s="2"/>
      <c r="CL17" s="2"/>
      <c r="CN17" s="2"/>
      <c r="CO17">
        <v>0</v>
      </c>
      <c r="CP17" s="2">
        <f>((CO17-$B14)/$B14)</f>
        <v>-1</v>
      </c>
      <c r="CQ17">
        <v>3.9118874356905142E-3</v>
      </c>
      <c r="CR17" s="2">
        <f>((CQ17-$B14)/$B14)</f>
        <v>-0.98496026548069426</v>
      </c>
      <c r="CS17">
        <v>8.2037703502634909E-3</v>
      </c>
      <c r="CT17" s="2">
        <f>((CS17-$B14)/$B14)</f>
        <v>-0.96845959139835658</v>
      </c>
      <c r="CV17" s="2">
        <f>((CU17-$B14)/$B14)</f>
        <v>-1</v>
      </c>
    </row>
    <row r="18" spans="1:100" x14ac:dyDescent="0.25">
      <c r="A18" t="s">
        <v>1277</v>
      </c>
      <c r="B18">
        <v>4.8770174467887298E-2</v>
      </c>
      <c r="C18">
        <v>4.8725790757368166E-2</v>
      </c>
      <c r="D18" s="2">
        <f>((C18-$B18)/$B18)</f>
        <v>-9.1005847330638697E-4</v>
      </c>
      <c r="E18">
        <v>4.8608539672830103E-2</v>
      </c>
      <c r="F18" s="2">
        <f>((E18-$B18)/$B18)</f>
        <v>-3.3142140010924675E-3</v>
      </c>
      <c r="G18">
        <v>4.8677067283837333E-2</v>
      </c>
      <c r="H18" s="2">
        <f>((G18-$B18)/$B18)</f>
        <v>-1.9091009016437117E-3</v>
      </c>
      <c r="I18">
        <v>4.8396835877098927E-2</v>
      </c>
      <c r="J18" s="2">
        <f>((I18-$B18)/$B18)</f>
        <v>-7.6550595699466911E-3</v>
      </c>
      <c r="K18">
        <v>4.8762864203975666E-2</v>
      </c>
      <c r="L18" s="2">
        <f>((K18-$B18)/$B18)</f>
        <v>-1.4989210088730618E-4</v>
      </c>
      <c r="M18">
        <v>4.877513505492187E-2</v>
      </c>
      <c r="N18" s="2">
        <f>((M18-$B18)/$B18)</f>
        <v>1.0171353883177771E-4</v>
      </c>
      <c r="O18">
        <v>7.3115579560438154E-2</v>
      </c>
      <c r="P18" s="2">
        <f>((O18-$B18)/$B18)</f>
        <v>0.49918634407553902</v>
      </c>
      <c r="Q18">
        <v>0.14446768263680801</v>
      </c>
      <c r="R18" s="2">
        <f>((Q18-$B18)/$B18)</f>
        <v>1.9622137753871005</v>
      </c>
      <c r="S18">
        <v>4.8726626140178697E-2</v>
      </c>
      <c r="T18" s="2">
        <f>((S18-$B18)/$B18)</f>
        <v>-8.9292950422547928E-4</v>
      </c>
      <c r="U18" s="5">
        <v>4.8695500488853107E-2</v>
      </c>
      <c r="V18" s="2">
        <f>((U18-$B18)/$B18)</f>
        <v>-1.5311402890994447E-3</v>
      </c>
      <c r="W18" s="5">
        <v>4.3863634386236243E-2</v>
      </c>
      <c r="X18" s="2">
        <f>((W18-$B18)/$B18)</f>
        <v>-0.10060534199814611</v>
      </c>
      <c r="Y18">
        <v>4.6484579478571202E-2</v>
      </c>
      <c r="Z18" s="2">
        <f>((Y18-$B18)/$B18)</f>
        <v>-4.6864605555615661E-2</v>
      </c>
      <c r="AA18">
        <v>4.8760720202472844E-2</v>
      </c>
      <c r="AB18" s="2">
        <f>((AA18-$B18)/$B18)</f>
        <v>-1.9385342614836203E-4</v>
      </c>
      <c r="AC18">
        <v>4.8679202654369563E-2</v>
      </c>
      <c r="AD18" s="2">
        <f>((AC18-$B18)/$B18)</f>
        <v>-1.865316548695861E-3</v>
      </c>
      <c r="AE18">
        <v>4.8744423943727709E-2</v>
      </c>
      <c r="AF18" s="2">
        <f>((AE18-$B18)/$B18)</f>
        <v>-5.2799737627644023E-4</v>
      </c>
      <c r="AG18">
        <v>4.869811824793463E-2</v>
      </c>
      <c r="AH18" s="2">
        <f>((AG18-$B18)/$B18)</f>
        <v>-1.4774648796902188E-3</v>
      </c>
      <c r="AI18">
        <v>4.8780640802837671E-2</v>
      </c>
      <c r="AJ18" s="2">
        <f>((AI18-$B18)/$B18)</f>
        <v>2.1460523905374152E-4</v>
      </c>
      <c r="AK18">
        <v>4.8677149926634862E-2</v>
      </c>
      <c r="AL18" s="2">
        <f>((AK18-$B18)/$B18)</f>
        <v>-1.907406366029873E-3</v>
      </c>
      <c r="AM18">
        <v>4.8690230663618668E-2</v>
      </c>
      <c r="AN18" s="2">
        <f>((AM18-$B18)/$B18)</f>
        <v>-1.6391945516058962E-3</v>
      </c>
      <c r="AO18">
        <v>4.8738619204849988E-2</v>
      </c>
      <c r="AP18" s="2">
        <f>((AO18-$B18)/$B18)</f>
        <v>-6.4701968737239845E-4</v>
      </c>
      <c r="AQ18">
        <v>4.70731622929755E-2</v>
      </c>
      <c r="AR18" s="2">
        <f>((AQ18-$B18)/$B18)</f>
        <v>-3.4796106297081117E-2</v>
      </c>
      <c r="AS18">
        <v>4.7823807086522195E-2</v>
      </c>
      <c r="AT18" s="2">
        <f>((AS18-$B18)/$B18)</f>
        <v>-1.940463391182326E-2</v>
      </c>
      <c r="AU18">
        <v>5.6009208810659038E-2</v>
      </c>
      <c r="AV18" s="2">
        <f>((AU18-$B18)/$B18)</f>
        <v>0.14843158593862074</v>
      </c>
      <c r="AW18">
        <v>5.230524595861924E-2</v>
      </c>
      <c r="AX18" s="2">
        <f>((AW18-$B18)/$B18)</f>
        <v>7.2484290435737689E-2</v>
      </c>
      <c r="AY18">
        <v>4.8663244944625594E-2</v>
      </c>
      <c r="AZ18" s="2">
        <f>((AY18-$B18)/$B18)</f>
        <v>-2.1925187766574663E-3</v>
      </c>
      <c r="BA18">
        <v>4.8670932717350429E-2</v>
      </c>
      <c r="BB18" s="2">
        <f>((BA18-$B18)/$B18)</f>
        <v>-2.0348861085624035E-3</v>
      </c>
      <c r="BC18">
        <v>4.8675533343484269E-2</v>
      </c>
      <c r="BD18" s="2">
        <f>((BC18-$B18)/$B18)</f>
        <v>-1.9405533286608486E-3</v>
      </c>
      <c r="BE18">
        <v>5.0122349605223902E-2</v>
      </c>
      <c r="BF18" s="2">
        <f>((BE18-$B18)/$B18)</f>
        <v>2.7725452124985603E-2</v>
      </c>
      <c r="BG18">
        <v>4.1684741545316699E-2</v>
      </c>
      <c r="BH18" s="2">
        <f>((BG18-$B18)/$B18)</f>
        <v>-0.14528209094753186</v>
      </c>
      <c r="BI18">
        <v>5.0380164044487537E-2</v>
      </c>
      <c r="BJ18" s="2">
        <f>((BI18-$B18)/$B18)</f>
        <v>3.301176578034052E-2</v>
      </c>
      <c r="BK18">
        <v>4.8481262546689864E-2</v>
      </c>
      <c r="BL18" s="2">
        <f>((BK18-$B18)/$B18)</f>
        <v>-5.9239468455801322E-3</v>
      </c>
      <c r="BM18">
        <v>4.9079923843859737E-2</v>
      </c>
      <c r="BN18" s="2">
        <f>((BM18-$B18)/$B18)</f>
        <v>6.3512050008431506E-3</v>
      </c>
      <c r="BO18">
        <v>5.9286014906411298E-2</v>
      </c>
      <c r="BP18" s="2">
        <f>((BO18-$B18)/$B18)</f>
        <v>0.21562031617188804</v>
      </c>
      <c r="BQ18">
        <v>6.9429826302593103E-2</v>
      </c>
      <c r="BR18" s="2">
        <f>((BQ18-$B18)/$B18)</f>
        <v>0.42361242419399475</v>
      </c>
      <c r="BS18" s="2">
        <f>((BQ18-$BO18)/$BO18)</f>
        <v>0.17109956559223607</v>
      </c>
      <c r="BT18">
        <v>7.2541881429797367E-2</v>
      </c>
      <c r="BU18" s="2">
        <f>((BT18-$B18)/$B18)</f>
        <v>0.48742304536069558</v>
      </c>
      <c r="BV18" s="2">
        <f>((BT18-$BO18)/$BO18)</f>
        <v>0.22359179554084946</v>
      </c>
      <c r="BW18">
        <v>6.0892939051661481E-2</v>
      </c>
      <c r="BX18" s="2">
        <f>((BW18-$B18)/$B18)</f>
        <v>0.24856922732061196</v>
      </c>
      <c r="BY18" s="2">
        <f>((BW18-$BT18)/$BT18)</f>
        <v>-0.16058230291985445</v>
      </c>
      <c r="BZ18">
        <v>6.0365242074344357E-2</v>
      </c>
      <c r="CA18" s="2">
        <f>((BZ18-$B18)/$B18)</f>
        <v>0.23774915166833832</v>
      </c>
      <c r="CB18" s="2">
        <f t="shared" si="15"/>
        <v>-0.16785667969250276</v>
      </c>
      <c r="CC18">
        <v>4.8992482902276036E-2</v>
      </c>
      <c r="CD18" s="2">
        <f>((CC18-$B18)/$B18)</f>
        <v>4.5582866334652255E-3</v>
      </c>
      <c r="CE18">
        <v>4.8930488280844002E-2</v>
      </c>
      <c r="CF18" s="2">
        <f>((CE18-$B18)/$B18)</f>
        <v>3.2871281414476533E-3</v>
      </c>
      <c r="CG18">
        <v>4.8999405431369131E-2</v>
      </c>
      <c r="CH18" s="2">
        <f>((CG18-$B18)/$B18)</f>
        <v>4.7002284897047055E-3</v>
      </c>
      <c r="CI18">
        <v>4.8652385828303835E-2</v>
      </c>
      <c r="CJ18" s="2">
        <f>((CI18-$B18)/$B18)</f>
        <v>-2.4151777365697363E-3</v>
      </c>
      <c r="CK18">
        <v>4.8666939986507667E-2</v>
      </c>
      <c r="CL18" s="2">
        <f>((CK18-$B18)/$B18)</f>
        <v>-2.1167543997121841E-3</v>
      </c>
      <c r="CM18">
        <v>4.8648045937785329E-2</v>
      </c>
      <c r="CN18" s="2">
        <f>((CM18-$B18)/$B18)</f>
        <v>-2.5041643060429047E-3</v>
      </c>
      <c r="CO18">
        <v>4.8156946211924262E-2</v>
      </c>
      <c r="CP18" s="2">
        <f>((CO18-$B18)/$B18)</f>
        <v>-1.257383765085392E-2</v>
      </c>
      <c r="CQ18">
        <v>4.8487897381639368E-2</v>
      </c>
      <c r="CR18" s="2">
        <f>((CQ18-$B18)/$B18)</f>
        <v>-5.7879039664661255E-3</v>
      </c>
      <c r="CS18">
        <v>4.8656516618484198E-2</v>
      </c>
      <c r="CT18" s="2">
        <f>((CS18-$B18)/$B18)</f>
        <v>-2.330478630498596E-3</v>
      </c>
      <c r="CV18" s="2">
        <f>((CU18-$B18)/$B18)</f>
        <v>-1</v>
      </c>
    </row>
    <row r="19" spans="1:100" x14ac:dyDescent="0.25">
      <c r="A19" t="s">
        <v>1346</v>
      </c>
      <c r="B19">
        <v>2.7610615765435303E-2</v>
      </c>
      <c r="C19">
        <v>2.7741643840003299E-2</v>
      </c>
      <c r="D19" s="2">
        <f>((C19-$B19)/$B19)</f>
        <v>4.74556872186911E-3</v>
      </c>
      <c r="E19">
        <v>2.7402436958096396E-2</v>
      </c>
      <c r="F19" s="2">
        <f>((E19-$B19)/$B19)</f>
        <v>-7.5398103797278812E-3</v>
      </c>
      <c r="G19">
        <v>2.7759625376060637E-2</v>
      </c>
      <c r="H19" s="2">
        <f>((G19-$B19)/$B19)</f>
        <v>5.3968231600206879E-3</v>
      </c>
      <c r="I19">
        <v>3.3788206341068987E-2</v>
      </c>
      <c r="J19" s="2">
        <f>((I19-$B19)/$B19)</f>
        <v>0.22373968868043781</v>
      </c>
      <c r="K19">
        <v>2.4000010674433959E-2</v>
      </c>
      <c r="L19" s="2">
        <f>((K19-$B19)/$B19)</f>
        <v>-0.13076872756750779</v>
      </c>
      <c r="M19">
        <v>2.1212554334356228E-2</v>
      </c>
      <c r="N19" s="2">
        <f>((M19-$B19)/$B19)</f>
        <v>-0.23172469188784153</v>
      </c>
      <c r="O19">
        <v>1.9693363319133357E-2</v>
      </c>
      <c r="P19" s="2">
        <f>((O19-$B19)/$B19)</f>
        <v>-0.28674668155040783</v>
      </c>
      <c r="Q19">
        <v>0</v>
      </c>
      <c r="R19" s="2">
        <f>((Q19-$B19)/$B19)</f>
        <v>-1</v>
      </c>
      <c r="S19">
        <v>2.7798648015336689E-2</v>
      </c>
      <c r="T19" s="2">
        <f>((S19-$B19)/$B19)</f>
        <v>6.810143297737532E-3</v>
      </c>
      <c r="U19" s="5">
        <v>2.7591561233206822E-2</v>
      </c>
      <c r="V19" s="2">
        <f>((U19-$B19)/$B19)</f>
        <v>-6.9011616366537829E-4</v>
      </c>
      <c r="W19" s="5">
        <v>3.725492986273251E-2</v>
      </c>
      <c r="X19" s="2">
        <f>((W19-$B19)/$B19)</f>
        <v>0.34929732024921234</v>
      </c>
      <c r="Y19">
        <v>3.3431132382196145E-2</v>
      </c>
      <c r="Z19" s="2">
        <f>((Y19-$B19)/$B19)</f>
        <v>0.21080720061474792</v>
      </c>
      <c r="AA19">
        <v>2.7615902378949293E-2</v>
      </c>
      <c r="AB19" s="2">
        <f>((AA19-$B19)/$B19)</f>
        <v>1.9147032282445161E-4</v>
      </c>
      <c r="AC19">
        <v>2.6668920406365579E-2</v>
      </c>
      <c r="AD19" s="2">
        <f>((AC19-$B19)/$B19)</f>
        <v>-3.4106278797613701E-2</v>
      </c>
      <c r="AE19">
        <v>1.5911360320777085E-2</v>
      </c>
      <c r="AF19" s="2">
        <f>((AE19-$B19)/$B19)</f>
        <v>-0.42372309056953661</v>
      </c>
      <c r="AG19">
        <v>1.5860946637866136E-2</v>
      </c>
      <c r="AH19" s="2">
        <f>((AG19-$B19)/$B19)</f>
        <v>-0.42554897099680544</v>
      </c>
      <c r="AI19">
        <v>2.6382609789154337E-2</v>
      </c>
      <c r="AJ19" s="2">
        <f>((AI19-$B19)/$B19)</f>
        <v>-4.4475863440114262E-2</v>
      </c>
      <c r="AK19">
        <v>2.6579223255021319E-2</v>
      </c>
      <c r="AL19" s="2">
        <f>((AK19-$B19)/$B19)</f>
        <v>-3.7354926060908289E-2</v>
      </c>
      <c r="AM19">
        <v>3.9773404510485916E-2</v>
      </c>
      <c r="AN19" s="2">
        <f>((AM19-$B19)/$B19)</f>
        <v>0.44051131812412359</v>
      </c>
      <c r="AO19">
        <v>4.0041999348485444E-2</v>
      </c>
      <c r="AP19" s="2">
        <f>((AO19-$B19)/$B19)</f>
        <v>0.45023927349756987</v>
      </c>
      <c r="AQ19">
        <v>2.6994492452042104E-2</v>
      </c>
      <c r="AR19" s="2">
        <f>((AQ19-$B19)/$B19)</f>
        <v>-2.2314725561626253E-2</v>
      </c>
      <c r="AS19">
        <v>2.855845526157352E-2</v>
      </c>
      <c r="AT19" s="2">
        <f>((AS19-$B19)/$B19)</f>
        <v>3.4328806868725505E-2</v>
      </c>
      <c r="AU19">
        <v>3.4759275650038363E-2</v>
      </c>
      <c r="AV19" s="2">
        <f>((AU19-$B19)/$B19)</f>
        <v>0.25890983183186372</v>
      </c>
      <c r="AW19">
        <v>3.1327239013923751E-2</v>
      </c>
      <c r="AX19" s="2">
        <f>((AW19-$B19)/$B19)</f>
        <v>0.13460848827359906</v>
      </c>
      <c r="AY19">
        <v>2.6418945364133379E-2</v>
      </c>
      <c r="AZ19" s="2">
        <f>((AY19-$B19)/$B19)</f>
        <v>-4.3159863272362514E-2</v>
      </c>
      <c r="BA19">
        <v>2.6192515150080805E-2</v>
      </c>
      <c r="BB19" s="2">
        <f>((BA19-$B19)/$B19)</f>
        <v>-5.1360702253144444E-2</v>
      </c>
      <c r="BC19">
        <v>2.6413700066903557E-2</v>
      </c>
      <c r="BD19" s="2">
        <f>((BC19-$B19)/$B19)</f>
        <v>-4.3349837203925025E-2</v>
      </c>
      <c r="BE19">
        <v>2.8969897732659407E-2</v>
      </c>
      <c r="BF19" s="2">
        <f>((BE19-$B19)/$B19)</f>
        <v>4.923041118574898E-2</v>
      </c>
      <c r="BG19">
        <v>2.6681583055097814E-2</v>
      </c>
      <c r="BH19" s="2">
        <f>((BG19-$B19)/$B19)</f>
        <v>-3.3647663573679196E-2</v>
      </c>
      <c r="BI19">
        <v>3.0170396399827507E-2</v>
      </c>
      <c r="BJ19" s="2">
        <f>((BI19-$B19)/$B19)</f>
        <v>9.2710016181410074E-2</v>
      </c>
      <c r="BK19">
        <v>2.5949385473415534E-2</v>
      </c>
      <c r="BL19" s="2">
        <f>((BK19-$B19)/$B19)</f>
        <v>-6.0166361595578796E-2</v>
      </c>
      <c r="BM19">
        <v>2.6889167910066663E-2</v>
      </c>
      <c r="BN19" s="2">
        <f>((BM19-$B19)/$B19)</f>
        <v>-2.6129364933316485E-2</v>
      </c>
      <c r="BO19">
        <v>4.5900515253443151E-2</v>
      </c>
      <c r="BP19" s="2">
        <f>((BO19-$B19)/$B19)</f>
        <v>0.66242273056815659</v>
      </c>
      <c r="BQ19">
        <v>4.9966975812687484E-2</v>
      </c>
      <c r="BR19" s="2">
        <f>((BQ19-$B19)/$B19)</f>
        <v>0.80970161032189913</v>
      </c>
      <c r="BS19" s="2">
        <f>((BQ19-$BO19)/$BO19)</f>
        <v>8.8592917460535339E-2</v>
      </c>
      <c r="BT19">
        <v>4.3318146543833445E-2</v>
      </c>
      <c r="BU19" s="2">
        <f>((BT19-$B19)/$B19)</f>
        <v>0.56889462052714568</v>
      </c>
      <c r="BV19" s="2">
        <f>((BT19-$BO19)/$BO19)</f>
        <v>-5.6260124648949202E-2</v>
      </c>
      <c r="BW19">
        <v>5.2975071754867438E-2</v>
      </c>
      <c r="BX19" s="2">
        <f>((BW19-$B19)/$B19)</f>
        <v>0.91864868950821976</v>
      </c>
      <c r="BY19" s="2">
        <f>((BW19-$BT19)/$BT19)</f>
        <v>0.22293024936471351</v>
      </c>
      <c r="BZ19">
        <v>5.6747990763693565E-2</v>
      </c>
      <c r="CA19" s="2">
        <f>((BZ19-$B19)/$B19)</f>
        <v>1.05529609501626</v>
      </c>
      <c r="CB19" s="2">
        <f t="shared" si="15"/>
        <v>0.31002813581302513</v>
      </c>
      <c r="CC19">
        <v>2.7173510838311432E-2</v>
      </c>
      <c r="CD19" s="2">
        <f>((CC19-$B19)/$B19)</f>
        <v>-1.5831045958455831E-2</v>
      </c>
      <c r="CE19">
        <v>2.6743785066685195E-2</v>
      </c>
      <c r="CF19" s="2">
        <f>((CE19-$B19)/$B19)</f>
        <v>-3.1394834005667553E-2</v>
      </c>
      <c r="CG19">
        <v>2.6745039179567207E-2</v>
      </c>
      <c r="CH19" s="2">
        <f>((CG19-$B19)/$B19)</f>
        <v>-3.1349412603527659E-2</v>
      </c>
      <c r="CI19">
        <v>2.6675581063256574E-2</v>
      </c>
      <c r="CJ19" s="2">
        <f>((CI19-$B19)/$B19)</f>
        <v>-3.386504343554933E-2</v>
      </c>
      <c r="CK19">
        <v>2.6718438075479536E-2</v>
      </c>
      <c r="CL19" s="2">
        <f>((CK19-$B19)/$B19)</f>
        <v>-3.2312850156447831E-2</v>
      </c>
      <c r="CM19">
        <v>2.6567895122679833E-2</v>
      </c>
      <c r="CN19" s="2">
        <f>((CM19-$B19)/$B19)</f>
        <v>-3.7765207832156131E-2</v>
      </c>
      <c r="CO19">
        <v>3.1917994643887837E-2</v>
      </c>
      <c r="CP19" s="2">
        <f>((CO19-$B19)/$B19)</f>
        <v>0.15600444825445653</v>
      </c>
      <c r="CQ19">
        <v>3.5162808123033351E-2</v>
      </c>
      <c r="CR19" s="2">
        <f>((CQ19-$B19)/$B19)</f>
        <v>0.27352495220524398</v>
      </c>
      <c r="CS19">
        <v>3.5917984112845268E-2</v>
      </c>
      <c r="CT19" s="2">
        <f>((CS19-$B19)/$B19)</f>
        <v>0.30087588114603542</v>
      </c>
      <c r="CV19" s="2">
        <f>((CU19-$B19)/$B19)</f>
        <v>-1</v>
      </c>
    </row>
    <row r="20" spans="1:100" x14ac:dyDescent="0.25">
      <c r="D20" s="2"/>
      <c r="F20" s="2"/>
      <c r="H20" s="2"/>
      <c r="J20" s="2"/>
      <c r="L20" s="2"/>
      <c r="N20" s="2"/>
      <c r="P20" s="2"/>
      <c r="R20" s="2"/>
      <c r="T20" s="2"/>
      <c r="U20" s="5"/>
      <c r="V20" s="2"/>
      <c r="W20" s="5"/>
      <c r="X20" s="2"/>
      <c r="Z20" s="2"/>
      <c r="AB20" s="2"/>
      <c r="AD20" s="2"/>
      <c r="AF20" s="2"/>
      <c r="AH20" s="2"/>
      <c r="AJ20" s="2"/>
      <c r="AL20" s="2"/>
      <c r="AN20" s="2"/>
      <c r="AP20" s="2"/>
      <c r="AR20" s="2"/>
      <c r="AT20" s="2"/>
      <c r="AV20" s="2"/>
      <c r="AX20" s="2"/>
      <c r="AZ20" s="2"/>
      <c r="BB20" s="2"/>
      <c r="BD20" s="2"/>
      <c r="BF20" s="2"/>
      <c r="BH20" s="2"/>
      <c r="BJ20" s="2"/>
      <c r="BL20" s="2"/>
      <c r="BN20" s="2"/>
      <c r="BP20" s="2"/>
      <c r="BR20" s="2"/>
      <c r="BS20" s="2"/>
      <c r="BU20" s="2"/>
      <c r="BV20" s="2"/>
      <c r="BX20" s="2"/>
      <c r="BY20" s="2"/>
      <c r="CA20" s="2"/>
      <c r="CB20" s="2"/>
      <c r="CD20" s="2"/>
      <c r="CF20" s="2"/>
      <c r="CH20" s="2"/>
      <c r="CJ20" s="2"/>
      <c r="CL20" s="2"/>
      <c r="CN20" s="2"/>
      <c r="CP20" s="2"/>
      <c r="CR20" s="2"/>
      <c r="CT20" s="2"/>
      <c r="CV20" s="2"/>
    </row>
    <row r="21" spans="1:100" x14ac:dyDescent="0.25">
      <c r="A21" t="s">
        <v>1278</v>
      </c>
      <c r="B21">
        <v>0.80710582229986672</v>
      </c>
      <c r="C21">
        <v>1.6873466802528911</v>
      </c>
      <c r="D21" s="2">
        <f>((C21-$B21)/$B21)</f>
        <v>1.0906139364039746</v>
      </c>
      <c r="E21">
        <v>11.808066375735979</v>
      </c>
      <c r="F21" s="2">
        <f>((E21-$B21)/$B21)</f>
        <v>13.630134053659308</v>
      </c>
      <c r="G21">
        <v>0.4710138625710748</v>
      </c>
      <c r="H21" s="2">
        <f>((G21-$B21)/$B21)</f>
        <v>-0.41641622503860781</v>
      </c>
      <c r="I21">
        <v>0.80710582229986672</v>
      </c>
      <c r="J21" s="2">
        <f>((I21-$B21)/$B21)</f>
        <v>0</v>
      </c>
      <c r="K21">
        <v>0.80710582229986672</v>
      </c>
      <c r="L21" s="2">
        <f>((K21-$B21)/$B21)</f>
        <v>0</v>
      </c>
      <c r="M21">
        <v>0.80710582229986672</v>
      </c>
      <c r="N21" s="2">
        <f>((M21-$B21)/$B21)</f>
        <v>0</v>
      </c>
      <c r="O21">
        <v>0.80710582229986672</v>
      </c>
      <c r="P21" s="2">
        <f>((O21-$B21)/$B21)</f>
        <v>0</v>
      </c>
      <c r="Q21">
        <v>0.80710582229986672</v>
      </c>
      <c r="R21" s="2">
        <f>((Q21-$B21)/$B21)</f>
        <v>0</v>
      </c>
      <c r="S21">
        <v>0.80802779246608825</v>
      </c>
      <c r="T21" s="2">
        <f>((S21-$B21)/$B21)</f>
        <v>1.1423163366537927E-3</v>
      </c>
      <c r="U21" s="5">
        <v>0.81062344395394081</v>
      </c>
      <c r="V21" s="2">
        <f>((U21-$B21)/$B21)</f>
        <v>4.3583153000316052E-3</v>
      </c>
      <c r="W21" s="5">
        <v>0.80886237349696954</v>
      </c>
      <c r="X21" s="2">
        <f>((W21-$B21)/$B21)</f>
        <v>2.1763579800446685E-3</v>
      </c>
      <c r="Y21">
        <v>0.81074376437117024</v>
      </c>
      <c r="Z21" s="2">
        <f>((Y21-$B21)/$B21)</f>
        <v>4.5073916837040321E-3</v>
      </c>
      <c r="AA21">
        <f>10.4755062810535/13</f>
        <v>0.80580817546565386</v>
      </c>
      <c r="AB21" s="2">
        <f>((AA21-$B21)/$B21)</f>
        <v>-1.6077778134658679E-3</v>
      </c>
      <c r="AC21">
        <v>0.80710582229986672</v>
      </c>
      <c r="AD21" s="2">
        <f>((AC21-$B21)/$B21)</f>
        <v>0</v>
      </c>
      <c r="AE21">
        <v>0.80710582229986672</v>
      </c>
      <c r="AF21" s="2">
        <f>((AE21-$B21)/$B21)</f>
        <v>0</v>
      </c>
      <c r="AG21">
        <v>0.80710582229986672</v>
      </c>
      <c r="AH21" s="2">
        <f>((AG21-$B21)/$B21)</f>
        <v>0</v>
      </c>
      <c r="AI21">
        <v>0.81435169234517568</v>
      </c>
      <c r="AJ21" s="2">
        <f>((AI21-$B21)/$B21)</f>
        <v>8.9775960538380113E-3</v>
      </c>
      <c r="AK21">
        <v>0.80710582229986672</v>
      </c>
      <c r="AL21" s="2">
        <f>((AK21-$B21)/$B21)</f>
        <v>0</v>
      </c>
      <c r="AM21">
        <v>0.80710582229986672</v>
      </c>
      <c r="AN21" s="2">
        <f>((AM21-$B21)/$B21)</f>
        <v>0</v>
      </c>
      <c r="AO21">
        <v>0.8142652690949681</v>
      </c>
      <c r="AP21" s="2">
        <f>((AO21-$B21)/$B21)</f>
        <v>8.8705180873313218E-3</v>
      </c>
      <c r="AQ21">
        <v>0.94950417593541425</v>
      </c>
      <c r="AR21" s="2">
        <f>((AQ21-$B21)/$B21)</f>
        <v>0.1764308343480662</v>
      </c>
      <c r="AS21">
        <v>1.3377722876297899</v>
      </c>
      <c r="AT21" s="2">
        <f>((AS21-$B21)/$B21)</f>
        <v>0.65749304572946443</v>
      </c>
      <c r="AU21">
        <v>1.8219440080385527</v>
      </c>
      <c r="AV21" s="2">
        <f>((AU21-$B21)/$B21)</f>
        <v>1.2573793394859685</v>
      </c>
      <c r="AW21">
        <v>1.2088891155171606</v>
      </c>
      <c r="AX21" s="2">
        <f>((AW21-$B21)/$B21)</f>
        <v>0.49780745240122676</v>
      </c>
      <c r="AY21">
        <v>0.59238955085604761</v>
      </c>
      <c r="AZ21" s="2">
        <f>((AY21-$B21)/$B21)</f>
        <v>-0.26603236590708779</v>
      </c>
      <c r="BA21">
        <v>0.4110811309271567</v>
      </c>
      <c r="BB21" s="2">
        <f>((BA21-$B21)/$B21)</f>
        <v>-0.49067257406746057</v>
      </c>
      <c r="BC21">
        <v>0.26218333577499714</v>
      </c>
      <c r="BD21" s="2">
        <f>((BC21-$B21)/$B21)</f>
        <v>-0.67515618332686589</v>
      </c>
      <c r="BE21">
        <v>0.4106497836452267</v>
      </c>
      <c r="BF21" s="2">
        <f>((BE21-$B21)/$B21)</f>
        <v>-0.49120701115118875</v>
      </c>
      <c r="BG21">
        <v>1.652914041706198</v>
      </c>
      <c r="BH21" s="2">
        <f>((BG21-$B21)/$B21)</f>
        <v>1.0479520727482565</v>
      </c>
      <c r="BI21">
        <v>5.4444618155020139</v>
      </c>
      <c r="BJ21" s="2">
        <f>((BI21-$B21)/$B21)</f>
        <v>5.7456604389098498</v>
      </c>
      <c r="BK21" t="s">
        <v>1333</v>
      </c>
      <c r="BL21" s="2" t="s">
        <v>1333</v>
      </c>
      <c r="BN21" s="2" t="s">
        <v>1333</v>
      </c>
      <c r="BO21">
        <v>91.38517612500624</v>
      </c>
      <c r="BP21" s="2">
        <f>((BO21-$B21)/$B21)</f>
        <v>112.2257674273766</v>
      </c>
      <c r="BQ21">
        <v>26.198276609991868</v>
      </c>
      <c r="BR21" s="2">
        <f>((BQ21-$B21)/$B21)</f>
        <v>31.45953118680184</v>
      </c>
      <c r="BS21" s="2">
        <f>((BQ21-$BO21)/$BO21)</f>
        <v>-0.71332028102506351</v>
      </c>
      <c r="BT21">
        <v>9.722164283903286</v>
      </c>
      <c r="BU21" s="2">
        <f>((BT21-$B21)/$B21)</f>
        <v>11.045711993750402</v>
      </c>
      <c r="BV21" s="2">
        <f>((BT21-$BO21)/$BO21)</f>
        <v>-0.89361333318869696</v>
      </c>
      <c r="BW21">
        <v>45.491501982375297</v>
      </c>
      <c r="BX21" s="2">
        <f>((BW21-$B21)/$B21)</f>
        <v>55.363739085348449</v>
      </c>
      <c r="BY21" s="2">
        <f>((BW21-$BT21)/$BT21)</f>
        <v>3.679153802995728</v>
      </c>
      <c r="BZ21" s="1">
        <v>45.367786701882991</v>
      </c>
      <c r="CA21" s="2">
        <f>((BZ21-$B21)/$B21)</f>
        <v>55.210456483396975</v>
      </c>
      <c r="CB21" s="2">
        <f>((BZ21-$BT21)/$BT21)</f>
        <v>3.6664287268830833</v>
      </c>
      <c r="CC21">
        <v>137.24078352349201</v>
      </c>
      <c r="CD21" s="2">
        <f>((CC21-$B21)/$B21)</f>
        <v>169.04063126743557</v>
      </c>
      <c r="CE21">
        <v>34.292587290498147</v>
      </c>
      <c r="CF21" s="2">
        <f>((CE21-$B21)/$B21)</f>
        <v>41.488340863135676</v>
      </c>
      <c r="CG21">
        <v>15.233222457208599</v>
      </c>
      <c r="CH21" s="2">
        <f>((CG21-$B21)/$B21)</f>
        <v>17.873884980535983</v>
      </c>
      <c r="CI21">
        <v>0.60670564601126453</v>
      </c>
      <c r="CJ21" s="2">
        <f>((CI21-$B21)/$B21)</f>
        <v>-0.24829479697910894</v>
      </c>
      <c r="CK21">
        <v>0.47388620284903393</v>
      </c>
      <c r="CL21" s="2">
        <f>((CK21-$B21)/$B21)</f>
        <v>-0.41285741007457455</v>
      </c>
      <c r="CM21">
        <v>0.37823581445726706</v>
      </c>
      <c r="CN21" s="2">
        <f>((CM21-$B21)/$B21)</f>
        <v>-0.53136775376062173</v>
      </c>
      <c r="CO21">
        <v>0.80710582229986672</v>
      </c>
      <c r="CP21" s="2">
        <f>((CO21-$B21)/$B21)</f>
        <v>0</v>
      </c>
      <c r="CQ21">
        <v>0.80710582229986672</v>
      </c>
      <c r="CR21" s="2">
        <f>((CQ21-$B21)/$B21)</f>
        <v>0</v>
      </c>
      <c r="CS21">
        <v>0.80710582229986672</v>
      </c>
      <c r="CT21" s="2">
        <f>((CS21-$B21)/$B21)</f>
        <v>0</v>
      </c>
      <c r="CV21" s="2">
        <f>((CU21-$B21)/$B21)</f>
        <v>-1</v>
      </c>
    </row>
    <row r="22" spans="1:100" x14ac:dyDescent="0.25">
      <c r="A22" t="s">
        <v>1344</v>
      </c>
      <c r="B22">
        <v>6.0132722829383855E-3</v>
      </c>
      <c r="C22">
        <v>1.202699893240554E-2</v>
      </c>
      <c r="D22" s="2">
        <f>((C22-$B22)/$B22)</f>
        <v>1.00007556061116</v>
      </c>
      <c r="E22">
        <v>2.2747699358071984</v>
      </c>
      <c r="F22" s="2">
        <f>((E22-$B22)/$B22)</f>
        <v>377.29152394470191</v>
      </c>
      <c r="G22">
        <v>6.0070129657183707E-3</v>
      </c>
      <c r="H22" s="2">
        <f>((G22-$B22)/$B22)</f>
        <v>-1.040916979225191E-3</v>
      </c>
      <c r="I22">
        <v>6.0132722829383855E-3</v>
      </c>
      <c r="J22" s="2">
        <f>((I22-$B22)/$B22)</f>
        <v>0</v>
      </c>
      <c r="K22">
        <v>6.0132722829383855E-3</v>
      </c>
      <c r="L22" s="2">
        <f>((K22-$B22)/$B22)</f>
        <v>0</v>
      </c>
      <c r="M22">
        <v>6.0132722829383855E-3</v>
      </c>
      <c r="N22" s="2">
        <f>((M22-$B22)/$B22)</f>
        <v>0</v>
      </c>
      <c r="O22">
        <v>6.0132722829383855E-3</v>
      </c>
      <c r="P22" s="2">
        <f>((O22-$B22)/$B22)</f>
        <v>0</v>
      </c>
      <c r="Q22">
        <v>6.0132722829383855E-3</v>
      </c>
      <c r="R22" s="2">
        <f>((Q22-$B22)/$B22)</f>
        <v>0</v>
      </c>
      <c r="S22">
        <v>5.6280177931498721E-3</v>
      </c>
      <c r="T22" s="2">
        <f>((S22-$B22)/$B22)</f>
        <v>-6.4067361606359646E-2</v>
      </c>
      <c r="U22" s="5">
        <v>5.4194012298586286E-3</v>
      </c>
      <c r="V22" s="2">
        <f>((U22-$B22)/$B22)</f>
        <v>-9.8760046965570267E-2</v>
      </c>
      <c r="W22" s="5">
        <v>6.3203319949136699E-3</v>
      </c>
      <c r="X22" s="2">
        <f>((W22-$B22)/$B22)</f>
        <v>5.1063663431059489E-2</v>
      </c>
      <c r="Y22">
        <v>5.413972520115602E-3</v>
      </c>
      <c r="Z22" s="2">
        <f>((Y22-$B22)/$B22)</f>
        <v>-9.9662834913228915E-2</v>
      </c>
      <c r="AA22">
        <v>0</v>
      </c>
      <c r="AB22" s="2">
        <f>((AA22-$B22)/$B22)</f>
        <v>-1</v>
      </c>
      <c r="AC22">
        <v>6.0132722829383855E-3</v>
      </c>
      <c r="AD22" s="2">
        <f>((AC22-$B22)/$B22)</f>
        <v>0</v>
      </c>
      <c r="AE22">
        <v>6.0132722829383855E-3</v>
      </c>
      <c r="AF22" s="2">
        <f>((AE22-$B22)/$B22)</f>
        <v>0</v>
      </c>
      <c r="AG22">
        <v>6.0132722829383855E-3</v>
      </c>
      <c r="AH22" s="2">
        <f>((AG22-$B22)/$B22)</f>
        <v>0</v>
      </c>
      <c r="AI22">
        <v>0.1485500421106439</v>
      </c>
      <c r="AJ22" s="2">
        <f>((AI22-$B22)/$B22)</f>
        <v>23.703694614349796</v>
      </c>
      <c r="AK22">
        <v>6.0132722829383855E-3</v>
      </c>
      <c r="AL22" s="2">
        <f>((AK22-$B22)/$B22)</f>
        <v>0</v>
      </c>
      <c r="AM22">
        <v>6.0132722829383855E-3</v>
      </c>
      <c r="AN22" s="2">
        <f>((AM22-$B22)/$B22)</f>
        <v>0</v>
      </c>
      <c r="AO22">
        <v>0.14548854948551918</v>
      </c>
      <c r="AP22" s="2">
        <f>((AO22-$B22)/$B22)</f>
        <v>23.194572046623872</v>
      </c>
      <c r="AQ22">
        <v>6.5854921049063007E-3</v>
      </c>
      <c r="AR22" s="2">
        <f>((AQ22-$B22)/$B22)</f>
        <v>9.5159473086141394E-2</v>
      </c>
      <c r="AS22">
        <v>4.990419710300175E-2</v>
      </c>
      <c r="AT22" s="2">
        <f>((AS22-$B22)/$B22)</f>
        <v>7.2990083859326029</v>
      </c>
      <c r="AU22">
        <v>1.2883749270551898E-2</v>
      </c>
      <c r="AV22" s="2">
        <f>((AU22-$B22)/$B22)</f>
        <v>1.1425521187702239</v>
      </c>
      <c r="AW22">
        <v>8.853355231688469E-3</v>
      </c>
      <c r="AX22" s="2">
        <f>((AW22-$B22)/$B22)</f>
        <v>0.47230240293763598</v>
      </c>
      <c r="AY22">
        <v>7.0071387193969123E-3</v>
      </c>
      <c r="AZ22" s="2">
        <f>((AY22-$B22)/$B22)</f>
        <v>0.16527880157338792</v>
      </c>
      <c r="BA22">
        <v>3.8463417753189107E-3</v>
      </c>
      <c r="BB22" s="2">
        <f>((BA22-$B22)/$B22)</f>
        <v>-0.36035795581180702</v>
      </c>
      <c r="BC22">
        <v>4.2478813172240363E-3</v>
      </c>
      <c r="BD22" s="2">
        <f>((BC22-$B22)/$B22)</f>
        <v>-0.29358240948498859</v>
      </c>
      <c r="BE22">
        <v>8.3357886021841535E-3</v>
      </c>
      <c r="BF22" s="2">
        <f>((BE22-$B22)/$B22)</f>
        <v>0.38623169049495798</v>
      </c>
      <c r="BG22">
        <v>9.1343156259832813E-3</v>
      </c>
      <c r="BH22" s="2">
        <f>((BG22-$B22)/$B22)</f>
        <v>0.51902578100451457</v>
      </c>
      <c r="BI22">
        <v>0.39273821131165365</v>
      </c>
      <c r="BJ22" s="2">
        <f>((BI22-$B22)/$B22)</f>
        <v>64.311895559091852</v>
      </c>
      <c r="BK22" t="s">
        <v>1333</v>
      </c>
      <c r="BL22" s="2" t="s">
        <v>1333</v>
      </c>
      <c r="BN22" s="2" t="s">
        <v>1333</v>
      </c>
      <c r="BO22">
        <v>16.680355852093339</v>
      </c>
      <c r="BP22" s="2">
        <f>((BO22-$B22)/$B22)</f>
        <v>2772.9232596237075</v>
      </c>
      <c r="BQ22">
        <v>7.4497330326663764</v>
      </c>
      <c r="BR22" s="2">
        <f>((BQ22-$B22)/$B22)</f>
        <v>1237.8817073531991</v>
      </c>
      <c r="BS22" s="2">
        <f>((BQ22-$BO22)/$BO22)</f>
        <v>-0.55338284754090206</v>
      </c>
      <c r="BT22">
        <v>3.5316973360720305</v>
      </c>
      <c r="BU22" s="2">
        <f>((BT22-$B22)/$B22)</f>
        <v>586.31704966904749</v>
      </c>
      <c r="BV22" s="2">
        <f>((BT22-$BO22)/$BO22)</f>
        <v>-0.78827206281520601</v>
      </c>
      <c r="BW22">
        <v>5.5391781674002374</v>
      </c>
      <c r="BX22" s="2">
        <f>((BW22-$B22)/$B22)</f>
        <v>920.15871471789035</v>
      </c>
      <c r="BY22" s="2">
        <f>((BW22-$BT22)/$BT22)</f>
        <v>0.56841814014587555</v>
      </c>
      <c r="BZ22">
        <v>6.8530911358776985</v>
      </c>
      <c r="CA22" s="2">
        <f>((BZ22-$B22)/$B22)</f>
        <v>1138.6608723875938</v>
      </c>
      <c r="CB22" s="2">
        <f>((BZ22-$BT22)/$BT22)</f>
        <v>0.94045255970313046</v>
      </c>
      <c r="CC22">
        <v>0</v>
      </c>
      <c r="CD22" s="2">
        <f>((CC22-$B22)/$B22)</f>
        <v>-1</v>
      </c>
      <c r="CE22">
        <v>1.5705394102450754E-2</v>
      </c>
      <c r="CF22" s="2">
        <f>((CE22-$B22)/$B22)</f>
        <v>1.6117882848930822</v>
      </c>
      <c r="CG22">
        <v>4.0823216849358794E-2</v>
      </c>
      <c r="CH22" s="2">
        <f>((CG22-$B22)/$B22)</f>
        <v>5.7888522136587044</v>
      </c>
      <c r="CI22">
        <v>6.6255571692698688E-3</v>
      </c>
      <c r="CJ22" s="2">
        <f>((CI22-$B22)/$B22)</f>
        <v>0.10182224544674871</v>
      </c>
      <c r="CK22">
        <v>4.0726807142098774E-3</v>
      </c>
      <c r="CL22" s="2">
        <f>((CK22-$B22)/$B22)</f>
        <v>-0.32271806055325303</v>
      </c>
      <c r="CM22">
        <v>3.6567446041101E-3</v>
      </c>
      <c r="CN22" s="2">
        <f>((CM22-$B22)/$B22)</f>
        <v>-0.39188773897941109</v>
      </c>
      <c r="CO22">
        <v>6.0132722829383855E-3</v>
      </c>
      <c r="CP22" s="2">
        <f>((CO22-$B22)/$B22)</f>
        <v>0</v>
      </c>
      <c r="CQ22">
        <v>6.0132722829383855E-3</v>
      </c>
      <c r="CR22" s="2">
        <f>((CQ22-$B22)/$B22)</f>
        <v>0</v>
      </c>
      <c r="CS22">
        <v>6.0132722829383855E-3</v>
      </c>
      <c r="CT22" s="2">
        <f>((CS22-$B22)/$B22)</f>
        <v>0</v>
      </c>
      <c r="CV22" s="2">
        <f>((CU22-$B22)/$B22)</f>
        <v>-1</v>
      </c>
    </row>
    <row r="23" spans="1:100" x14ac:dyDescent="0.25">
      <c r="A23" t="s">
        <v>1279</v>
      </c>
      <c r="B23">
        <v>5.2128992327453423</v>
      </c>
      <c r="C23">
        <v>10.809971810233918</v>
      </c>
      <c r="D23" s="2">
        <f>((C23-$B23)/$B23)</f>
        <v>1.0736966758018285</v>
      </c>
      <c r="E23">
        <v>34.033792045696444</v>
      </c>
      <c r="F23" s="2">
        <f>((E23-$B23)/$B23)</f>
        <v>5.5287646137316084</v>
      </c>
      <c r="G23">
        <v>3.0709324151824364</v>
      </c>
      <c r="H23" s="2">
        <f>((G23-$B23)/$B23)</f>
        <v>-0.41089741464940072</v>
      </c>
      <c r="I23">
        <v>5.1695488798525044</v>
      </c>
      <c r="J23" s="2">
        <f>((I23-$B23)/$B23)</f>
        <v>-8.3159775313760738E-3</v>
      </c>
      <c r="K23">
        <v>5.2136265171609271</v>
      </c>
      <c r="L23" s="2">
        <f>((K23-$B23)/$B23)</f>
        <v>1.3951630045259161E-4</v>
      </c>
      <c r="M23">
        <v>5.213625556100685</v>
      </c>
      <c r="N23" s="2">
        <f>((M23-$B23)/$B23)</f>
        <v>1.3933193850751159E-4</v>
      </c>
      <c r="O23">
        <v>5.2127255923757509</v>
      </c>
      <c r="P23" s="2">
        <f>((O23-$B23)/$B23)</f>
        <v>-3.3309749879796884E-5</v>
      </c>
      <c r="Q23">
        <v>5.2128474490864285</v>
      </c>
      <c r="R23" s="2">
        <f>((Q23-$B23)/$B23)</f>
        <v>-9.9337540592574971E-6</v>
      </c>
      <c r="S23">
        <v>5.4455105802824493</v>
      </c>
      <c r="T23" s="2">
        <f>((S23-$B23)/$B23)</f>
        <v>4.4622260502550248E-2</v>
      </c>
      <c r="U23" s="5">
        <v>5.7128647214351513</v>
      </c>
      <c r="V23" s="2">
        <f>((U23-$B23)/$B23)</f>
        <v>9.5909294687537089E-2</v>
      </c>
      <c r="W23" s="5">
        <v>5.6468647354560622</v>
      </c>
      <c r="X23" s="2">
        <f>((W23-$B23)/$B23)</f>
        <v>8.3248396589890444E-2</v>
      </c>
      <c r="Y23">
        <v>5.6795714618204727</v>
      </c>
      <c r="Z23" s="2">
        <f>((Y23-$B23)/$B23)</f>
        <v>8.9522587765303918E-2</v>
      </c>
      <c r="AA23">
        <v>5.2135973700589933</v>
      </c>
      <c r="AB23" s="2">
        <f>((AA23-$B23)/$B23)</f>
        <v>1.3392495854620842E-4</v>
      </c>
      <c r="AC23">
        <f>72.5649139037559/13</f>
        <v>5.5819164541350688</v>
      </c>
      <c r="AD23" s="2">
        <f>((AC23-$B23)/$B23)</f>
        <v>7.0789248921542217E-2</v>
      </c>
      <c r="AE23" s="4">
        <v>5.2128634225912531</v>
      </c>
      <c r="AF23" s="2">
        <f>((AE23-$B23)/$B23)</f>
        <v>-6.8695273954674406E-6</v>
      </c>
      <c r="AG23">
        <f>66.3299599799152/13</f>
        <v>5.1023046138396309</v>
      </c>
      <c r="AH23" s="2">
        <f>((AG23-$B23)/$B23)</f>
        <v>-2.1215568145073742E-2</v>
      </c>
      <c r="AI23">
        <v>5.5387952308396065</v>
      </c>
      <c r="AJ23" s="2">
        <f>((AI23-$B23)/$B23)</f>
        <v>6.2517225740163218E-2</v>
      </c>
      <c r="AK23">
        <v>6.3563690579130503</v>
      </c>
      <c r="AL23" s="2">
        <f>((AK23-$B23)/$B23)</f>
        <v>0.21935390923823908</v>
      </c>
      <c r="AM23">
        <v>5.8099420035444078</v>
      </c>
      <c r="AN23" s="2">
        <f>((AM23-$B23)/$B23)</f>
        <v>0.11453180737672471</v>
      </c>
      <c r="AO23" s="1">
        <v>5.7692213624264097</v>
      </c>
      <c r="AP23" s="2">
        <f>((AO23-$B23)/$B23)</f>
        <v>0.10672029226777968</v>
      </c>
      <c r="AQ23">
        <v>6.0483933768496074</v>
      </c>
      <c r="AR23" s="2">
        <f>((AQ23-$B23)/$B23)</f>
        <v>0.16027437071026157</v>
      </c>
      <c r="AS23">
        <v>8.3311404254906893</v>
      </c>
      <c r="AT23" s="2">
        <f>((AS23-$B23)/$B23)</f>
        <v>0.59817791473079063</v>
      </c>
      <c r="AU23">
        <v>11.599806996001057</v>
      </c>
      <c r="AV23" s="2">
        <f>((AU23-$B23)/$B23)</f>
        <v>1.2252122049733325</v>
      </c>
      <c r="AW23">
        <v>7.7602180613256548</v>
      </c>
      <c r="AX23" s="2">
        <f>((AW23-$B23)/$B23)</f>
        <v>0.48865683276190669</v>
      </c>
      <c r="AY23">
        <v>5.8096819771906345</v>
      </c>
      <c r="AZ23" s="2">
        <f>((AY23-$B23)/$B23)</f>
        <v>0.11448192604540336</v>
      </c>
      <c r="BA23">
        <v>5.8104632600353208</v>
      </c>
      <c r="BB23" s="2">
        <f>((BA23-$B23)/$B23)</f>
        <v>0.1146318009633336</v>
      </c>
      <c r="BC23">
        <v>5.8115442423154668</v>
      </c>
      <c r="BD23" s="2">
        <f>((BC23-$B23)/$B23)</f>
        <v>0.11483916777245121</v>
      </c>
      <c r="BE23">
        <v>2.8464014390890835</v>
      </c>
      <c r="BF23" s="2">
        <f>((BE23-$B23)/$B23)</f>
        <v>-0.4539696027099217</v>
      </c>
      <c r="BG23">
        <v>9.8445986327939767</v>
      </c>
      <c r="BH23" s="2">
        <f>((BG23-$B23)/$B23)</f>
        <v>0.88850737243378053</v>
      </c>
      <c r="BI23">
        <v>2.6679837457112607</v>
      </c>
      <c r="BJ23" s="2">
        <f>((BI23-$B23)/$B23)</f>
        <v>-0.48819579535471225</v>
      </c>
      <c r="BK23" t="s">
        <v>1333</v>
      </c>
      <c r="BL23" s="2" t="s">
        <v>1333</v>
      </c>
      <c r="BN23" s="2" t="s">
        <v>1333</v>
      </c>
      <c r="BO23">
        <v>179.28326366352132</v>
      </c>
      <c r="BP23" s="2">
        <f>((BO23-$B23)/$B23)</f>
        <v>33.392236576785479</v>
      </c>
      <c r="BQ23">
        <v>76.477291828957632</v>
      </c>
      <c r="BR23" s="2">
        <f>((BQ23-$B23)/$B23)</f>
        <v>13.670778853456049</v>
      </c>
      <c r="BS23" s="2">
        <f>((BQ23-$BO23)/$BO23)</f>
        <v>-0.57342760129305681</v>
      </c>
      <c r="BT23">
        <v>55.652055656319952</v>
      </c>
      <c r="BU23" s="2">
        <f>((BT23-$B23)/$B23)</f>
        <v>9.6758356859722241</v>
      </c>
      <c r="BV23" s="2">
        <f>((BT23-$BO23)/$BO23)</f>
        <v>-0.68958588482208971</v>
      </c>
      <c r="BW23">
        <v>64.367451628051896</v>
      </c>
      <c r="BX23" s="2">
        <f>((BW23-$B23)/$B23)</f>
        <v>11.347726045368645</v>
      </c>
      <c r="BY23" s="2">
        <f>((BW23-$BT23)/$BT23)</f>
        <v>0.15660510414123771</v>
      </c>
      <c r="BZ23">
        <v>55.596065593153142</v>
      </c>
      <c r="CA23" s="2">
        <f>((BZ23-$B23)/$B23)</f>
        <v>9.6650950096869241</v>
      </c>
      <c r="CB23" s="2">
        <f>((BZ23-$BT23)/$BT23)</f>
        <v>-1.0060735853600342E-3</v>
      </c>
      <c r="CC23">
        <v>5.9900227790277354</v>
      </c>
      <c r="CD23" s="2">
        <f>((CC23-$B23)/$B23)</f>
        <v>0.14907703210543849</v>
      </c>
      <c r="CE23">
        <v>7.1441496938553009</v>
      </c>
      <c r="CF23" s="2">
        <f>((CE23-$B23)/$B23)</f>
        <v>0.37047531035678144</v>
      </c>
      <c r="CG23">
        <v>6.0580700371863916</v>
      </c>
      <c r="CH23" s="2">
        <f>((CG23-$B23)/$B23)</f>
        <v>0.16213066217202612</v>
      </c>
      <c r="CI23">
        <v>4.6024999154097035</v>
      </c>
      <c r="CJ23" s="2">
        <f>((CI23-$B23)/$B23)</f>
        <v>-0.11709401814279376</v>
      </c>
      <c r="CK23">
        <v>3.8313762216527718</v>
      </c>
      <c r="CL23" s="2">
        <f>((CK23-$B23)/$B23)</f>
        <v>-0.26502008755787893</v>
      </c>
      <c r="CM23">
        <v>3.2372130556092453</v>
      </c>
      <c r="CN23" s="2">
        <f>((CM23-$B23)/$B23)</f>
        <v>-0.37899949508435321</v>
      </c>
      <c r="CO23">
        <v>5.810007955193778</v>
      </c>
      <c r="CP23" s="2">
        <f>((CO23-$B23)/$B23)</f>
        <v>0.1145444590023222</v>
      </c>
      <c r="CQ23">
        <v>5.8101698408836917</v>
      </c>
      <c r="CR23" s="2">
        <f>((CQ23-$B23)/$B23)</f>
        <v>0.11457551383048707</v>
      </c>
      <c r="CS23">
        <v>5.8098034563105339</v>
      </c>
      <c r="CT23" s="2">
        <f>((CS23-$B23)/$B23)</f>
        <v>0.1145052296072939</v>
      </c>
      <c r="CV23" s="2">
        <f>((CU23-$B23)/$B23)</f>
        <v>-1</v>
      </c>
    </row>
    <row r="24" spans="1:100" x14ac:dyDescent="0.25">
      <c r="A24" t="s">
        <v>1343</v>
      </c>
      <c r="B24">
        <v>1.005373563714985</v>
      </c>
      <c r="C24">
        <v>1.6643067139268284</v>
      </c>
      <c r="D24" s="2">
        <f>((C24-$B24)/$B24)</f>
        <v>0.65541125606784445</v>
      </c>
      <c r="E24">
        <v>1.2432558790118784</v>
      </c>
      <c r="F24" s="2">
        <f>((E24-$B24)/$B24)</f>
        <v>0.23661087170214382</v>
      </c>
      <c r="G24">
        <v>0.73255016385276994</v>
      </c>
      <c r="H24" s="2">
        <f>((G24-$B24)/$B24)</f>
        <v>-0.2713652016610596</v>
      </c>
      <c r="I24">
        <v>0.99871890559951537</v>
      </c>
      <c r="J24" s="2">
        <f>((I24-$B24)/$B24)</f>
        <v>-6.6190900135466007E-3</v>
      </c>
      <c r="K24">
        <v>1.0034611229455173</v>
      </c>
      <c r="L24" s="2">
        <f>((K24-$B24)/$B24)</f>
        <v>-1.9022190740733342E-3</v>
      </c>
      <c r="M24">
        <v>1.0040525925069879</v>
      </c>
      <c r="N24" s="2">
        <f>((M24-$B24)/$B24)</f>
        <v>-1.3139108244660468E-3</v>
      </c>
      <c r="O24">
        <v>1.0052704133711905</v>
      </c>
      <c r="P24" s="2">
        <f>((O24-$B24)/$B24)</f>
        <v>-1.0259902141581618E-4</v>
      </c>
      <c r="Q24">
        <v>1.005534635764354</v>
      </c>
      <c r="R24" s="2">
        <f>((Q24-$B24)/$B24)</f>
        <v>1.6021114457576466E-4</v>
      </c>
      <c r="S24">
        <v>0.92149523944592526</v>
      </c>
      <c r="T24" s="2">
        <f>((S24-$B24)/$B24)</f>
        <v>-8.3430007806370499E-2</v>
      </c>
      <c r="U24" s="5">
        <v>0.79000273182020353</v>
      </c>
      <c r="V24" s="2">
        <f>((U24-$B24)/$B24)</f>
        <v>-0.21421970864139142</v>
      </c>
      <c r="W24" s="5">
        <v>0.76794760157356357</v>
      </c>
      <c r="X24" s="2">
        <f>((W24-$B24)/$B24)</f>
        <v>-0.23615695768257708</v>
      </c>
      <c r="Y24">
        <v>0.78376751634655117</v>
      </c>
      <c r="Z24" s="2">
        <f>((Y24-$B24)/$B24)</f>
        <v>-0.22042159786813062</v>
      </c>
      <c r="AA24">
        <v>1.0072189380454382</v>
      </c>
      <c r="AB24" s="2">
        <f>((AA24-$B24)/$B24)</f>
        <v>1.8355110946365841E-3</v>
      </c>
      <c r="AC24">
        <v>0</v>
      </c>
      <c r="AD24" s="2">
        <f>((AC24-$B24)/$B24)</f>
        <v>-1</v>
      </c>
      <c r="AE24" s="4">
        <v>1.0011260743495456</v>
      </c>
      <c r="AF24" s="2">
        <f>((AE24-$B24)/$B24)</f>
        <v>-4.2247872022259797E-3</v>
      </c>
      <c r="AG24">
        <v>0</v>
      </c>
      <c r="AH24" s="2">
        <f>((AG24-$B24)/$B24)</f>
        <v>-1</v>
      </c>
      <c r="AI24">
        <v>1.1155968569051602</v>
      </c>
      <c r="AJ24" s="2">
        <f>((AI24-$B24)/$B24)</f>
        <v>0.10963416700841618</v>
      </c>
      <c r="AK24">
        <v>3.9686991821275104</v>
      </c>
      <c r="AL24" s="2">
        <f>((AK24-$B24)/$B24)</f>
        <v>2.9474871086351775</v>
      </c>
      <c r="AM24">
        <v>1.0508373237127679</v>
      </c>
      <c r="AN24" s="2">
        <f>((AM24-$B24)/$B24)</f>
        <v>4.5220763344709904E-2</v>
      </c>
      <c r="AO24">
        <v>3.83361688120661</v>
      </c>
      <c r="AP24" s="2">
        <f>((AO24-$B24)/$B24)</f>
        <v>2.8131268013860451</v>
      </c>
      <c r="AQ24">
        <v>1.1757896964845953</v>
      </c>
      <c r="AR24" s="2">
        <f>((AQ24-$B24)/$B24)</f>
        <v>0.16950528531892237</v>
      </c>
      <c r="AS24">
        <v>1.6102357540875811</v>
      </c>
      <c r="AT24" s="2">
        <f>((AS24-$B24)/$B24)</f>
        <v>0.60162929701229895</v>
      </c>
      <c r="AU24">
        <v>2.290440306447211</v>
      </c>
      <c r="AV24" s="2">
        <f>((AU24-$B24)/$B24)</f>
        <v>1.27819826292601</v>
      </c>
      <c r="AW24">
        <v>1.5361999379347688</v>
      </c>
      <c r="AX24" s="2">
        <f>((AW24-$B24)/$B24)</f>
        <v>0.52798919066293326</v>
      </c>
      <c r="AY24">
        <v>1.0491931085642867</v>
      </c>
      <c r="AZ24" s="2">
        <f>((AY24-$B24)/$B24)</f>
        <v>4.3585336267827512E-2</v>
      </c>
      <c r="BA24">
        <v>1.0616124652030761</v>
      </c>
      <c r="BB24" s="2">
        <f>((BA24-$B24)/$B24)</f>
        <v>5.5938313396943801E-2</v>
      </c>
      <c r="BC24">
        <v>1.0621266955023527</v>
      </c>
      <c r="BD24" s="2">
        <f>((BC24-$B24)/$B24)</f>
        <v>5.64497952160763E-2</v>
      </c>
      <c r="BE24">
        <v>0.54542533692517681</v>
      </c>
      <c r="BF24" s="2">
        <f>((BE24-$B24)/$B24)</f>
        <v>-0.45748987579327244</v>
      </c>
      <c r="BG24">
        <v>1.9389128854377213</v>
      </c>
      <c r="BH24" s="2">
        <f>((BG24-$B24)/$B24)</f>
        <v>0.92854970074326215</v>
      </c>
      <c r="BI24">
        <v>0.49191620559988458</v>
      </c>
      <c r="BJ24" s="2">
        <f>((BI24-$B24)/$B24)</f>
        <v>-0.51071300921998508</v>
      </c>
      <c r="BK24" t="s">
        <v>1333</v>
      </c>
      <c r="BL24" s="2" t="s">
        <v>1333</v>
      </c>
      <c r="BN24" s="2" t="s">
        <v>1333</v>
      </c>
      <c r="BO24">
        <v>34.710434748183353</v>
      </c>
      <c r="BP24" s="2">
        <f>((BO24-$B24)/$B24)</f>
        <v>33.52491292880611</v>
      </c>
      <c r="BQ24">
        <v>30.96827704284107</v>
      </c>
      <c r="BR24" s="2">
        <f>((BQ24-$B24)/$B24)</f>
        <v>29.802756468361164</v>
      </c>
      <c r="BS24" s="2">
        <f>((BQ24-$BO24)/$BO24)</f>
        <v>-0.10781074142374829</v>
      </c>
      <c r="BT24">
        <v>28.628809537528827</v>
      </c>
      <c r="BU24" s="2">
        <f>((BT24-$B24)/$B24)</f>
        <v>27.475793049243986</v>
      </c>
      <c r="BV24" s="2">
        <f>((BT24-$BO24)/$BO24)</f>
        <v>-0.17521028632385025</v>
      </c>
      <c r="BW24">
        <v>13.30360527207481</v>
      </c>
      <c r="BX24" s="2">
        <f>((BW24-$B24)/$B24)</f>
        <v>12.232499592406501</v>
      </c>
      <c r="BY24" s="2">
        <f>((BW24-$BT24)/$BT24)</f>
        <v>-0.5353070739935788</v>
      </c>
      <c r="BZ24">
        <v>17.642024286708558</v>
      </c>
      <c r="CA24" s="2">
        <f>((BZ24-$B24)/$B24)</f>
        <v>16.547730439140455</v>
      </c>
      <c r="CB24" s="2">
        <f>((BZ24-$BT24)/$BT24)</f>
        <v>-0.38376675203409882</v>
      </c>
      <c r="CC24">
        <v>1.0469397404786183</v>
      </c>
      <c r="CD24" s="2">
        <f>((CC24-$B24)/$B24)</f>
        <v>4.134401208048568E-2</v>
      </c>
      <c r="CE24">
        <v>0.95633773624927498</v>
      </c>
      <c r="CF24" s="2">
        <f>((CE24-$B24)/$B24)</f>
        <v>-4.8773738673330833E-2</v>
      </c>
      <c r="CG24">
        <v>3.8496075269553649</v>
      </c>
      <c r="CH24" s="2">
        <f>((CG24-$B24)/$B24)</f>
        <v>2.8290319796460217</v>
      </c>
      <c r="CI24">
        <v>0.89787835176203024</v>
      </c>
      <c r="CJ24" s="2">
        <f>((CI24-$B24)/$B24)</f>
        <v>-0.10692066693672159</v>
      </c>
      <c r="CK24">
        <v>0.66067563925089257</v>
      </c>
      <c r="CL24" s="2">
        <f>((CK24-$B24)/$B24)</f>
        <v>-0.34285556822320762</v>
      </c>
      <c r="CM24">
        <v>0.60312765081192543</v>
      </c>
      <c r="CN24" s="2">
        <f>((CM24-$B24)/$B24)</f>
        <v>-0.40009597170698324</v>
      </c>
      <c r="CO24">
        <v>1.0490486313608707</v>
      </c>
      <c r="CP24" s="2">
        <f>((CO24-$B24)/$B24)</f>
        <v>4.3441631272360774E-2</v>
      </c>
      <c r="CQ24">
        <v>1.0577565241417568</v>
      </c>
      <c r="CR24" s="2">
        <f>((CQ24-$B24)/$B24)</f>
        <v>5.2102981734679817E-2</v>
      </c>
      <c r="CS24">
        <v>1.0597969725544492</v>
      </c>
      <c r="CT24" s="2">
        <f>((CS24-$B24)/$B24)</f>
        <v>5.4132524271239692E-2</v>
      </c>
      <c r="CV24" s="2">
        <f>((CU24-$B24)/$B24)</f>
        <v>-1</v>
      </c>
    </row>
    <row r="25" spans="1:100" x14ac:dyDescent="0.25">
      <c r="A25" t="s">
        <v>1328</v>
      </c>
      <c r="B25">
        <f>(B21+B23)/2</f>
        <v>3.0100025275226043</v>
      </c>
      <c r="AD25" s="2"/>
      <c r="BK25" s="1">
        <v>8.8298668439032593</v>
      </c>
      <c r="BL25" s="2">
        <f t="shared" ref="BL25:BL30" si="16">((BK25-$B25)/$B25)</f>
        <v>1.9335081160781349</v>
      </c>
      <c r="BM25">
        <f>113.601219089196/13</f>
        <v>8.7385553145535386</v>
      </c>
      <c r="BN25" s="2">
        <f t="shared" ref="BN25:BN30" si="17">((BM25-$B25)/$B25)</f>
        <v>1.9031720852891922</v>
      </c>
      <c r="BS25" s="2"/>
      <c r="BV25" s="2"/>
      <c r="BY25" s="2"/>
      <c r="CB25" s="2"/>
    </row>
    <row r="26" spans="1:100" x14ac:dyDescent="0.25">
      <c r="A26" t="s">
        <v>1345</v>
      </c>
      <c r="B26">
        <f>(B22+B24)/2</f>
        <v>0.50569341799896173</v>
      </c>
      <c r="AD26" s="2"/>
      <c r="BK26">
        <v>0.21538535961142144</v>
      </c>
      <c r="BL26" s="2">
        <f t="shared" si="16"/>
        <v>-0.57407917140051901</v>
      </c>
      <c r="BM26">
        <v>0</v>
      </c>
      <c r="BN26" s="2">
        <f t="shared" si="17"/>
        <v>-1</v>
      </c>
      <c r="BS26" s="2"/>
      <c r="BV26" s="2"/>
      <c r="BY26" s="2"/>
      <c r="CB26" s="2"/>
    </row>
    <row r="27" spans="1:100" x14ac:dyDescent="0.25">
      <c r="A27" t="s">
        <v>1317</v>
      </c>
      <c r="B27">
        <v>13.490626350973301</v>
      </c>
      <c r="C27">
        <v>13.255481326262061</v>
      </c>
      <c r="D27" s="2">
        <f>((C27-$B27)/$B27)</f>
        <v>-1.7430252576395421E-2</v>
      </c>
      <c r="E27">
        <v>13.061100156276979</v>
      </c>
      <c r="F27" s="2">
        <f>((E27-$B27)/$B27)</f>
        <v>-3.1838862297548808E-2</v>
      </c>
      <c r="G27">
        <v>13.241211300470241</v>
      </c>
      <c r="H27" s="2">
        <f>((G27-$B27)/$B27)</f>
        <v>-1.8488025982949706E-2</v>
      </c>
      <c r="I27">
        <v>37.14531424633077</v>
      </c>
      <c r="J27" s="2">
        <f>((I27-$B27)/$B27)</f>
        <v>1.7534165782933324</v>
      </c>
      <c r="K27">
        <v>6.7260817006570548</v>
      </c>
      <c r="L27" s="2">
        <f>((K27-$B27)/$B27)</f>
        <v>-0.50142554350919433</v>
      </c>
      <c r="M27">
        <v>4.043167382333797</v>
      </c>
      <c r="N27" s="2">
        <f>((M27-$B27)/$B27)</f>
        <v>-0.70029802344632452</v>
      </c>
      <c r="O27">
        <v>13.26458738655738</v>
      </c>
      <c r="P27" s="2">
        <f>((O27-$B27)/$B27)</f>
        <v>-1.6755260914895365E-2</v>
      </c>
      <c r="Q27">
        <v>13.264733171951221</v>
      </c>
      <c r="R27" s="2">
        <f>((Q27-$B27)/$B27)</f>
        <v>-1.6744454493455196E-2</v>
      </c>
      <c r="S27">
        <v>13.252104412899282</v>
      </c>
      <c r="T27" s="2">
        <f>((S27-$B27)/$B27)</f>
        <v>-1.7680568112155178E-2</v>
      </c>
      <c r="U27" s="5">
        <v>13.2375675161461</v>
      </c>
      <c r="V27" s="2">
        <f>((U27-$B27)/$B27)</f>
        <v>-1.87581234735586E-2</v>
      </c>
      <c r="W27" s="5">
        <v>21.767195458333358</v>
      </c>
      <c r="X27" s="2">
        <f>((W27-$B27)/$B27)</f>
        <v>0.61350517700484175</v>
      </c>
      <c r="Y27">
        <v>13.462128984822124</v>
      </c>
      <c r="Z27" s="2">
        <f>((Y27-$B27)/$B27)</f>
        <v>-2.1123827322606652E-3</v>
      </c>
      <c r="AA27">
        <v>13.26190944730044</v>
      </c>
      <c r="AB27" s="2">
        <f>((AA27-$B27)/$B27)</f>
        <v>-1.6953764615707426E-2</v>
      </c>
      <c r="AC27">
        <v>13.00580845712048</v>
      </c>
      <c r="AD27" s="2">
        <f>((AC27-$B27)/$B27)</f>
        <v>-3.5937389505850688E-2</v>
      </c>
      <c r="AE27">
        <f>66.0089648592892/5</f>
        <v>13.201792971857838</v>
      </c>
      <c r="AF27" s="2">
        <f>((AE27-$B27)/$B27)</f>
        <v>-2.1409930984755545E-2</v>
      </c>
      <c r="AG27">
        <f>65.9539639879944/5</f>
        <v>13.190792797598879</v>
      </c>
      <c r="AH27" s="2">
        <f>((AG27-$B27)/$B27)</f>
        <v>-2.2225324871798076E-2</v>
      </c>
      <c r="AI27">
        <v>13.078640159760301</v>
      </c>
      <c r="AJ27" s="2">
        <f>((AI27-$B27)/$B27)</f>
        <v>-3.0538700019905041E-2</v>
      </c>
      <c r="AK27">
        <v>12.998583834206158</v>
      </c>
      <c r="AL27" s="2">
        <f>((AK27-$B27)/$B27)</f>
        <v>-3.6472918600376429E-2</v>
      </c>
      <c r="AM27">
        <v>13.38361485756127</v>
      </c>
      <c r="AN27" s="2">
        <f>((AM27-$B27)/$B27)</f>
        <v>-7.9322850272486208E-3</v>
      </c>
      <c r="AO27">
        <v>15.03693337565459</v>
      </c>
      <c r="AP27" s="2">
        <f>((AO27-$B27)/$B27)</f>
        <v>0.11462084742786817</v>
      </c>
      <c r="AQ27">
        <v>13.97170848350015</v>
      </c>
      <c r="AR27" s="2">
        <f>((AQ27-$B27)/$B27)</f>
        <v>3.5660474170062566E-2</v>
      </c>
      <c r="AS27">
        <v>16.746099752895674</v>
      </c>
      <c r="AT27" s="2">
        <f>((AS27-$B27)/$B27)</f>
        <v>0.24131373275248277</v>
      </c>
      <c r="AU27">
        <v>23.045239044389579</v>
      </c>
      <c r="AV27" s="2">
        <f>((AU27-$B27)/$B27)</f>
        <v>0.70824085145067761</v>
      </c>
      <c r="AW27">
        <v>17.455728453518638</v>
      </c>
      <c r="AX27" s="2">
        <f>((AW27-$B27)/$B27)</f>
        <v>0.29391534532118069</v>
      </c>
      <c r="AY27">
        <v>12.98991789480722</v>
      </c>
      <c r="AZ27" s="2">
        <f>((AY27-$B27)/$B27)</f>
        <v>-3.7115286061566451E-2</v>
      </c>
      <c r="BA27">
        <v>12.994847859828081</v>
      </c>
      <c r="BB27" s="2">
        <f>((BA27-$B27)/$B27)</f>
        <v>-3.674984972876752E-2</v>
      </c>
      <c r="BC27">
        <v>12.99882941956028</v>
      </c>
      <c r="BD27" s="2">
        <f>((BC27-$B27)/$B27)</f>
        <v>-3.6454714452716197E-2</v>
      </c>
      <c r="BE27">
        <v>13.177692582390218</v>
      </c>
      <c r="BF27" s="2">
        <f>((BE27-$B27)/$B27)</f>
        <v>-2.3196385433987325E-2</v>
      </c>
      <c r="BG27">
        <v>21.630497361695678</v>
      </c>
      <c r="BH27" s="2">
        <f>((BG27-$B27)/$B27)</f>
        <v>0.60337235640175557</v>
      </c>
      <c r="BI27">
        <v>10.717433982308243</v>
      </c>
      <c r="BJ27" s="2">
        <f>((BI27-$B27)/$B27)</f>
        <v>-0.20556438941509794</v>
      </c>
      <c r="BK27">
        <v>12.73319779065346</v>
      </c>
      <c r="BL27" s="2">
        <f t="shared" si="16"/>
        <v>-5.614480311102793E-2</v>
      </c>
      <c r="BM27">
        <v>13.312260717806382</v>
      </c>
      <c r="BN27" s="2">
        <f t="shared" si="17"/>
        <v>-1.3221449362434589E-2</v>
      </c>
      <c r="BO27">
        <v>41.769317104517327</v>
      </c>
      <c r="BP27" s="2">
        <f>((BO27-$B27)/$B27)</f>
        <v>2.0961732997299878</v>
      </c>
      <c r="BQ27">
        <v>21.916584315259112</v>
      </c>
      <c r="BR27" s="2">
        <f>((BQ27-$B27)/$B27)</f>
        <v>0.62457870710190622</v>
      </c>
      <c r="BS27" s="2">
        <f>((BQ27-$BO27)/$BO27)</f>
        <v>-0.47529464605757593</v>
      </c>
      <c r="BT27">
        <v>8.6930435841348377</v>
      </c>
      <c r="BU27" s="2">
        <f>((BT27-$B27)/$B27)</f>
        <v>-0.35562342637207017</v>
      </c>
      <c r="BV27" s="2">
        <f>((BT27-$BO27)/$BO27)</f>
        <v>-0.79187968138471931</v>
      </c>
      <c r="BW27">
        <v>6.2745011316516699</v>
      </c>
      <c r="BX27" s="2">
        <f>((BW27-$B27)/$B27)</f>
        <v>-0.53489919827191812</v>
      </c>
      <c r="BY27" s="2">
        <f>((BW27-$BT27)/$BT27)</f>
        <v>-0.2782158434011659</v>
      </c>
      <c r="BZ27">
        <v>6.8990830990689727</v>
      </c>
      <c r="CA27" s="2">
        <f>((BZ27-$B27)/$B27)</f>
        <v>-0.488601720959292</v>
      </c>
      <c r="CB27" s="2">
        <f>((BZ27-$BT27)/$BT27)</f>
        <v>-0.20636736347899104</v>
      </c>
      <c r="CC27">
        <v>13.28584801525464</v>
      </c>
      <c r="CD27" s="2">
        <f>((CC27-$B27)/$B27)</f>
        <v>-1.5179305273982847E-2</v>
      </c>
      <c r="CE27">
        <v>13.25125798563432</v>
      </c>
      <c r="CF27" s="2">
        <f>((CE27-$B27)/$B27)</f>
        <v>-1.7743309992549864E-2</v>
      </c>
      <c r="CG27">
        <v>13.19583327510928</v>
      </c>
      <c r="CH27" s="2">
        <f>((CG27-$B27)/$B27)</f>
        <v>-2.1851696740733825E-2</v>
      </c>
      <c r="CI27">
        <v>12.99081732827104</v>
      </c>
      <c r="CJ27" s="2">
        <f>((CI27-$B27)/$B27)</f>
        <v>-3.7048615067913508E-2</v>
      </c>
      <c r="CK27">
        <v>12.99300832692828</v>
      </c>
      <c r="CL27" s="2">
        <f>((CK27-$B27)/$B27)</f>
        <v>-3.6886206103330391E-2</v>
      </c>
      <c r="CM27">
        <v>12.997632759392658</v>
      </c>
      <c r="CN27" s="2">
        <f>((CM27-$B27)/$B27)</f>
        <v>-3.6543417537101587E-2</v>
      </c>
      <c r="CO27">
        <v>9.1351048185310919</v>
      </c>
      <c r="CP27" s="2">
        <f>((CO27-$B27)/$B27)</f>
        <v>-0.32285539745365294</v>
      </c>
      <c r="CQ27">
        <v>6.7686358873943231</v>
      </c>
      <c r="CR27" s="2">
        <f>((CQ27-$B27)/$B27)</f>
        <v>-0.49827119132196629</v>
      </c>
      <c r="CS27">
        <v>5.2505034539420636</v>
      </c>
      <c r="CT27" s="2">
        <f>((CS27-$B27)/$B27)</f>
        <v>-0.61080358188385686</v>
      </c>
      <c r="CV27" s="2">
        <f>((CU27-$B27)/$B27)</f>
        <v>-1</v>
      </c>
    </row>
    <row r="28" spans="1:100" x14ac:dyDescent="0.25">
      <c r="A28" t="s">
        <v>1352</v>
      </c>
      <c r="B28">
        <v>0.44547106177608076</v>
      </c>
      <c r="C28">
        <v>0.59458954749821491</v>
      </c>
      <c r="D28" s="2">
        <f>((C28-$B28)/$B28)</f>
        <v>0.33474337284133093</v>
      </c>
      <c r="E28">
        <v>0.55936109823613378</v>
      </c>
      <c r="F28" s="2">
        <f>((E28-$B28)/$B28)</f>
        <v>0.25566203112268754</v>
      </c>
      <c r="G28">
        <v>0.61828426181583784</v>
      </c>
      <c r="H28" s="2">
        <f>((G28-$B28)/$B28)</f>
        <v>0.387933616497457</v>
      </c>
      <c r="I28">
        <v>0.74474868965194718</v>
      </c>
      <c r="J28" s="2">
        <f>((I28-$B28)/$B28)</f>
        <v>0.67182282656623038</v>
      </c>
      <c r="K28">
        <v>0.41947792661859434</v>
      </c>
      <c r="L28" s="2">
        <f>((K28-$B28)/$B28)</f>
        <v>-5.8349772606670576E-2</v>
      </c>
      <c r="M28">
        <v>0.2997024652920029</v>
      </c>
      <c r="N28" s="2">
        <f>((M28-$B28)/$B28)</f>
        <v>-0.32722349214537644</v>
      </c>
      <c r="O28">
        <v>0.59248929732789979</v>
      </c>
      <c r="P28" s="2">
        <f>((O28-$B28)/$B28)</f>
        <v>0.33002870032828036</v>
      </c>
      <c r="Q28">
        <v>0.59572225150916147</v>
      </c>
      <c r="R28" s="2">
        <f>((Q28-$B28)/$B28)</f>
        <v>0.33728608348662065</v>
      </c>
      <c r="S28">
        <v>0.59432391340344515</v>
      </c>
      <c r="T28" s="2">
        <f>((S28-$B28)/$B28)</f>
        <v>0.33414707351335504</v>
      </c>
      <c r="U28" s="5">
        <v>0.59932552284407992</v>
      </c>
      <c r="V28" s="2">
        <f>((U28-$B28)/$B28)</f>
        <v>0.34537476004521078</v>
      </c>
      <c r="W28" s="5">
        <v>9.9043605487942763</v>
      </c>
      <c r="X28" s="2">
        <f>((W28-$B28)/$B28)</f>
        <v>21.233454423068171</v>
      </c>
      <c r="Y28">
        <v>0.44713132009804896</v>
      </c>
      <c r="Z28" s="2">
        <f>((Y28-$B28)/$B28)</f>
        <v>3.7269723320495747E-3</v>
      </c>
      <c r="AA28">
        <v>0.60019373184542157</v>
      </c>
      <c r="AB28" s="2">
        <f>((AA28-$B28)/$B28)</f>
        <v>0.34732372839767822</v>
      </c>
      <c r="AC28">
        <v>0.5962217286753867</v>
      </c>
      <c r="AD28" s="2">
        <f>((AC28-$B28)/$B28)</f>
        <v>0.3384073171852448</v>
      </c>
      <c r="AE28">
        <v>0</v>
      </c>
      <c r="AF28" s="2">
        <f>((AE28-$B28)/$B28)</f>
        <v>-1</v>
      </c>
      <c r="AG28">
        <v>0</v>
      </c>
      <c r="AH28" s="2">
        <f>((AG28-$B28)/$B28)</f>
        <v>-1</v>
      </c>
      <c r="AI28">
        <v>0.60023837075063724</v>
      </c>
      <c r="AJ28" s="2">
        <f>((AI28-$B28)/$B28)</f>
        <v>0.34742393446951081</v>
      </c>
      <c r="AK28">
        <v>0.59229558614756905</v>
      </c>
      <c r="AL28" s="2">
        <f>((AK28-$B28)/$B28)</f>
        <v>0.32959385461785778</v>
      </c>
      <c r="AM28">
        <v>4.8427098978343608</v>
      </c>
      <c r="AN28" s="2">
        <f>((AM28-$B28)/$B28)</f>
        <v>9.8709864980378548</v>
      </c>
      <c r="AO28">
        <v>4.5481239296478613</v>
      </c>
      <c r="AP28" s="2">
        <f>((AO28-$B28)/$B28)</f>
        <v>9.2096955782371523</v>
      </c>
      <c r="AQ28">
        <v>0.49993141650310674</v>
      </c>
      <c r="AR28" s="2">
        <f>((AQ28-$B28)/$B28)</f>
        <v>0.12225340633776313</v>
      </c>
      <c r="AS28">
        <v>0.62273470508286044</v>
      </c>
      <c r="AT28" s="2">
        <f>((AS28-$B28)/$B28)</f>
        <v>0.39792403708567387</v>
      </c>
      <c r="AU28">
        <v>0.99868718338656592</v>
      </c>
      <c r="AV28" s="2">
        <f>((AU28-$B28)/$B28)</f>
        <v>1.2418676970953575</v>
      </c>
      <c r="AW28">
        <v>0.77795785270591622</v>
      </c>
      <c r="AX28" s="2">
        <f>((AW28-$B28)/$B28)</f>
        <v>0.74637124486654616</v>
      </c>
      <c r="AY28">
        <v>0.59509793597562843</v>
      </c>
      <c r="AZ28" s="2">
        <f>((AY28-$B28)/$B28)</f>
        <v>0.33588461078254889</v>
      </c>
      <c r="BA28">
        <v>0.56175187818145544</v>
      </c>
      <c r="BB28" s="2">
        <f>((BA28-$B28)/$B28)</f>
        <v>0.26102888915335221</v>
      </c>
      <c r="BC28">
        <v>0.56912627181973219</v>
      </c>
      <c r="BD28" s="2">
        <f>((BC28-$B28)/$B28)</f>
        <v>0.27758303659645489</v>
      </c>
      <c r="BE28">
        <v>0.57527449533869746</v>
      </c>
      <c r="BF28" s="2">
        <f>((BE28-$B28)/$B28)</f>
        <v>0.29138465929771962</v>
      </c>
      <c r="BG28">
        <v>0.96729655234225631</v>
      </c>
      <c r="BH28" s="2">
        <f>((BG28-$B28)/$B28)</f>
        <v>1.1714015462321432</v>
      </c>
      <c r="BI28">
        <v>0.51098493106989706</v>
      </c>
      <c r="BJ28" s="2">
        <f>((BI28-$B28)/$B28)</f>
        <v>0.14706649862420768</v>
      </c>
      <c r="BK28">
        <v>0.58488897422342856</v>
      </c>
      <c r="BL28" s="2">
        <f t="shared" si="16"/>
        <v>0.31296738309216421</v>
      </c>
      <c r="BM28">
        <v>0.60256691042990307</v>
      </c>
      <c r="BN28" s="2">
        <f t="shared" si="17"/>
        <v>0.35265107463431078</v>
      </c>
      <c r="BO28">
        <v>3.8653033491141855</v>
      </c>
      <c r="BP28" s="2">
        <f>((BO28-$B28)/$B28)</f>
        <v>7.6768898830449919</v>
      </c>
      <c r="BQ28">
        <v>3.1281899018959147</v>
      </c>
      <c r="BR28" s="2">
        <f>((BQ28-$B28)/$B28)</f>
        <v>6.0222067611393397</v>
      </c>
      <c r="BS28" s="2">
        <f>((BQ28-$BO28)/$BO28)</f>
        <v>-0.19070002549403933</v>
      </c>
      <c r="BT28">
        <v>1.0639082074204955</v>
      </c>
      <c r="BU28" s="2">
        <f>((BT28-$B28)/$B28)</f>
        <v>1.3882768123673916</v>
      </c>
      <c r="BV28" s="2">
        <f>((BT28-$BO28)/$BO28)</f>
        <v>-0.7247542789457101</v>
      </c>
      <c r="BW28">
        <v>0</v>
      </c>
      <c r="BX28" s="2">
        <f>((BW28-$B28)/$B28)</f>
        <v>-1</v>
      </c>
      <c r="BY28" s="2">
        <f>((BW28-$BT28)/$BT28)</f>
        <v>-1</v>
      </c>
      <c r="BZ28">
        <v>0.53076852815239139</v>
      </c>
      <c r="CA28" s="2">
        <f>((BZ28-$B28)/$B28)</f>
        <v>0.19147700871125503</v>
      </c>
      <c r="CB28" s="2">
        <f>((BZ28-$BT28)/$BT28)</f>
        <v>-0.50111435887944777</v>
      </c>
      <c r="CC28">
        <v>0.59883036230731168</v>
      </c>
      <c r="CD28" s="2">
        <f>((CC28-$B28)/$B28)</f>
        <v>0.34426321637996338</v>
      </c>
      <c r="CE28">
        <v>0.57488585043706264</v>
      </c>
      <c r="CF28" s="2">
        <f>((CE28-$B28)/$B28)</f>
        <v>0.29051222349889289</v>
      </c>
      <c r="CG28">
        <v>0.63967852039637829</v>
      </c>
      <c r="CH28" s="2">
        <f>((CG28-$B28)/$B28)</f>
        <v>0.43595976323579311</v>
      </c>
      <c r="CI28">
        <v>0.58925550541575578</v>
      </c>
      <c r="CJ28" s="2">
        <f>((CI28-$B28)/$B28)</f>
        <v>0.32276943661931806</v>
      </c>
      <c r="CK28">
        <v>0.59111101048692372</v>
      </c>
      <c r="CL28" s="2">
        <f>((CK28-$B28)/$B28)</f>
        <v>0.32693470172940198</v>
      </c>
      <c r="CM28">
        <v>0.59617333692667529</v>
      </c>
      <c r="CN28" s="2">
        <f>((CM28-$B28)/$B28)</f>
        <v>0.33829868667506424</v>
      </c>
      <c r="CO28">
        <v>0.4354522465497046</v>
      </c>
      <c r="CP28" s="2">
        <f>((CO28-$B28)/$B28)</f>
        <v>-2.2490383968896691E-2</v>
      </c>
      <c r="CQ28">
        <v>0.34269442604471256</v>
      </c>
      <c r="CR28" s="2">
        <f>((CQ28-$B28)/$B28)</f>
        <v>-0.23071450549806893</v>
      </c>
      <c r="CS28">
        <v>0.21814385388612259</v>
      </c>
      <c r="CT28" s="2">
        <f>((CS28-$B28)/$B28)</f>
        <v>-0.51030746415628192</v>
      </c>
      <c r="CV28" s="2">
        <f>((CU28-$B28)/$B28)</f>
        <v>-1</v>
      </c>
    </row>
    <row r="29" spans="1:100" x14ac:dyDescent="0.25">
      <c r="A29" t="s">
        <v>1318</v>
      </c>
      <c r="B29">
        <v>1.6840798558965624E-2</v>
      </c>
      <c r="C29">
        <v>1.843196343373325E-2</v>
      </c>
      <c r="D29" s="2">
        <f>((C29-$B29)/$B29)</f>
        <v>9.4482744936137758E-2</v>
      </c>
      <c r="E29">
        <v>1.8764929446407536E-2</v>
      </c>
      <c r="F29" s="2">
        <f>((E29-$B29)/$B29)</f>
        <v>0.1142541359131424</v>
      </c>
      <c r="G29">
        <v>1.5480981296184167E-2</v>
      </c>
      <c r="H29" s="2">
        <f>((G29-$B29)/$B29)</f>
        <v>-8.0745414655976885E-2</v>
      </c>
      <c r="I29">
        <v>9.3675592627184834E-3</v>
      </c>
      <c r="J29" s="2">
        <f>((I29-$B29)/$B29)</f>
        <v>-0.44375801242920121</v>
      </c>
      <c r="K29">
        <v>2.3662259771972994E-2</v>
      </c>
      <c r="L29" s="2">
        <f>((K29-$B29)/$B29)</f>
        <v>0.40505568599511527</v>
      </c>
      <c r="M29">
        <v>4.1161888448195919E-2</v>
      </c>
      <c r="N29" s="2">
        <f>((M29-$B29)/$B29)</f>
        <v>1.4441767594377137</v>
      </c>
      <c r="O29">
        <v>0.17407685519233912</v>
      </c>
      <c r="P29" s="2">
        <f>((O29-$B29)/$B29)</f>
        <v>9.3366152491423815</v>
      </c>
      <c r="Q29">
        <v>3.1812256710815059</v>
      </c>
      <c r="R29" s="2">
        <f>((Q29-$B29)/$B29)</f>
        <v>187.89993012759481</v>
      </c>
      <c r="S29">
        <v>1.5799465609202874E-2</v>
      </c>
      <c r="T29" s="2">
        <f>((S29-$B29)/$B29)</f>
        <v>-6.1833941313214638E-2</v>
      </c>
      <c r="U29" s="5">
        <v>1.5452392149003501E-2</v>
      </c>
      <c r="V29" s="2">
        <f>((U29-$B29)/$B29)</f>
        <v>-8.2443026980034154E-2</v>
      </c>
      <c r="W29" s="5">
        <v>7.180829607338967E-3</v>
      </c>
      <c r="X29" s="2">
        <f>((W29-$B29)/$B29)</f>
        <v>-0.5736051599812011</v>
      </c>
      <c r="Y29">
        <v>1.0437301989064385E-2</v>
      </c>
      <c r="Z29" s="2">
        <f>((Y29-$B29)/$B29)</f>
        <v>-0.38023710974751701</v>
      </c>
      <c r="AA29">
        <v>1.6854448535029602E-2</v>
      </c>
      <c r="AB29" s="2">
        <f>((AA29-$B29)/$B29)</f>
        <v>8.1053021424036065E-4</v>
      </c>
      <c r="AC29">
        <v>1.5158663011630834E-2</v>
      </c>
      <c r="AD29" s="2">
        <f>((AC29-$B29)/$B29)</f>
        <v>-9.9884547721714928E-2</v>
      </c>
      <c r="AE29">
        <v>0.14629897649708626</v>
      </c>
      <c r="AF29" s="2">
        <f>((AE29-$B29)/$B29)</f>
        <v>7.6871757289205451</v>
      </c>
      <c r="AG29">
        <v>0.1818513626557538</v>
      </c>
      <c r="AH29" s="2">
        <f>((AG29-$B29)/$B29)</f>
        <v>9.7982624469396455</v>
      </c>
      <c r="AI29">
        <v>1.566820014510684E-2</v>
      </c>
      <c r="AJ29" s="2">
        <f>((AI29-$B29)/$B29)</f>
        <v>-6.9628432983928901E-2</v>
      </c>
      <c r="AK29">
        <v>1.3015506125368339E-2</v>
      </c>
      <c r="AL29" s="2">
        <f>((AK29-$B29)/$B29)</f>
        <v>-0.22714436136763805</v>
      </c>
      <c r="AM29">
        <v>3.8490991396934165E-3</v>
      </c>
      <c r="AN29" s="2">
        <f>((AM29-$B29)/$B29)</f>
        <v>-0.77144200578040578</v>
      </c>
      <c r="AO29">
        <v>4.9800373384001348E-3</v>
      </c>
      <c r="AP29" s="2">
        <f>((AO29-$B29)/$B29)</f>
        <v>-0.70428733999974813</v>
      </c>
      <c r="AQ29">
        <v>1.5583532558637101E-2</v>
      </c>
      <c r="AR29" s="2">
        <f>((AQ29-$B29)/$B29)</f>
        <v>-7.4655960994152878E-2</v>
      </c>
      <c r="AS29">
        <v>2.1921358278540193E-2</v>
      </c>
      <c r="AT29" s="2">
        <f>((AS29-$B29)/$B29)</f>
        <v>0.3016816394891087</v>
      </c>
      <c r="AU29">
        <v>1.34921369535068E-2</v>
      </c>
      <c r="AV29" s="2">
        <f>((AU29-$B29)/$B29)</f>
        <v>-0.19884221010862221</v>
      </c>
      <c r="AW29">
        <v>1.288681234028006E-2</v>
      </c>
      <c r="AX29" s="2">
        <f>((AW29-$B29)/$B29)</f>
        <v>-0.23478614774954124</v>
      </c>
      <c r="AY29">
        <v>1.6073116561228642E-2</v>
      </c>
      <c r="AZ29" s="2">
        <f>((AY29-$B29)/$B29)</f>
        <v>-4.5584655326708821E-2</v>
      </c>
      <c r="BA29">
        <v>1.7423833606073094E-2</v>
      </c>
      <c r="BB29" s="2">
        <f>((BA29-$B29)/$B29)</f>
        <v>3.4620391964553035E-2</v>
      </c>
      <c r="BC29">
        <v>1.4553222742137412E-2</v>
      </c>
      <c r="BD29" s="2">
        <f>((BC29-$B29)/$B29)</f>
        <v>-0.13583535298629673</v>
      </c>
      <c r="BE29">
        <v>1.6910647062038701E-2</v>
      </c>
      <c r="BF29" s="2">
        <f>((BE29-$B29)/$B29)</f>
        <v>4.1475766620277911E-3</v>
      </c>
      <c r="BG29">
        <v>1.2545068454047134E-2</v>
      </c>
      <c r="BH29" s="2">
        <f>((BG29-$B29)/$B29)</f>
        <v>-0.2550787654087549</v>
      </c>
      <c r="BI29">
        <v>2.1339320487681408E-2</v>
      </c>
      <c r="BJ29" s="2">
        <f>((BI29-$B29)/$B29)</f>
        <v>0.26712046420868096</v>
      </c>
      <c r="BK29">
        <v>1.5039657750546609E-2</v>
      </c>
      <c r="BL29" s="2">
        <f t="shared" si="16"/>
        <v>-0.10695103335584598</v>
      </c>
      <c r="BM29">
        <v>1.9459196702258763E-2</v>
      </c>
      <c r="BN29" s="2">
        <f t="shared" si="17"/>
        <v>0.15547945271865796</v>
      </c>
      <c r="BO29">
        <v>5.8869567268119826E-3</v>
      </c>
      <c r="BP29" s="2">
        <f>((BO29-$B29)/$B29)</f>
        <v>-0.65043482313503997</v>
      </c>
      <c r="BQ29">
        <v>6.5455620518274351E-3</v>
      </c>
      <c r="BR29" s="2">
        <f>((BQ29-$B29)/$B29)</f>
        <v>-0.61132709776741911</v>
      </c>
      <c r="BS29" s="2">
        <f>((BQ29-$BO29)/$BO29)</f>
        <v>0.11187534673320303</v>
      </c>
      <c r="BT29">
        <v>1.4957878936530243E-2</v>
      </c>
      <c r="BU29" s="2">
        <f>((BT29-$B29)/$B29)</f>
        <v>-0.11180702719307579</v>
      </c>
      <c r="BV29" s="2">
        <f>((BT29-$BO29)/$BO29)</f>
        <v>1.5408508386693238</v>
      </c>
      <c r="BW29">
        <v>2.1388926816533977E-3</v>
      </c>
      <c r="BX29" s="2">
        <f>((BW29-$B29)/$B29)</f>
        <v>-0.87299339314793345</v>
      </c>
      <c r="BY29" s="2">
        <f>((BW29-$BT29)/$BT29)</f>
        <v>-0.85700561618868454</v>
      </c>
      <c r="BZ29">
        <v>3.4668402876734134E-3</v>
      </c>
      <c r="CA29" s="2">
        <f>((BZ29-$B29)/$B29)</f>
        <v>-0.79414038618568039</v>
      </c>
      <c r="CB29" s="2">
        <f>((BZ29-$BT29)/$BT29)</f>
        <v>-0.7682264776721337</v>
      </c>
      <c r="CC29">
        <v>1.4230019539216175E-2</v>
      </c>
      <c r="CD29" s="2">
        <f>((CC29-$B29)/$B29)</f>
        <v>-0.1550270321569481</v>
      </c>
      <c r="CE29">
        <v>1.5626068427139737E-2</v>
      </c>
      <c r="CF29" s="2">
        <f>((CE29-$B29)/$B29)</f>
        <v>-7.213019783905647E-2</v>
      </c>
      <c r="CG29">
        <v>1.1471866687722069E-2</v>
      </c>
      <c r="CH29" s="2">
        <f>((CG29-$B29)/$B29)</f>
        <v>-0.31880506452499952</v>
      </c>
      <c r="CI29">
        <v>1.5712230012325492E-2</v>
      </c>
      <c r="CJ29" s="2">
        <f>((CI29-$B29)/$B29)</f>
        <v>-6.7013956772216748E-2</v>
      </c>
      <c r="CK29">
        <v>1.5918443589313901E-2</v>
      </c>
      <c r="CL29" s="2">
        <f>((CK29-$B29)/$B29)</f>
        <v>-5.4769075612550733E-2</v>
      </c>
      <c r="CM29">
        <v>1.1631392151317531E-2</v>
      </c>
      <c r="CN29" s="2">
        <f>((CM29-$B29)/$B29)</f>
        <v>-0.30933250519018501</v>
      </c>
      <c r="CO29">
        <v>1.1367331810176611E-2</v>
      </c>
      <c r="CP29" s="2">
        <f>((CO29-$B29)/$B29)</f>
        <v>-0.32501230447145718</v>
      </c>
      <c r="CQ29">
        <v>7.8201270979997937E-3</v>
      </c>
      <c r="CR29" s="2">
        <f>((CQ29-$B29)/$B29)</f>
        <v>-0.53564392622958179</v>
      </c>
      <c r="CS29">
        <v>1.524560156023827E-2</v>
      </c>
      <c r="CT29" s="2">
        <f>((CS29-$B29)/$B29)</f>
        <v>-9.4722170872242342E-2</v>
      </c>
      <c r="CV29" s="2">
        <f>((CU29-$B29)/$B29)</f>
        <v>-1</v>
      </c>
    </row>
    <row r="30" spans="1:100" x14ac:dyDescent="0.25">
      <c r="A30" t="s">
        <v>1351</v>
      </c>
      <c r="B30">
        <v>1.2405064201884676E-2</v>
      </c>
      <c r="C30">
        <v>1.3915170933053325E-2</v>
      </c>
      <c r="D30" s="2">
        <f>((C30-$B30)/$B30)</f>
        <v>0.12173308469771736</v>
      </c>
      <c r="E30">
        <v>1.4152739331787855E-2</v>
      </c>
      <c r="F30" s="2">
        <f>((E30-$B30)/$B30)</f>
        <v>0.14088400523051373</v>
      </c>
      <c r="G30">
        <v>1.1080654669490127E-2</v>
      </c>
      <c r="H30" s="2">
        <f>((G30-$B30)/$B30)</f>
        <v>-0.10676361773229147</v>
      </c>
      <c r="I30">
        <v>8.1546946154909816E-3</v>
      </c>
      <c r="J30" s="2">
        <f>((I30-$B30)/$B30)</f>
        <v>-0.34263180885012628</v>
      </c>
      <c r="K30">
        <v>1.5099784051620508E-2</v>
      </c>
      <c r="L30" s="2">
        <f>((K30-$B30)/$B30)</f>
        <v>0.21722740051006176</v>
      </c>
      <c r="M30">
        <v>2.4474230377383364E-2</v>
      </c>
      <c r="N30" s="2">
        <f>((M30-$B30)/$B30)</f>
        <v>0.97292250802418612</v>
      </c>
      <c r="O30">
        <v>0.15150403653995584</v>
      </c>
      <c r="P30" s="2">
        <f>((O30-$B30)/$B30)</f>
        <v>11.213079599937753</v>
      </c>
      <c r="Q30">
        <v>3.630774363581847</v>
      </c>
      <c r="R30" s="2">
        <f>((Q30-$B30)/$B30)</f>
        <v>291.68485067817954</v>
      </c>
      <c r="S30">
        <v>1.2838941701349095E-2</v>
      </c>
      <c r="T30" s="2">
        <f>((S30-$B30)/$B30)</f>
        <v>3.4975836674710679E-2</v>
      </c>
      <c r="U30" s="5">
        <v>1.1338416229772349E-2</v>
      </c>
      <c r="V30" s="2">
        <f>((U30-$B30)/$B30)</f>
        <v>-8.5984881235058278E-2</v>
      </c>
      <c r="W30" s="5">
        <v>6.7056511536427409E-3</v>
      </c>
      <c r="X30" s="2">
        <f>((W30-$B30)/$B30)</f>
        <v>-0.45944244668850925</v>
      </c>
      <c r="Y30">
        <v>6.510691511598248E-3</v>
      </c>
      <c r="Z30" s="2">
        <f>((Y30-$B30)/$B30)</f>
        <v>-0.47515857994438337</v>
      </c>
      <c r="AA30">
        <v>1.2019524948371881E-2</v>
      </c>
      <c r="AB30" s="2">
        <f>((AA30-$B30)/$B30)</f>
        <v>-3.1079182440202174E-2</v>
      </c>
      <c r="AC30">
        <v>1.1480171391117063E-2</v>
      </c>
      <c r="AD30" s="2">
        <f>((AC30-$B30)/$B30)</f>
        <v>-7.4557680292141965E-2</v>
      </c>
      <c r="AE30">
        <v>0.10580842606458825</v>
      </c>
      <c r="AF30" s="2">
        <f>((AE30-$B30)/$B30)</f>
        <v>7.5294541279772647</v>
      </c>
      <c r="AG30">
        <v>0.17574771955947857</v>
      </c>
      <c r="AH30" s="2">
        <f>((AG30-$B30)/$B30)</f>
        <v>13.167417169253955</v>
      </c>
      <c r="AI30">
        <v>1.0809149363829446E-2</v>
      </c>
      <c r="AJ30" s="2">
        <f>((AI30-$B30)/$B30)</f>
        <v>-0.12865026831644819</v>
      </c>
      <c r="AK30">
        <v>8.3792816266261266E-3</v>
      </c>
      <c r="AL30" s="2">
        <f>((AK30-$B30)/$B30)</f>
        <v>-0.32452734703677877</v>
      </c>
      <c r="AM30">
        <v>3.9132766990043729E-3</v>
      </c>
      <c r="AN30" s="2">
        <f>((AM30-$B30)/$B30)</f>
        <v>-0.6845420035464358</v>
      </c>
      <c r="AO30">
        <v>4.8657054789970665E-3</v>
      </c>
      <c r="AP30" s="2">
        <f>((AO30-$B30)/$B30)</f>
        <v>-0.60776458712258585</v>
      </c>
      <c r="AQ30">
        <v>1.090341248674262E-2</v>
      </c>
      <c r="AR30" s="2">
        <f>((AQ30-$B30)/$B30)</f>
        <v>-0.12105150692520507</v>
      </c>
      <c r="AS30">
        <v>1.9267815997012137E-2</v>
      </c>
      <c r="AT30" s="2">
        <f>((AS30-$B30)/$B30)</f>
        <v>0.55322178776671038</v>
      </c>
      <c r="AU30">
        <v>1.0368100547459527E-2</v>
      </c>
      <c r="AV30" s="2">
        <f>((AU30-$B30)/$B30)</f>
        <v>-0.16420420090334373</v>
      </c>
      <c r="AW30">
        <v>9.1241115582271649E-3</v>
      </c>
      <c r="AX30" s="2">
        <f>((AW30-$B30)/$B30)</f>
        <v>-0.26448493859137323</v>
      </c>
      <c r="AY30">
        <v>1.2393738237567276E-2</v>
      </c>
      <c r="AZ30" s="2">
        <f>((AY30-$B30)/$B30)</f>
        <v>-9.130113422290097E-4</v>
      </c>
      <c r="BA30">
        <v>1.3390635470999576E-2</v>
      </c>
      <c r="BB30" s="2">
        <f>((BA30-$B30)/$B30)</f>
        <v>7.9449106677349085E-2</v>
      </c>
      <c r="BC30">
        <v>9.5744576320981947E-3</v>
      </c>
      <c r="BD30" s="2">
        <f>((BC30-$B30)/$B30)</f>
        <v>-0.22818153326094298</v>
      </c>
      <c r="BE30">
        <v>1.1908816090467086E-2</v>
      </c>
      <c r="BF30" s="2">
        <f>((BE30-$B30)/$B30)</f>
        <v>-4.0003671350785586E-2</v>
      </c>
      <c r="BG30">
        <v>1.1496419642761496E-2</v>
      </c>
      <c r="BH30" s="2">
        <f>((BG30-$B30)/$B30)</f>
        <v>-7.3247872347579762E-2</v>
      </c>
      <c r="BI30">
        <v>1.5970857020934211E-2</v>
      </c>
      <c r="BJ30" s="2">
        <f>((BI30-$B30)/$B30)</f>
        <v>0.28744654288107524</v>
      </c>
      <c r="BK30">
        <v>9.6829285895901705E-3</v>
      </c>
      <c r="BL30" s="2">
        <f t="shared" si="16"/>
        <v>-0.21943744651325037</v>
      </c>
      <c r="BM30">
        <v>1.4212730967207092E-2</v>
      </c>
      <c r="BN30" s="2">
        <f t="shared" si="17"/>
        <v>0.14572006528170817</v>
      </c>
      <c r="BO30">
        <v>2.946536788256193E-3</v>
      </c>
      <c r="BP30" s="2">
        <f>((BO30-$B30)/$B30)</f>
        <v>-0.7624730722628158</v>
      </c>
      <c r="BQ30">
        <v>3.3673149118831226E-3</v>
      </c>
      <c r="BR30" s="2">
        <f>((BQ30-$B30)/$B30)</f>
        <v>-0.72855320560360071</v>
      </c>
      <c r="BS30" s="2">
        <f>((BQ30-$BO30)/$BO30)</f>
        <v>0.1428043000528606</v>
      </c>
      <c r="BT30">
        <v>1.6509423101985558E-2</v>
      </c>
      <c r="BU30" s="2">
        <f>((BT30-$B30)/$B30)</f>
        <v>0.33086156051311</v>
      </c>
      <c r="BV30" s="2">
        <f>((BT30-$BO30)/$BO30)</f>
        <v>4.6029923562420869</v>
      </c>
      <c r="BW30">
        <v>1.0172732816005885E-3</v>
      </c>
      <c r="BX30" s="2">
        <f>((BW30-$B30)/$B30)</f>
        <v>-0.91799532311601928</v>
      </c>
      <c r="BY30" s="2">
        <f>((BW30-$BT30)/$BT30)</f>
        <v>-0.9383822635523682</v>
      </c>
      <c r="BZ30">
        <v>2.5476880556859335E-3</v>
      </c>
      <c r="CA30" s="2">
        <f>((BZ30-$B30)/$B30)</f>
        <v>-0.79462516160949259</v>
      </c>
      <c r="CB30" s="2">
        <f>((BZ30-$BT30)/$BT30)</f>
        <v>-0.84568279339939334</v>
      </c>
      <c r="CC30">
        <v>1.0841976510810616E-2</v>
      </c>
      <c r="CD30" s="2">
        <f>((CC30-$B30)/$B30)</f>
        <v>-0.12600399849898267</v>
      </c>
      <c r="CE30">
        <v>1.0330812258342086E-2</v>
      </c>
      <c r="CF30" s="2">
        <f>((CE30-$B30)/$B30)</f>
        <v>-0.16721009337682055</v>
      </c>
      <c r="CG30">
        <v>6.9674793302628166E-3</v>
      </c>
      <c r="CH30" s="2">
        <f>((CG30-$B30)/$B30)</f>
        <v>-0.43833589114321053</v>
      </c>
      <c r="CI30">
        <v>1.1360601663523972E-2</v>
      </c>
      <c r="CJ30" s="2">
        <f>((CI30-$B30)/$B30)</f>
        <v>-8.4196463747605713E-2</v>
      </c>
      <c r="CK30">
        <v>1.1994892574014119E-2</v>
      </c>
      <c r="CL30" s="2">
        <f>((CK30-$B30)/$B30)</f>
        <v>-3.3064853288565829E-2</v>
      </c>
      <c r="CM30">
        <v>7.1127010023229282E-3</v>
      </c>
      <c r="CN30" s="2">
        <f>((CM30-$B30)/$B30)</f>
        <v>-0.42662924701007915</v>
      </c>
      <c r="CO30">
        <v>5.9115574641347901E-3</v>
      </c>
      <c r="CP30" s="2">
        <f>((CO30-$B30)/$B30)</f>
        <v>-0.52345611695934158</v>
      </c>
      <c r="CQ30">
        <v>5.6790445480096917E-3</v>
      </c>
      <c r="CR30" s="2">
        <f>((CQ30-$B30)/$B30)</f>
        <v>-0.54219950371986902</v>
      </c>
      <c r="CS30">
        <v>1.596698940943905E-2</v>
      </c>
      <c r="CT30" s="2">
        <f>((CS30-$B30)/$B30)</f>
        <v>0.28713476605894694</v>
      </c>
      <c r="CV30" s="2">
        <f>((CU30-$B30)/$B30)</f>
        <v>-1</v>
      </c>
    </row>
    <row r="31" spans="1:100" x14ac:dyDescent="0.25">
      <c r="D31" s="2"/>
      <c r="F31" s="2"/>
      <c r="H31" s="2"/>
      <c r="J31" s="2"/>
      <c r="L31" s="2"/>
      <c r="N31" s="2"/>
      <c r="P31" s="2"/>
      <c r="R31" s="2"/>
      <c r="T31" s="2"/>
      <c r="U31" s="5"/>
      <c r="V31" s="2"/>
      <c r="W31" s="5"/>
      <c r="X31" s="2"/>
      <c r="Z31" s="2"/>
      <c r="AB31" s="2"/>
      <c r="AD31" s="2"/>
      <c r="AF31" s="2"/>
      <c r="AH31" s="2"/>
      <c r="AJ31" s="2"/>
      <c r="AL31" s="2"/>
      <c r="AN31" s="2"/>
      <c r="AP31" s="2"/>
      <c r="AR31" s="2"/>
      <c r="AT31" s="2"/>
      <c r="AV31" s="2"/>
      <c r="AX31" s="2"/>
      <c r="AZ31" s="2"/>
      <c r="BB31" s="2"/>
      <c r="BD31" s="2"/>
      <c r="BF31" s="2"/>
      <c r="BH31" s="2"/>
      <c r="BJ31" s="2"/>
      <c r="BL31" s="2"/>
      <c r="BN31" s="2"/>
      <c r="BP31" s="2"/>
      <c r="BR31" s="2"/>
      <c r="BS31" s="2"/>
      <c r="BU31" s="2"/>
      <c r="BV31" s="2"/>
      <c r="BX31" s="2"/>
      <c r="BY31" s="2"/>
      <c r="CA31" s="2"/>
      <c r="CB31" s="2"/>
      <c r="CD31" s="2"/>
      <c r="CF31" s="2"/>
      <c r="CH31" s="2"/>
      <c r="CJ31" s="2"/>
      <c r="CL31" s="2"/>
      <c r="CN31" s="2"/>
      <c r="CP31" s="2"/>
      <c r="CR31" s="2"/>
      <c r="CT31" s="2"/>
      <c r="CV31" s="2"/>
    </row>
    <row r="32" spans="1:100" x14ac:dyDescent="0.25">
      <c r="A32" t="s">
        <v>1354</v>
      </c>
      <c r="B32">
        <v>1086.85638627553</v>
      </c>
      <c r="C32">
        <v>1087.90904372045</v>
      </c>
      <c r="D32" s="2">
        <f t="shared" ref="D32:D51" si="18">((C32-$B32)/$B32)</f>
        <v>9.6853407516632733E-4</v>
      </c>
      <c r="E32">
        <v>1091.0132382982899</v>
      </c>
      <c r="F32" s="2">
        <f t="shared" ref="F32:F51" si="19">((E32-$B32)/$B32)</f>
        <v>3.8246562059636659E-3</v>
      </c>
      <c r="G32">
        <v>1086.40430818251</v>
      </c>
      <c r="H32" s="2">
        <f t="shared" ref="H32:H51" si="20">((G32-$B32)/$B32)</f>
        <v>-4.1595016483194931E-4</v>
      </c>
      <c r="I32">
        <v>1086.85638627553</v>
      </c>
      <c r="J32" s="2">
        <f t="shared" ref="J32:J51" si="21">((I32-$B32)/$B32)</f>
        <v>0</v>
      </c>
      <c r="K32">
        <v>1086.85638627553</v>
      </c>
      <c r="L32" s="2">
        <f t="shared" ref="L32:L51" si="22">((K32-$B32)/$B32)</f>
        <v>0</v>
      </c>
      <c r="M32">
        <v>1086.85638627553</v>
      </c>
      <c r="N32" s="2">
        <f t="shared" ref="N32:N51" si="23">((M32-$B32)/$B32)</f>
        <v>0</v>
      </c>
      <c r="O32">
        <v>1086.85638627553</v>
      </c>
      <c r="P32" s="2">
        <f t="shared" ref="P32:P51" si="24">((O32-$B32)/$B32)</f>
        <v>0</v>
      </c>
      <c r="Q32">
        <v>1086.8563865608101</v>
      </c>
      <c r="R32" s="2">
        <f t="shared" ref="R32:R51" si="25">((Q32-$B32)/$B32)</f>
        <v>2.6248184197945684E-10</v>
      </c>
      <c r="S32">
        <v>1087.26880549408</v>
      </c>
      <c r="T32" s="2">
        <f t="shared" ref="T32:T51" si="26">((S32-$B32)/$B32)</f>
        <v>3.7946063873560594E-4</v>
      </c>
      <c r="U32">
        <v>1087.7030373217699</v>
      </c>
      <c r="V32" s="2">
        <f t="shared" ref="V32:V51" si="27">((U32-$B32)/$B32)</f>
        <v>7.7899072677048019E-4</v>
      </c>
      <c r="W32">
        <v>1086.85638627553</v>
      </c>
      <c r="X32" s="2">
        <f t="shared" ref="X32:X51" si="28">((W32-$B32)/$B32)</f>
        <v>0</v>
      </c>
      <c r="Y32">
        <v>1087.7030373217699</v>
      </c>
      <c r="Z32" s="2">
        <f t="shared" ref="Z32:Z51" si="29">((Y32-$B32)/$B32)</f>
        <v>7.7899072677048019E-4</v>
      </c>
      <c r="AA32">
        <v>1088.96406782453</v>
      </c>
      <c r="AB32" s="2">
        <f t="shared" ref="AB32:AB51" si="30">((AA32-$B32)/$B32)</f>
        <v>1.9392456773638005E-3</v>
      </c>
      <c r="AC32">
        <v>1086.67868351991</v>
      </c>
      <c r="AD32" s="2">
        <f t="shared" ref="AD32:AD51" si="31">((AC32-$B32)/$B32)</f>
        <v>-1.635015976939992E-4</v>
      </c>
      <c r="AE32">
        <v>1089.0066772048101</v>
      </c>
      <c r="AF32" s="2">
        <f t="shared" ref="AF32:AF51" si="32">((AE32-$B32)/$B32)</f>
        <v>1.9784499188975602E-3</v>
      </c>
      <c r="AG32">
        <v>1086.67868351991</v>
      </c>
      <c r="AH32" s="2">
        <f t="shared" ref="AH32:AH51" si="33">((AG32-$B32)/$B32)</f>
        <v>-1.635015976939992E-4</v>
      </c>
      <c r="AI32">
        <v>1088.3729297315001</v>
      </c>
      <c r="AJ32" s="2">
        <f t="shared" ref="AJ32:AJ51" si="34">((AI32-$B32)/$B32)</f>
        <v>1.3953485254542747E-3</v>
      </c>
      <c r="AK32">
        <v>1088.63867820307</v>
      </c>
      <c r="AL32" s="2">
        <f t="shared" ref="AL32:AL51" si="35">((AK32-$B32)/$B32)</f>
        <v>1.6398596447940842E-3</v>
      </c>
      <c r="AM32">
        <v>1089.0066772048101</v>
      </c>
      <c r="AN32" s="2">
        <f t="shared" ref="AN32:AN51" si="36">((AM32-$B32)/$B32)</f>
        <v>1.9784499188975602E-3</v>
      </c>
      <c r="AO32">
        <v>1086.9151495168101</v>
      </c>
      <c r="AP32" s="2">
        <f t="shared" ref="AP32:AP51" si="37">((AO32-$B32)/$B32)</f>
        <v>5.4067162894858026E-5</v>
      </c>
      <c r="AQ32">
        <v>1118.5082887513199</v>
      </c>
      <c r="AR32" s="2">
        <f t="shared" ref="AR32:AR51" si="38">((AQ32-$B32)/$B32)</f>
        <v>2.9122433171005754E-2</v>
      </c>
      <c r="AS32">
        <v>1266.6601723690001</v>
      </c>
      <c r="AT32" s="2">
        <f t="shared" ref="AT32:AT51" si="39">((AS32-$B32)/$B32)</f>
        <v>0.1654347238181364</v>
      </c>
      <c r="AU32">
        <v>1629.39556996855</v>
      </c>
      <c r="AV32" s="2">
        <f t="shared" ref="AV32:AV51" si="40">((AU32-$B32)/$B32)</f>
        <v>0.49918203595620264</v>
      </c>
      <c r="AW32">
        <v>1329.54043350394</v>
      </c>
      <c r="AX32" s="2">
        <f t="shared" ref="AX32:AX51" si="41">((AW32-$B32)/$B32)</f>
        <v>0.22328989394822119</v>
      </c>
      <c r="AY32">
        <v>1088.5595712639699</v>
      </c>
      <c r="AZ32" s="2">
        <f t="shared" ref="AZ32:AZ51" si="42">((AY32-$B32)/$B32)</f>
        <v>1.5670745555228926E-3</v>
      </c>
      <c r="BA32">
        <v>1088.1781480330001</v>
      </c>
      <c r="BB32" s="2">
        <f t="shared" ref="BB32:BB51" si="43">((BA32-$B32)/$B32)</f>
        <v>1.2161328526573191E-3</v>
      </c>
      <c r="BC32">
        <v>1087.8580335331301</v>
      </c>
      <c r="BD32" s="2">
        <f t="shared" ref="BD32:BD51" si="44">((BC32-$B32)/$B32)</f>
        <v>9.2160037908280677E-4</v>
      </c>
      <c r="BE32">
        <v>1024.1047878439199</v>
      </c>
      <c r="BF32" s="2">
        <f t="shared" ref="BF32:BF51" si="45">((BE32-$B32)/$B32)</f>
        <v>-5.7736789537253426E-2</v>
      </c>
      <c r="BG32">
        <v>2173.7335923020401</v>
      </c>
      <c r="BH32" s="2">
        <f t="shared" ref="BH32:BH51" si="46">((BG32-$B32)/$B32)</f>
        <v>1.0000191559356351</v>
      </c>
      <c r="BI32">
        <v>1354.8914057321199</v>
      </c>
      <c r="BJ32" s="2">
        <f t="shared" ref="BJ32:BJ51" si="47">((BI32-$B32)/$B32)</f>
        <v>0.24661493720904548</v>
      </c>
      <c r="BK32">
        <v>1099.7467283747701</v>
      </c>
      <c r="BL32" s="2">
        <f t="shared" ref="BL32:BL51" si="48">((BK32-$B32)/$B32)</f>
        <v>1.1860207348473244E-2</v>
      </c>
      <c r="BM32">
        <v>1099.6144815119201</v>
      </c>
      <c r="BN32" s="2">
        <f t="shared" ref="BN32:BN51" si="49">((BM32-$B32)/$B32)</f>
        <v>1.1738529025081124E-2</v>
      </c>
      <c r="BO32">
        <v>5694.9583947142601</v>
      </c>
      <c r="BP32" s="2">
        <f t="shared" ref="BP32:BP51" si="50">((BO32-$B32)/$B32)</f>
        <v>4.239844441849308</v>
      </c>
      <c r="BQ32">
        <v>5676.59311255593</v>
      </c>
      <c r="BR32" s="2">
        <f t="shared" ref="BR32:BR51" si="51">((BQ32-$B32)/$B32)</f>
        <v>4.2229468255770559</v>
      </c>
      <c r="BS32" s="2">
        <f t="shared" ref="BS32:BS51" si="52">((BQ32-$BO32)/$BO32)</f>
        <v>-3.22483166433238E-3</v>
      </c>
      <c r="BT32">
        <v>5671.9781345246702</v>
      </c>
      <c r="BU32" s="2">
        <f t="shared" ref="BU32:BU51" si="53">((BT32-$B32)/$B32)</f>
        <v>4.218700654611383</v>
      </c>
      <c r="BV32" s="2">
        <f t="shared" ref="BV32:BV51" si="54">((BT32-$BO32)/$BO32)</f>
        <v>-4.0351936918308099E-3</v>
      </c>
      <c r="BW32">
        <v>5704.7597209129499</v>
      </c>
      <c r="BX32" s="2">
        <f t="shared" ref="BX32:BX51" si="55">((BW32-$B32)/$B32)</f>
        <v>4.2488624927366727</v>
      </c>
      <c r="BY32" s="2">
        <f t="shared" ref="BY32:BY51" si="56">((BW32-$BT32)/$BT32)</f>
        <v>5.7795685404254333E-3</v>
      </c>
      <c r="BZ32">
        <v>5693.6201749536503</v>
      </c>
      <c r="CA32" s="2">
        <f t="shared" ref="CA32:CA51" si="57">((BZ32-$B32)/$B32)</f>
        <v>4.238613166238741</v>
      </c>
      <c r="CB32" s="2">
        <f t="shared" ref="CB32:CB51" si="58">((BZ32-$BT32)/$BT32)</f>
        <v>3.8156071683788065E-3</v>
      </c>
      <c r="CC32">
        <v>1106.4896194626799</v>
      </c>
      <c r="CD32" s="2">
        <f t="shared" ref="CD32:CD51" si="59">((CC32-$B32)/$B32)</f>
        <v>1.8064238693420796E-2</v>
      </c>
      <c r="CE32">
        <v>1095.71993609677</v>
      </c>
      <c r="CF32" s="2">
        <f t="shared" ref="CF32:CF51" si="60">((CE32-$B32)/$B32)</f>
        <v>8.155217131873187E-3</v>
      </c>
      <c r="CG32">
        <v>1092.2829992941499</v>
      </c>
      <c r="CH32" s="2">
        <f t="shared" ref="CH32:CH51" si="61">((CG32-$B32)/$B32)</f>
        <v>4.9929439502269628E-3</v>
      </c>
      <c r="CI32">
        <v>1088.8793706474401</v>
      </c>
      <c r="CJ32" s="2">
        <f t="shared" ref="CJ32:CJ51" si="62">((CI32-$B32)/$B32)</f>
        <v>1.86131709529949E-3</v>
      </c>
      <c r="CK32">
        <v>1088.7314030022901</v>
      </c>
      <c r="CL32" s="2">
        <f t="shared" ref="CL32:CL51" si="63">((CK32-$B32)/$B32)</f>
        <v>1.7251743196591803E-3</v>
      </c>
      <c r="CM32">
        <v>1088.63676712914</v>
      </c>
      <c r="CN32" s="2">
        <f t="shared" ref="CN32:CN51" si="64">((CM32-$B32)/$B32)</f>
        <v>1.6381012947912093E-3</v>
      </c>
      <c r="CO32">
        <v>1089.0066772048101</v>
      </c>
      <c r="CP32" s="2">
        <f t="shared" ref="CP32:CP51" si="65">((CO32-$B32)/$B32)</f>
        <v>1.9784499188975602E-3</v>
      </c>
      <c r="CQ32">
        <v>1089.0066772048101</v>
      </c>
      <c r="CR32" s="2">
        <f t="shared" ref="CR32:CR51" si="66">((CQ32-$B32)/$B32)</f>
        <v>1.9784499188975602E-3</v>
      </c>
      <c r="CS32">
        <v>1089.0066772048101</v>
      </c>
      <c r="CT32" s="2">
        <f t="shared" ref="CT32:CT51" si="67">((CS32-$B32)/$B32)</f>
        <v>1.9784499188975602E-3</v>
      </c>
      <c r="CV32" s="2">
        <f t="shared" ref="CV32:CV51" si="68">((CU32-$B32)/$B32)</f>
        <v>-1</v>
      </c>
    </row>
    <row r="33" spans="1:100" x14ac:dyDescent="0.25">
      <c r="A33" t="s">
        <v>1355</v>
      </c>
      <c r="B33">
        <v>1047.8364588530101</v>
      </c>
      <c r="C33">
        <v>1046.63296494881</v>
      </c>
      <c r="D33" s="2">
        <f t="shared" si="18"/>
        <v>-1.148551278238052E-3</v>
      </c>
      <c r="E33">
        <v>1095.70203996142</v>
      </c>
      <c r="F33" s="2">
        <f t="shared" si="19"/>
        <v>4.5680392874289676E-2</v>
      </c>
      <c r="G33">
        <v>1046.818955339</v>
      </c>
      <c r="H33" s="2">
        <f t="shared" si="20"/>
        <v>-9.7105183295859512E-4</v>
      </c>
      <c r="I33">
        <v>1107.00881887324</v>
      </c>
      <c r="J33" s="2">
        <f t="shared" si="21"/>
        <v>5.6470987929740077E-2</v>
      </c>
      <c r="K33">
        <v>1024.3280965277299</v>
      </c>
      <c r="L33" s="2">
        <f t="shared" si="22"/>
        <v>-2.2435144460437095E-2</v>
      </c>
      <c r="M33">
        <v>1014.4394180273</v>
      </c>
      <c r="N33" s="2">
        <f t="shared" si="23"/>
        <v>-3.1872379075516578E-2</v>
      </c>
      <c r="O33">
        <v>1048.03145687596</v>
      </c>
      <c r="P33" s="2">
        <f t="shared" si="24"/>
        <v>1.860958561828946E-4</v>
      </c>
      <c r="Q33">
        <v>1071.4405920623001</v>
      </c>
      <c r="R33" s="2">
        <f t="shared" si="25"/>
        <v>2.2526543154575602E-2</v>
      </c>
      <c r="S33">
        <v>1045.8851510250399</v>
      </c>
      <c r="T33" s="2">
        <f t="shared" si="26"/>
        <v>-1.8622255519779244E-3</v>
      </c>
      <c r="U33">
        <v>1048.11679624102</v>
      </c>
      <c r="V33" s="2">
        <f t="shared" si="27"/>
        <v>2.6753925733484827E-4</v>
      </c>
      <c r="W33">
        <v>1167.9622784493299</v>
      </c>
      <c r="X33" s="2">
        <f t="shared" si="28"/>
        <v>0.11464176358953265</v>
      </c>
      <c r="Y33">
        <v>1106.85345206895</v>
      </c>
      <c r="Z33" s="2">
        <f t="shared" si="29"/>
        <v>5.6322714024039121E-2</v>
      </c>
      <c r="AA33">
        <v>1026.9529477737999</v>
      </c>
      <c r="AB33" s="2">
        <f t="shared" si="30"/>
        <v>-1.9930124498693066E-2</v>
      </c>
      <c r="AC33">
        <v>1024.2090885589901</v>
      </c>
      <c r="AD33" s="2">
        <f t="shared" si="31"/>
        <v>-2.2548719405968337E-2</v>
      </c>
      <c r="AE33">
        <v>1030.2465398613101</v>
      </c>
      <c r="AF33" s="2">
        <f t="shared" si="32"/>
        <v>-1.6786893453730706E-2</v>
      </c>
      <c r="AG33">
        <v>1026.4539795336</v>
      </c>
      <c r="AH33" s="2">
        <f t="shared" si="33"/>
        <v>-2.0406313541347788E-2</v>
      </c>
      <c r="AI33">
        <v>1024.02618585445</v>
      </c>
      <c r="AJ33" s="2">
        <f t="shared" si="34"/>
        <v>-2.2723272126476166E-2</v>
      </c>
      <c r="AK33">
        <v>1026.5223589555301</v>
      </c>
      <c r="AL33" s="2">
        <f t="shared" si="35"/>
        <v>-2.0341055817823878E-2</v>
      </c>
      <c r="AM33">
        <v>1030.69302974228</v>
      </c>
      <c r="AN33" s="2">
        <f t="shared" si="36"/>
        <v>-1.6360786996756818E-2</v>
      </c>
      <c r="AO33">
        <v>1050.1896547026899</v>
      </c>
      <c r="AP33" s="2">
        <f t="shared" si="37"/>
        <v>2.2457663405372908E-3</v>
      </c>
      <c r="AQ33">
        <v>1066.3745193553</v>
      </c>
      <c r="AR33" s="2">
        <f t="shared" si="38"/>
        <v>1.769174983907524E-2</v>
      </c>
      <c r="AS33">
        <v>1234.4524668962099</v>
      </c>
      <c r="AT33" s="2">
        <f t="shared" si="39"/>
        <v>0.17809650205097341</v>
      </c>
      <c r="AU33">
        <v>1625.4326780949</v>
      </c>
      <c r="AV33" s="2">
        <f t="shared" si="40"/>
        <v>0.55122745001079865</v>
      </c>
      <c r="AW33">
        <v>1301.84416852452</v>
      </c>
      <c r="AX33" s="2">
        <f t="shared" si="41"/>
        <v>0.24241159727306452</v>
      </c>
      <c r="AY33">
        <v>1026.4637270287601</v>
      </c>
      <c r="AZ33" s="2">
        <f t="shared" si="42"/>
        <v>-2.0397011044686435E-2</v>
      </c>
      <c r="BA33">
        <v>1025.8580894834599</v>
      </c>
      <c r="BB33" s="2">
        <f t="shared" si="43"/>
        <v>-2.097499966130998E-2</v>
      </c>
      <c r="BC33">
        <v>1025.51436174029</v>
      </c>
      <c r="BD33" s="2">
        <f t="shared" si="44"/>
        <v>-2.1303035339268875E-2</v>
      </c>
      <c r="BE33">
        <v>987.97081124852798</v>
      </c>
      <c r="BF33" s="2">
        <f t="shared" si="45"/>
        <v>-5.7132625133136362E-2</v>
      </c>
      <c r="BG33">
        <v>804.33229145077905</v>
      </c>
      <c r="BH33" s="2">
        <f t="shared" si="46"/>
        <v>-0.23238756901890703</v>
      </c>
      <c r="BI33">
        <v>1476.35809555069</v>
      </c>
      <c r="BJ33" s="2">
        <f t="shared" si="47"/>
        <v>0.40895850977236581</v>
      </c>
      <c r="BK33">
        <v>1031.2897102798099</v>
      </c>
      <c r="BL33" s="2">
        <f t="shared" si="48"/>
        <v>-1.5791346477209492E-2</v>
      </c>
      <c r="BM33">
        <v>1031.3886272335301</v>
      </c>
      <c r="BN33" s="2">
        <f t="shared" si="49"/>
        <v>-1.5696945339623153E-2</v>
      </c>
      <c r="BO33">
        <v>10329.642053113699</v>
      </c>
      <c r="BP33" s="2">
        <f t="shared" si="50"/>
        <v>8.8580670350226249</v>
      </c>
      <c r="BQ33">
        <v>7445.9829875845799</v>
      </c>
      <c r="BR33" s="2">
        <f t="shared" si="51"/>
        <v>6.1060545037105811</v>
      </c>
      <c r="BS33" s="2">
        <f t="shared" si="52"/>
        <v>-0.2791635035078382</v>
      </c>
      <c r="BT33">
        <v>6072.7781624869203</v>
      </c>
      <c r="BU33" s="2">
        <f t="shared" si="53"/>
        <v>4.7955400493836091</v>
      </c>
      <c r="BV33" s="2">
        <f t="shared" si="54"/>
        <v>-0.4121017813336153</v>
      </c>
      <c r="BW33">
        <v>10273.311811490301</v>
      </c>
      <c r="BX33" s="2">
        <f t="shared" si="55"/>
        <v>8.8043084153950364</v>
      </c>
      <c r="BY33" s="2">
        <f t="shared" si="56"/>
        <v>0.6916988463288738</v>
      </c>
      <c r="BZ33">
        <v>9569.89099768091</v>
      </c>
      <c r="CA33" s="2">
        <f t="shared" si="57"/>
        <v>8.1330005907184884</v>
      </c>
      <c r="CB33" s="2">
        <f t="shared" si="58"/>
        <v>0.57586704826409374</v>
      </c>
      <c r="CC33">
        <v>1038.7632435642199</v>
      </c>
      <c r="CD33" s="2">
        <f t="shared" si="59"/>
        <v>-8.6589994193578042E-3</v>
      </c>
      <c r="CE33">
        <v>1027.8909557582299</v>
      </c>
      <c r="CF33" s="2">
        <f t="shared" si="60"/>
        <v>-1.9034939017690853E-2</v>
      </c>
      <c r="CG33">
        <v>1031.6632766400101</v>
      </c>
      <c r="CH33" s="2">
        <f t="shared" si="61"/>
        <v>-1.5434834392671942E-2</v>
      </c>
      <c r="CI33">
        <v>1025.97716956973</v>
      </c>
      <c r="CJ33" s="2">
        <f t="shared" si="62"/>
        <v>-2.0861355890601327E-2</v>
      </c>
      <c r="CK33">
        <v>1025.6424820387699</v>
      </c>
      <c r="CL33" s="2">
        <f t="shared" si="63"/>
        <v>-2.1180764065543475E-2</v>
      </c>
      <c r="CM33">
        <v>1024.7255000713301</v>
      </c>
      <c r="CN33" s="2">
        <f t="shared" si="64"/>
        <v>-2.2055883421901408E-2</v>
      </c>
      <c r="CO33">
        <v>1039.15565305733</v>
      </c>
      <c r="CP33" s="2">
        <f t="shared" si="65"/>
        <v>-8.2845044399221298E-3</v>
      </c>
      <c r="CQ33">
        <v>1030.16086400367</v>
      </c>
      <c r="CR33" s="2">
        <f t="shared" si="66"/>
        <v>-1.6868657985701575E-2</v>
      </c>
      <c r="CS33">
        <v>1021.96872866859</v>
      </c>
      <c r="CT33" s="2">
        <f t="shared" si="67"/>
        <v>-2.4686801042154635E-2</v>
      </c>
      <c r="CV33" s="2">
        <f t="shared" si="68"/>
        <v>-1</v>
      </c>
    </row>
    <row r="34" spans="1:100" x14ac:dyDescent="0.25">
      <c r="A34" t="s">
        <v>1356</v>
      </c>
      <c r="B34">
        <v>781.53053208374502</v>
      </c>
      <c r="C34">
        <v>780.21647536391697</v>
      </c>
      <c r="D34" s="2">
        <f t="shared" si="18"/>
        <v>-1.6813888464785368E-3</v>
      </c>
      <c r="E34">
        <v>812.88113629486998</v>
      </c>
      <c r="F34" s="2">
        <f t="shared" si="19"/>
        <v>4.0114369079780984E-2</v>
      </c>
      <c r="G34">
        <v>778.95285350729603</v>
      </c>
      <c r="H34" s="2">
        <f t="shared" si="20"/>
        <v>-3.2982442407928562E-3</v>
      </c>
      <c r="I34">
        <v>838.09566497498599</v>
      </c>
      <c r="J34" s="2">
        <f t="shared" si="21"/>
        <v>7.2377380753666745E-2</v>
      </c>
      <c r="K34">
        <v>757.23923732003095</v>
      </c>
      <c r="L34" s="2">
        <f t="shared" si="22"/>
        <v>-3.1081696448822971E-2</v>
      </c>
      <c r="M34">
        <v>745.24579268430796</v>
      </c>
      <c r="N34" s="2">
        <f t="shared" si="23"/>
        <v>-4.6427795089071404E-2</v>
      </c>
      <c r="O34">
        <v>780.79657082130404</v>
      </c>
      <c r="P34" s="2">
        <f t="shared" si="24"/>
        <v>-9.3913319097599032E-4</v>
      </c>
      <c r="Q34">
        <v>796.44467245943395</v>
      </c>
      <c r="R34" s="2">
        <f t="shared" si="25"/>
        <v>1.9083247248094466E-2</v>
      </c>
      <c r="S34">
        <v>779.65426585060504</v>
      </c>
      <c r="T34" s="2">
        <f t="shared" si="26"/>
        <v>-2.4007587114189938E-3</v>
      </c>
      <c r="U34">
        <v>782.27552893458596</v>
      </c>
      <c r="V34" s="2">
        <f t="shared" si="27"/>
        <v>9.5325367372994471E-4</v>
      </c>
      <c r="W34">
        <v>893.770652238862</v>
      </c>
      <c r="X34" s="2">
        <f t="shared" si="28"/>
        <v>0.14361578408953302</v>
      </c>
      <c r="Y34">
        <v>834.937035998189</v>
      </c>
      <c r="Z34" s="2">
        <f t="shared" si="29"/>
        <v>6.8335786923192407E-2</v>
      </c>
      <c r="AA34">
        <v>783.58780881167797</v>
      </c>
      <c r="AB34" s="2">
        <f t="shared" si="30"/>
        <v>2.6323689778923577E-3</v>
      </c>
      <c r="AC34">
        <v>778.56023462164001</v>
      </c>
      <c r="AD34" s="2">
        <f t="shared" si="31"/>
        <v>-3.8006160222371532E-3</v>
      </c>
      <c r="AE34">
        <v>786.13682236912803</v>
      </c>
      <c r="AF34" s="2">
        <f t="shared" si="32"/>
        <v>5.8939351647613212E-3</v>
      </c>
      <c r="AG34">
        <v>781.05073120708005</v>
      </c>
      <c r="AH34" s="2">
        <f t="shared" si="33"/>
        <v>-6.139246734042556E-4</v>
      </c>
      <c r="AI34">
        <v>777.11557070864399</v>
      </c>
      <c r="AJ34" s="2">
        <f t="shared" si="34"/>
        <v>-5.6491220673486669E-3</v>
      </c>
      <c r="AK34">
        <v>783.77970705877203</v>
      </c>
      <c r="AL34" s="2">
        <f t="shared" si="35"/>
        <v>2.8779105648376723E-3</v>
      </c>
      <c r="AM34">
        <v>787.35429627364795</v>
      </c>
      <c r="AN34" s="2">
        <f t="shared" si="36"/>
        <v>7.4517423834682441E-3</v>
      </c>
      <c r="AO34">
        <v>783.26965683839603</v>
      </c>
      <c r="AP34" s="2">
        <f t="shared" si="37"/>
        <v>2.225280629809943E-3</v>
      </c>
      <c r="AQ34">
        <v>782.92868574507804</v>
      </c>
      <c r="AR34" s="2">
        <f t="shared" si="38"/>
        <v>1.7889942925265099E-3</v>
      </c>
      <c r="AS34">
        <v>915.61895464439203</v>
      </c>
      <c r="AT34" s="2">
        <f t="shared" si="39"/>
        <v>0.17157157277417634</v>
      </c>
      <c r="AU34">
        <v>1223.5238425888799</v>
      </c>
      <c r="AV34" s="2">
        <f t="shared" si="40"/>
        <v>0.56554835973800832</v>
      </c>
      <c r="AW34">
        <v>971.32166439812897</v>
      </c>
      <c r="AX34" s="2">
        <f t="shared" si="41"/>
        <v>0.24284544815972317</v>
      </c>
      <c r="AY34">
        <v>783.80022506373905</v>
      </c>
      <c r="AZ34" s="2">
        <f t="shared" si="42"/>
        <v>2.9041641840178603E-3</v>
      </c>
      <c r="BA34">
        <v>783.40498020168002</v>
      </c>
      <c r="BB34" s="2">
        <f t="shared" si="43"/>
        <v>2.3984323593056328E-3</v>
      </c>
      <c r="BC34">
        <v>782.94674747171302</v>
      </c>
      <c r="BD34" s="2">
        <f t="shared" si="44"/>
        <v>1.8121050040003483E-3</v>
      </c>
      <c r="BE34">
        <v>741.96158130181698</v>
      </c>
      <c r="BF34" s="2">
        <f t="shared" si="45"/>
        <v>-5.0630076698894758E-2</v>
      </c>
      <c r="BG34">
        <v>1558.62639919907</v>
      </c>
      <c r="BH34" s="2">
        <f t="shared" si="46"/>
        <v>0.99432566638619202</v>
      </c>
      <c r="BI34">
        <v>1075.1850292046699</v>
      </c>
      <c r="BJ34" s="2">
        <f t="shared" si="47"/>
        <v>0.3757428341768973</v>
      </c>
      <c r="BK34">
        <v>774.58597177424599</v>
      </c>
      <c r="BL34" s="2">
        <f t="shared" si="48"/>
        <v>-8.8858464569300782E-3</v>
      </c>
      <c r="BM34">
        <v>774.84884625666996</v>
      </c>
      <c r="BN34" s="2">
        <f t="shared" si="49"/>
        <v>-8.5494878994171915E-3</v>
      </c>
      <c r="BO34">
        <v>7298.4812940378597</v>
      </c>
      <c r="BP34" s="2">
        <f t="shared" si="50"/>
        <v>8.3387027050349332</v>
      </c>
      <c r="BQ34">
        <v>5803.1133599539198</v>
      </c>
      <c r="BR34" s="2">
        <f t="shared" si="51"/>
        <v>6.425318809338707</v>
      </c>
      <c r="BS34" s="2">
        <f t="shared" si="52"/>
        <v>-0.20488754767454267</v>
      </c>
      <c r="BT34">
        <v>4976.1364582375199</v>
      </c>
      <c r="BU34" s="2">
        <f t="shared" si="53"/>
        <v>5.3671683369425942</v>
      </c>
      <c r="BV34" s="2">
        <f t="shared" si="54"/>
        <v>-0.31819562758864184</v>
      </c>
      <c r="BW34">
        <v>8080.1945109857297</v>
      </c>
      <c r="BX34" s="2">
        <f t="shared" si="55"/>
        <v>9.3389364577248468</v>
      </c>
      <c r="BY34" s="2">
        <f t="shared" si="56"/>
        <v>0.62378877243403108</v>
      </c>
      <c r="BZ34">
        <v>7789.6113420361098</v>
      </c>
      <c r="CA34" s="2">
        <f t="shared" si="57"/>
        <v>8.9671235124585156</v>
      </c>
      <c r="CB34" s="2">
        <f t="shared" si="58"/>
        <v>0.56539343472809112</v>
      </c>
      <c r="CC34">
        <v>781.97304980946001</v>
      </c>
      <c r="CD34" s="2">
        <f t="shared" si="59"/>
        <v>5.6621937025945208E-4</v>
      </c>
      <c r="CE34">
        <v>771.83091533523998</v>
      </c>
      <c r="CF34" s="2">
        <f t="shared" si="60"/>
        <v>-1.2411052863979052E-2</v>
      </c>
      <c r="CG34">
        <v>775.07137413825797</v>
      </c>
      <c r="CH34" s="2">
        <f t="shared" si="61"/>
        <v>-8.2647544533742123E-3</v>
      </c>
      <c r="CI34">
        <v>782.35722177130697</v>
      </c>
      <c r="CJ34" s="2">
        <f t="shared" si="62"/>
        <v>1.0577829702414854E-3</v>
      </c>
      <c r="CK34">
        <v>781.44509012031301</v>
      </c>
      <c r="CL34" s="2">
        <f t="shared" si="63"/>
        <v>-1.0932645613242438E-4</v>
      </c>
      <c r="CM34">
        <v>779.73707718334299</v>
      </c>
      <c r="CN34" s="2">
        <f t="shared" si="64"/>
        <v>-2.2947982539085849E-3</v>
      </c>
      <c r="CO34">
        <v>792.76923240161</v>
      </c>
      <c r="CP34" s="2">
        <f t="shared" si="65"/>
        <v>1.4380372687295981E-2</v>
      </c>
      <c r="CQ34">
        <v>786.44426461448495</v>
      </c>
      <c r="CR34" s="2">
        <f t="shared" si="66"/>
        <v>6.2873199817782719E-3</v>
      </c>
      <c r="CS34">
        <v>779.96346279756904</v>
      </c>
      <c r="CT34" s="2">
        <f t="shared" si="67"/>
        <v>-2.0051286825580597E-3</v>
      </c>
      <c r="CV34" s="2">
        <f t="shared" si="68"/>
        <v>-1</v>
      </c>
    </row>
    <row r="35" spans="1:100" x14ac:dyDescent="0.25">
      <c r="A35" t="s">
        <v>1357</v>
      </c>
      <c r="B35">
        <v>468.61752810595698</v>
      </c>
      <c r="C35">
        <v>468.96904440670801</v>
      </c>
      <c r="D35" s="2">
        <f t="shared" si="18"/>
        <v>7.5011342868837338E-4</v>
      </c>
      <c r="E35">
        <v>499.16871270479999</v>
      </c>
      <c r="F35" s="2">
        <f t="shared" si="19"/>
        <v>6.5194284819698883E-2</v>
      </c>
      <c r="G35">
        <v>467.55979778662402</v>
      </c>
      <c r="H35" s="2">
        <f t="shared" si="20"/>
        <v>-2.2571292277693091E-3</v>
      </c>
      <c r="I35">
        <v>519.60805725713396</v>
      </c>
      <c r="J35" s="2">
        <f t="shared" si="21"/>
        <v>0.10881054611266643</v>
      </c>
      <c r="K35">
        <v>446.61957486620099</v>
      </c>
      <c r="L35" s="2">
        <f t="shared" si="22"/>
        <v>-4.6942233101409152E-2</v>
      </c>
      <c r="M35">
        <v>435.218278934176</v>
      </c>
      <c r="N35" s="2">
        <f t="shared" si="23"/>
        <v>-7.1271873475951639E-2</v>
      </c>
      <c r="O35">
        <v>468.13266059301799</v>
      </c>
      <c r="P35" s="2">
        <f t="shared" si="24"/>
        <v>-1.0346764341033338E-3</v>
      </c>
      <c r="Q35">
        <v>475.92706261957602</v>
      </c>
      <c r="R35" s="2">
        <f t="shared" si="25"/>
        <v>1.5598081751577838E-2</v>
      </c>
      <c r="S35">
        <v>468.60267779222801</v>
      </c>
      <c r="T35" s="2">
        <f t="shared" si="26"/>
        <v>-3.1689624989044575E-5</v>
      </c>
      <c r="U35">
        <v>470.27228546935902</v>
      </c>
      <c r="V35" s="2">
        <f t="shared" si="27"/>
        <v>3.5311469677418708E-3</v>
      </c>
      <c r="W35">
        <v>538.14061742689603</v>
      </c>
      <c r="X35" s="2">
        <f t="shared" si="28"/>
        <v>0.14835785080838781</v>
      </c>
      <c r="Y35">
        <v>502.11887491846198</v>
      </c>
      <c r="Z35" s="2">
        <f t="shared" si="29"/>
        <v>7.1489743347649959E-2</v>
      </c>
      <c r="AA35">
        <v>478.50480785120601</v>
      </c>
      <c r="AB35" s="2">
        <f t="shared" si="30"/>
        <v>2.1098826126310546E-2</v>
      </c>
      <c r="AC35">
        <v>475.25154631784801</v>
      </c>
      <c r="AD35" s="2">
        <f t="shared" si="31"/>
        <v>1.4156572927829205E-2</v>
      </c>
      <c r="AE35">
        <v>480.01948392542602</v>
      </c>
      <c r="AF35" s="2">
        <f t="shared" si="32"/>
        <v>2.4331048532377973E-2</v>
      </c>
      <c r="AG35">
        <v>476.751806109813</v>
      </c>
      <c r="AH35" s="2">
        <f t="shared" si="33"/>
        <v>1.7358031904467774E-2</v>
      </c>
      <c r="AI35">
        <v>474.460141455562</v>
      </c>
      <c r="AJ35" s="2">
        <f t="shared" si="34"/>
        <v>1.2467765286585632E-2</v>
      </c>
      <c r="AK35">
        <v>478.69151988134399</v>
      </c>
      <c r="AL35" s="2">
        <f t="shared" si="35"/>
        <v>2.1497257723379973E-2</v>
      </c>
      <c r="AM35">
        <v>482.45317594105001</v>
      </c>
      <c r="AN35" s="2">
        <f t="shared" si="36"/>
        <v>2.9524392506216097E-2</v>
      </c>
      <c r="AO35">
        <v>471.70042408164898</v>
      </c>
      <c r="AP35" s="2">
        <f t="shared" si="37"/>
        <v>6.5787039339999624E-3</v>
      </c>
      <c r="AQ35">
        <v>483.99354171930298</v>
      </c>
      <c r="AR35" s="2">
        <f t="shared" si="38"/>
        <v>3.2811435106775186E-2</v>
      </c>
      <c r="AS35">
        <v>583.52560220781197</v>
      </c>
      <c r="AT35" s="2">
        <f t="shared" si="39"/>
        <v>0.24520652175834459</v>
      </c>
      <c r="AU35">
        <v>758.694069694061</v>
      </c>
      <c r="AV35" s="2">
        <f t="shared" si="40"/>
        <v>0.61900489032180661</v>
      </c>
      <c r="AW35">
        <v>592.48424040426903</v>
      </c>
      <c r="AX35" s="2">
        <f t="shared" si="41"/>
        <v>0.26432368588292565</v>
      </c>
      <c r="AY35">
        <v>478.68833677027402</v>
      </c>
      <c r="AZ35" s="2">
        <f t="shared" si="42"/>
        <v>2.149046516680865E-2</v>
      </c>
      <c r="BA35">
        <v>478.180708583306</v>
      </c>
      <c r="BB35" s="2">
        <f t="shared" si="43"/>
        <v>2.040721890195011E-2</v>
      </c>
      <c r="BC35">
        <v>477.86145534972502</v>
      </c>
      <c r="BD35" s="2">
        <f t="shared" si="44"/>
        <v>1.9725952806609357E-2</v>
      </c>
      <c r="BE35">
        <v>434.80544717563998</v>
      </c>
      <c r="BF35" s="2">
        <f t="shared" si="45"/>
        <v>-7.2152830191771863E-2</v>
      </c>
      <c r="BG35">
        <v>86.229836273929607</v>
      </c>
      <c r="BH35" s="2">
        <f t="shared" si="46"/>
        <v>-0.81599101377524108</v>
      </c>
      <c r="BI35">
        <v>541.15186988943697</v>
      </c>
      <c r="BJ35" s="2">
        <f t="shared" si="47"/>
        <v>0.15478367204198895</v>
      </c>
      <c r="BK35">
        <v>476.51168621440797</v>
      </c>
      <c r="BL35" s="2">
        <f t="shared" si="48"/>
        <v>1.6845631319761651E-2</v>
      </c>
      <c r="BM35">
        <v>476.784654352497</v>
      </c>
      <c r="BN35" s="2">
        <f t="shared" si="49"/>
        <v>1.7428127965143869E-2</v>
      </c>
      <c r="BO35">
        <v>4921.9407585743702</v>
      </c>
      <c r="BP35" s="2">
        <f t="shared" si="50"/>
        <v>9.5031085338777448</v>
      </c>
      <c r="BQ35">
        <v>3945.4718481398299</v>
      </c>
      <c r="BR35" s="2">
        <f t="shared" si="51"/>
        <v>7.4193859843154168</v>
      </c>
      <c r="BS35" s="2">
        <f t="shared" si="52"/>
        <v>-0.19839103279198597</v>
      </c>
      <c r="BT35">
        <v>3275.5713206596802</v>
      </c>
      <c r="BU35" s="2">
        <f t="shared" si="53"/>
        <v>5.9898608656376506</v>
      </c>
      <c r="BV35" s="2">
        <f t="shared" si="54"/>
        <v>-0.33449598820274251</v>
      </c>
      <c r="BW35">
        <v>5787.4977951750498</v>
      </c>
      <c r="BX35" s="2">
        <f t="shared" si="55"/>
        <v>11.350152198887587</v>
      </c>
      <c r="BY35" s="2">
        <f t="shared" si="56"/>
        <v>0.76686667106655548</v>
      </c>
      <c r="BZ35">
        <v>5382.7365509599304</v>
      </c>
      <c r="CA35" s="2">
        <f t="shared" si="57"/>
        <v>10.486417447327886</v>
      </c>
      <c r="CB35" s="2">
        <f t="shared" si="58"/>
        <v>0.64329700806999368</v>
      </c>
      <c r="CC35">
        <v>484.27690828115999</v>
      </c>
      <c r="CD35" s="2">
        <f t="shared" si="59"/>
        <v>3.3416121327118478E-2</v>
      </c>
      <c r="CE35">
        <v>473.84285515684502</v>
      </c>
      <c r="CF35" s="2">
        <f t="shared" si="60"/>
        <v>1.1150515585722106E-2</v>
      </c>
      <c r="CG35">
        <v>473.337509388299</v>
      </c>
      <c r="CH35" s="2">
        <f t="shared" si="61"/>
        <v>1.0072139856609898E-2</v>
      </c>
      <c r="CI35">
        <v>477.93450850688203</v>
      </c>
      <c r="CJ35" s="2">
        <f t="shared" si="62"/>
        <v>1.9881843597660792E-2</v>
      </c>
      <c r="CK35">
        <v>477.37657170810502</v>
      </c>
      <c r="CL35" s="2">
        <f t="shared" si="63"/>
        <v>1.8691241954926562E-2</v>
      </c>
      <c r="CM35">
        <v>476.56905011768498</v>
      </c>
      <c r="CN35" s="2">
        <f t="shared" si="64"/>
        <v>1.6968042240899959E-2</v>
      </c>
      <c r="CO35">
        <v>482.18019158856498</v>
      </c>
      <c r="CP35" s="2">
        <f t="shared" si="65"/>
        <v>2.8941861260344086E-2</v>
      </c>
      <c r="CQ35">
        <v>479.28441669044798</v>
      </c>
      <c r="CR35" s="2">
        <f t="shared" si="66"/>
        <v>2.2762461804627938E-2</v>
      </c>
      <c r="CS35">
        <v>474.07782838129998</v>
      </c>
      <c r="CT35" s="2">
        <f t="shared" si="67"/>
        <v>1.1651933501958976E-2</v>
      </c>
      <c r="CV35" s="2">
        <f t="shared" si="68"/>
        <v>-1</v>
      </c>
    </row>
    <row r="36" spans="1:100" x14ac:dyDescent="0.25">
      <c r="A36" t="s">
        <v>1358</v>
      </c>
      <c r="B36">
        <v>4.6295503899109596</v>
      </c>
      <c r="C36">
        <v>5.8577283992705702</v>
      </c>
      <c r="D36" s="2">
        <f t="shared" si="18"/>
        <v>0.26529099068370487</v>
      </c>
      <c r="E36">
        <v>9.42783614961178</v>
      </c>
      <c r="F36" s="2">
        <f t="shared" si="19"/>
        <v>1.0364474637013523</v>
      </c>
      <c r="G36">
        <v>3.9793381941069499</v>
      </c>
      <c r="H36" s="2">
        <f t="shared" si="20"/>
        <v>-0.14044823817470431</v>
      </c>
      <c r="I36">
        <v>4.6295503899109596</v>
      </c>
      <c r="J36" s="2">
        <f t="shared" si="21"/>
        <v>0</v>
      </c>
      <c r="K36">
        <v>4.6295503899109596</v>
      </c>
      <c r="L36" s="2">
        <f t="shared" si="22"/>
        <v>0</v>
      </c>
      <c r="M36">
        <v>4.6295503899109596</v>
      </c>
      <c r="N36" s="2">
        <f t="shared" si="23"/>
        <v>0</v>
      </c>
      <c r="O36">
        <v>4.6295503899109596</v>
      </c>
      <c r="P36" s="2">
        <f t="shared" si="24"/>
        <v>0</v>
      </c>
      <c r="Q36">
        <v>4.6295503899109596</v>
      </c>
      <c r="R36" s="2">
        <f t="shared" si="25"/>
        <v>0</v>
      </c>
      <c r="S36">
        <v>5.2670975292047899</v>
      </c>
      <c r="T36" s="2">
        <f t="shared" si="26"/>
        <v>0.13771253914488493</v>
      </c>
      <c r="U36">
        <v>5.9049813117883696</v>
      </c>
      <c r="V36" s="2">
        <f t="shared" si="27"/>
        <v>0.2754977944849501</v>
      </c>
      <c r="W36">
        <v>4.6295503899109596</v>
      </c>
      <c r="X36" s="2">
        <f t="shared" si="28"/>
        <v>0</v>
      </c>
      <c r="Y36">
        <v>5.9049813117883696</v>
      </c>
      <c r="Z36" s="2">
        <f t="shared" si="29"/>
        <v>0.2754977944849501</v>
      </c>
      <c r="AA36">
        <v>4.6251474971322599</v>
      </c>
      <c r="AB36" s="2">
        <f t="shared" si="30"/>
        <v>-9.5104111800894194E-4</v>
      </c>
      <c r="AC36">
        <v>4.6295503899109596</v>
      </c>
      <c r="AD36" s="2">
        <f t="shared" si="31"/>
        <v>0</v>
      </c>
      <c r="AE36">
        <v>4.6295503899109596</v>
      </c>
      <c r="AF36" s="2">
        <f t="shared" si="32"/>
        <v>0</v>
      </c>
      <c r="AG36">
        <v>4.6295503899109596</v>
      </c>
      <c r="AH36" s="2">
        <f t="shared" si="33"/>
        <v>0</v>
      </c>
      <c r="AI36">
        <v>4.6533730541151801</v>
      </c>
      <c r="AJ36" s="2">
        <f t="shared" si="34"/>
        <v>5.1457835422067206E-3</v>
      </c>
      <c r="AK36">
        <v>4.6295503899109596</v>
      </c>
      <c r="AL36" s="2">
        <f t="shared" si="35"/>
        <v>0</v>
      </c>
      <c r="AM36">
        <v>4.6295503899109596</v>
      </c>
      <c r="AN36" s="2">
        <f t="shared" si="36"/>
        <v>0</v>
      </c>
      <c r="AO36">
        <v>4.6534225825027802</v>
      </c>
      <c r="AP36" s="2">
        <f t="shared" si="37"/>
        <v>5.1564818570383336E-3</v>
      </c>
      <c r="AQ36">
        <v>5.2432016831816401</v>
      </c>
      <c r="AR36" s="2">
        <f t="shared" si="38"/>
        <v>0.13255094805923107</v>
      </c>
      <c r="AS36">
        <v>6.4350181736896301</v>
      </c>
      <c r="AT36" s="2">
        <f t="shared" si="39"/>
        <v>0.38998771623984746</v>
      </c>
      <c r="AU36">
        <v>8.0984524907354896</v>
      </c>
      <c r="AV36" s="2">
        <f t="shared" si="40"/>
        <v>0.74929567855751267</v>
      </c>
      <c r="AW36">
        <v>6.0050233946484699</v>
      </c>
      <c r="AX36" s="2">
        <f t="shared" si="41"/>
        <v>0.29710725424547435</v>
      </c>
      <c r="AY36">
        <v>3.8925517723616898</v>
      </c>
      <c r="AZ36" s="2">
        <f t="shared" si="42"/>
        <v>-0.15919442612729495</v>
      </c>
      <c r="BA36">
        <v>3.2689481849886</v>
      </c>
      <c r="BB36" s="2">
        <f t="shared" si="43"/>
        <v>-0.29389510650699024</v>
      </c>
      <c r="BC36">
        <v>2.7583448113956601</v>
      </c>
      <c r="BD36" s="2">
        <f t="shared" si="44"/>
        <v>-0.4041873229402928</v>
      </c>
      <c r="BE36">
        <v>4.3804284496362698</v>
      </c>
      <c r="BF36" s="2">
        <f t="shared" si="45"/>
        <v>-5.3811260120981468E-2</v>
      </c>
      <c r="BG36">
        <v>13.0086401029351</v>
      </c>
      <c r="BH36" s="2">
        <f t="shared" si="46"/>
        <v>1.8099143561077635</v>
      </c>
      <c r="BI36">
        <v>637.76683458900902</v>
      </c>
      <c r="BJ36" s="2">
        <f t="shared" si="47"/>
        <v>136.75999414087278</v>
      </c>
      <c r="BK36">
        <v>26.834949679079099</v>
      </c>
      <c r="BL36" s="2">
        <f t="shared" si="48"/>
        <v>4.7964483414112307</v>
      </c>
      <c r="BM36">
        <v>26.611653547423899</v>
      </c>
      <c r="BN36" s="2">
        <f t="shared" si="49"/>
        <v>4.7482155514319224</v>
      </c>
      <c r="BO36">
        <v>74.194823299051606</v>
      </c>
      <c r="BP36" s="2">
        <f t="shared" si="50"/>
        <v>15.026356136168678</v>
      </c>
      <c r="BQ36">
        <v>46.676198268868802</v>
      </c>
      <c r="BR36" s="2">
        <f t="shared" si="51"/>
        <v>9.0822313913223276</v>
      </c>
      <c r="BS36" s="2">
        <f t="shared" si="52"/>
        <v>-0.37089683358723707</v>
      </c>
      <c r="BT36">
        <v>39.520693051042301</v>
      </c>
      <c r="BU36" s="2">
        <f t="shared" si="53"/>
        <v>7.5366158098567331</v>
      </c>
      <c r="BV36" s="2">
        <f t="shared" si="54"/>
        <v>-0.46733894234441187</v>
      </c>
      <c r="BW36">
        <v>91.4596697944461</v>
      </c>
      <c r="BX36" s="2">
        <f t="shared" si="55"/>
        <v>18.755626808547415</v>
      </c>
      <c r="BY36" s="2">
        <f t="shared" si="56"/>
        <v>1.3142223157960027</v>
      </c>
      <c r="BZ36">
        <v>73.374765777430696</v>
      </c>
      <c r="CA36" s="2">
        <f t="shared" si="57"/>
        <v>14.849220679687194</v>
      </c>
      <c r="CB36" s="2">
        <f t="shared" si="58"/>
        <v>0.85661637265988033</v>
      </c>
      <c r="CC36">
        <v>37.799222258533</v>
      </c>
      <c r="CD36" s="2">
        <f t="shared" si="59"/>
        <v>7.1647717542739597</v>
      </c>
      <c r="CE36">
        <v>19.832152395690201</v>
      </c>
      <c r="CF36" s="2">
        <f t="shared" si="60"/>
        <v>3.2838182383563241</v>
      </c>
      <c r="CG36">
        <v>13.843028614086601</v>
      </c>
      <c r="CH36" s="2">
        <f t="shared" si="61"/>
        <v>1.9901453593105496</v>
      </c>
      <c r="CI36">
        <v>4.7378886059497702</v>
      </c>
      <c r="CJ36" s="2">
        <f t="shared" si="62"/>
        <v>2.3401455198524004E-2</v>
      </c>
      <c r="CK36">
        <v>4.7172801653375602</v>
      </c>
      <c r="CL36" s="2">
        <f t="shared" si="63"/>
        <v>1.894995583540629E-2</v>
      </c>
      <c r="CM36">
        <v>4.6529601329869097</v>
      </c>
      <c r="CN36" s="2">
        <f t="shared" si="64"/>
        <v>5.05659105190134E-3</v>
      </c>
      <c r="CO36">
        <v>4.6295503899109596</v>
      </c>
      <c r="CP36" s="2">
        <f t="shared" si="65"/>
        <v>0</v>
      </c>
      <c r="CQ36">
        <v>4.6295503899109596</v>
      </c>
      <c r="CR36" s="2">
        <f t="shared" si="66"/>
        <v>0</v>
      </c>
      <c r="CS36">
        <v>4.6295503899109596</v>
      </c>
      <c r="CT36" s="2">
        <f t="shared" si="67"/>
        <v>0</v>
      </c>
      <c r="CV36" s="2">
        <f t="shared" si="68"/>
        <v>-1</v>
      </c>
    </row>
    <row r="37" spans="1:100" x14ac:dyDescent="0.25">
      <c r="A37" t="s">
        <v>1359</v>
      </c>
      <c r="B37">
        <v>5.79865403891037</v>
      </c>
      <c r="C37">
        <v>6.9656681792495201</v>
      </c>
      <c r="D37" s="2">
        <f t="shared" si="18"/>
        <v>0.20125603847172174</v>
      </c>
      <c r="E37">
        <v>77.448665307888902</v>
      </c>
      <c r="F37" s="2">
        <f t="shared" si="19"/>
        <v>12.356317653750274</v>
      </c>
      <c r="G37">
        <v>5.1810659846653602</v>
      </c>
      <c r="H37" s="2">
        <f t="shared" si="20"/>
        <v>-0.10650541489470569</v>
      </c>
      <c r="I37">
        <v>5.79865403891037</v>
      </c>
      <c r="J37" s="2">
        <f t="shared" si="21"/>
        <v>0</v>
      </c>
      <c r="K37">
        <v>5.79865403891037</v>
      </c>
      <c r="L37" s="2">
        <f t="shared" si="22"/>
        <v>0</v>
      </c>
      <c r="M37">
        <v>5.79865403891037</v>
      </c>
      <c r="N37" s="2">
        <f t="shared" si="23"/>
        <v>0</v>
      </c>
      <c r="O37">
        <v>5.79865403891037</v>
      </c>
      <c r="P37" s="2">
        <f t="shared" si="24"/>
        <v>0</v>
      </c>
      <c r="Q37">
        <v>5.79865403891037</v>
      </c>
      <c r="R37" s="2">
        <f t="shared" si="25"/>
        <v>0</v>
      </c>
      <c r="S37">
        <v>6.6209849904951703</v>
      </c>
      <c r="T37" s="2">
        <f t="shared" si="26"/>
        <v>0.14181410825111498</v>
      </c>
      <c r="U37">
        <v>9.3671564895215003</v>
      </c>
      <c r="V37" s="2">
        <f t="shared" si="27"/>
        <v>0.61540185475208842</v>
      </c>
      <c r="W37">
        <v>5.79865403891037</v>
      </c>
      <c r="X37" s="2">
        <f t="shared" si="28"/>
        <v>0</v>
      </c>
      <c r="Y37">
        <v>9.3671564895215003</v>
      </c>
      <c r="Z37" s="2">
        <f t="shared" si="29"/>
        <v>0.61540185475208842</v>
      </c>
      <c r="AA37">
        <v>5.7945855836830003</v>
      </c>
      <c r="AB37" s="2">
        <f t="shared" si="30"/>
        <v>-7.0162061748630679E-4</v>
      </c>
      <c r="AC37">
        <v>5.79865403891037</v>
      </c>
      <c r="AD37" s="2">
        <f t="shared" si="31"/>
        <v>0</v>
      </c>
      <c r="AE37">
        <v>5.79865403891037</v>
      </c>
      <c r="AF37" s="2">
        <f t="shared" si="32"/>
        <v>0</v>
      </c>
      <c r="AG37">
        <v>5.79865403891037</v>
      </c>
      <c r="AH37" s="2">
        <f t="shared" si="33"/>
        <v>0</v>
      </c>
      <c r="AI37">
        <v>5.8230979545631403</v>
      </c>
      <c r="AJ37" s="2">
        <f t="shared" si="34"/>
        <v>4.2154464620144062E-3</v>
      </c>
      <c r="AK37">
        <v>5.79865403891037</v>
      </c>
      <c r="AL37" s="2">
        <f t="shared" si="35"/>
        <v>0</v>
      </c>
      <c r="AM37">
        <v>5.79865403891037</v>
      </c>
      <c r="AN37" s="2">
        <f t="shared" si="36"/>
        <v>0</v>
      </c>
      <c r="AO37">
        <v>5.8215664423153797</v>
      </c>
      <c r="AP37" s="2">
        <f t="shared" si="37"/>
        <v>3.9513313350411838E-3</v>
      </c>
      <c r="AQ37">
        <v>6.17518309042332</v>
      </c>
      <c r="AR37" s="2">
        <f t="shared" si="38"/>
        <v>6.4933870685567566E-2</v>
      </c>
      <c r="AS37">
        <v>7.5392661245153496</v>
      </c>
      <c r="AT37" s="2">
        <f t="shared" si="39"/>
        <v>0.30017519133320453</v>
      </c>
      <c r="AU37">
        <v>9.0967635346437099</v>
      </c>
      <c r="AV37" s="2">
        <f t="shared" si="40"/>
        <v>0.56877155864140683</v>
      </c>
      <c r="AW37">
        <v>7.1074937257987996</v>
      </c>
      <c r="AX37" s="2">
        <f t="shared" si="41"/>
        <v>0.22571439477261429</v>
      </c>
      <c r="AY37">
        <v>5.0990876258535902</v>
      </c>
      <c r="AZ37" s="2">
        <f t="shared" si="42"/>
        <v>-0.12064289546548562</v>
      </c>
      <c r="BA37">
        <v>4.50632398862692</v>
      </c>
      <c r="BB37" s="2">
        <f t="shared" si="43"/>
        <v>-0.2228672449867854</v>
      </c>
      <c r="BC37">
        <v>4.0189014062061901</v>
      </c>
      <c r="BD37" s="2">
        <f t="shared" si="44"/>
        <v>-0.30692512792824156</v>
      </c>
      <c r="BE37">
        <v>7.2079331107514202</v>
      </c>
      <c r="BF37" s="2">
        <f t="shared" si="45"/>
        <v>0.24303554969557539</v>
      </c>
      <c r="BG37">
        <v>1.7976117982425099</v>
      </c>
      <c r="BH37" s="2">
        <f t="shared" si="46"/>
        <v>-0.68999499087545135</v>
      </c>
      <c r="BI37">
        <v>522.685003324489</v>
      </c>
      <c r="BJ37" s="2">
        <f t="shared" si="47"/>
        <v>89.139021886311255</v>
      </c>
      <c r="BK37">
        <v>26.585323464680201</v>
      </c>
      <c r="BL37" s="2">
        <f t="shared" si="48"/>
        <v>3.5847404046329121</v>
      </c>
      <c r="BM37">
        <v>26.363100253250401</v>
      </c>
      <c r="BN37" s="2">
        <f t="shared" si="49"/>
        <v>3.5464171644570666</v>
      </c>
      <c r="BO37">
        <v>3850.2185845734002</v>
      </c>
      <c r="BP37" s="2">
        <f t="shared" si="50"/>
        <v>662.98487627258032</v>
      </c>
      <c r="BQ37">
        <v>850.10321319152399</v>
      </c>
      <c r="BR37" s="2">
        <f t="shared" si="51"/>
        <v>145.60354066428621</v>
      </c>
      <c r="BS37" s="2">
        <f t="shared" si="52"/>
        <v>-0.77920650619743592</v>
      </c>
      <c r="BT37">
        <v>254.577354844805</v>
      </c>
      <c r="BU37" s="2">
        <f t="shared" si="53"/>
        <v>42.902835578140966</v>
      </c>
      <c r="BV37" s="2">
        <f t="shared" si="54"/>
        <v>-0.9338797657190645</v>
      </c>
      <c r="BW37">
        <v>5045.0998089962104</v>
      </c>
      <c r="BX37" s="2">
        <f t="shared" si="55"/>
        <v>869.04669965519099</v>
      </c>
      <c r="BY37" s="2">
        <f t="shared" si="56"/>
        <v>18.81755137675853</v>
      </c>
      <c r="BZ37">
        <v>3682.1436818049501</v>
      </c>
      <c r="CA37" s="2">
        <f t="shared" si="57"/>
        <v>633.99971839962802</v>
      </c>
      <c r="CB37" s="2">
        <f t="shared" si="58"/>
        <v>13.463751829182341</v>
      </c>
      <c r="CC37">
        <v>37.301833412911797</v>
      </c>
      <c r="CD37" s="2">
        <f t="shared" si="59"/>
        <v>5.4328434085923183</v>
      </c>
      <c r="CE37">
        <v>20.2374160693848</v>
      </c>
      <c r="CF37" s="2">
        <f t="shared" si="60"/>
        <v>2.4900195689528717</v>
      </c>
      <c r="CG37">
        <v>14.549258026399899</v>
      </c>
      <c r="CH37" s="2">
        <f t="shared" si="61"/>
        <v>1.5090750247852109</v>
      </c>
      <c r="CI37">
        <v>5.8992796902839002</v>
      </c>
      <c r="CJ37" s="2">
        <f t="shared" si="62"/>
        <v>1.7353277277504013E-2</v>
      </c>
      <c r="CK37">
        <v>5.8829349270420899</v>
      </c>
      <c r="CL37" s="2">
        <f t="shared" si="63"/>
        <v>1.4534560531836306E-2</v>
      </c>
      <c r="CM37">
        <v>5.8247190242157201</v>
      </c>
      <c r="CN37" s="2">
        <f t="shared" si="64"/>
        <v>4.4950061049422356E-3</v>
      </c>
      <c r="CO37">
        <v>5.79865403891037</v>
      </c>
      <c r="CP37" s="2">
        <f t="shared" si="65"/>
        <v>0</v>
      </c>
      <c r="CQ37">
        <v>5.79865403891037</v>
      </c>
      <c r="CR37" s="2">
        <f t="shared" si="66"/>
        <v>0</v>
      </c>
      <c r="CS37">
        <v>5.79865403891037</v>
      </c>
      <c r="CT37" s="2">
        <f t="shared" si="67"/>
        <v>0</v>
      </c>
      <c r="CV37" s="2">
        <f t="shared" si="68"/>
        <v>-1</v>
      </c>
    </row>
    <row r="38" spans="1:100" x14ac:dyDescent="0.25">
      <c r="A38" t="s">
        <v>1360</v>
      </c>
      <c r="B38">
        <v>6.3012773072848303</v>
      </c>
      <c r="C38">
        <v>7.43737511728163</v>
      </c>
      <c r="D38" s="2">
        <f t="shared" si="18"/>
        <v>0.18029643111934954</v>
      </c>
      <c r="E38">
        <v>38.9564213132535</v>
      </c>
      <c r="F38" s="2">
        <f t="shared" si="19"/>
        <v>5.1823054935570694</v>
      </c>
      <c r="G38">
        <v>5.6994289308605897</v>
      </c>
      <c r="H38" s="2">
        <f t="shared" si="20"/>
        <v>-9.5512123506840588E-2</v>
      </c>
      <c r="I38">
        <v>6.3012773072848303</v>
      </c>
      <c r="J38" s="2">
        <f t="shared" si="21"/>
        <v>0</v>
      </c>
      <c r="K38">
        <v>6.3012773072848303</v>
      </c>
      <c r="L38" s="2">
        <f t="shared" si="22"/>
        <v>0</v>
      </c>
      <c r="M38">
        <v>6.3012773072848303</v>
      </c>
      <c r="N38" s="2">
        <f t="shared" si="23"/>
        <v>0</v>
      </c>
      <c r="O38">
        <v>6.3012773072848303</v>
      </c>
      <c r="P38" s="2">
        <f t="shared" si="24"/>
        <v>0</v>
      </c>
      <c r="Q38">
        <v>6.3012773072848303</v>
      </c>
      <c r="R38" s="2">
        <f t="shared" si="25"/>
        <v>0</v>
      </c>
      <c r="S38">
        <v>7.0922874388935098</v>
      </c>
      <c r="T38" s="2">
        <f t="shared" si="26"/>
        <v>0.12553171254567741</v>
      </c>
      <c r="U38">
        <v>8.6233108870037398</v>
      </c>
      <c r="V38" s="2">
        <f t="shared" si="27"/>
        <v>0.36850204593193109</v>
      </c>
      <c r="W38">
        <v>6.3012773072848303</v>
      </c>
      <c r="X38" s="2">
        <f t="shared" si="28"/>
        <v>0</v>
      </c>
      <c r="Y38">
        <v>9.0129741208859393</v>
      </c>
      <c r="Z38" s="2">
        <f t="shared" si="29"/>
        <v>0.43034081526076456</v>
      </c>
      <c r="AA38">
        <v>6.2969448096870799</v>
      </c>
      <c r="AB38" s="2">
        <f t="shared" si="30"/>
        <v>-6.8755863080991408E-4</v>
      </c>
      <c r="AC38">
        <v>6.3012773072848303</v>
      </c>
      <c r="AD38" s="2">
        <f t="shared" si="31"/>
        <v>0</v>
      </c>
      <c r="AE38">
        <v>6.3012773072848303</v>
      </c>
      <c r="AF38" s="2">
        <f t="shared" si="32"/>
        <v>0</v>
      </c>
      <c r="AG38">
        <v>6.3012773072848303</v>
      </c>
      <c r="AH38" s="2">
        <f t="shared" si="33"/>
        <v>0</v>
      </c>
      <c r="AI38">
        <v>6.3242668423353798</v>
      </c>
      <c r="AJ38" s="2">
        <f t="shared" si="34"/>
        <v>3.6483928463157218E-3</v>
      </c>
      <c r="AK38">
        <v>6.3012773072848303</v>
      </c>
      <c r="AL38" s="2">
        <f t="shared" si="35"/>
        <v>0</v>
      </c>
      <c r="AM38">
        <v>6.3012773072848303</v>
      </c>
      <c r="AN38" s="2">
        <f t="shared" si="36"/>
        <v>0</v>
      </c>
      <c r="AO38">
        <v>6.3244060818551704</v>
      </c>
      <c r="AP38" s="2">
        <f t="shared" si="37"/>
        <v>3.6704898772826951E-3</v>
      </c>
      <c r="AQ38">
        <v>6.5492645616024801</v>
      </c>
      <c r="AR38" s="2">
        <f t="shared" si="38"/>
        <v>3.9355077109676596E-2</v>
      </c>
      <c r="AS38">
        <v>7.8063184039513098</v>
      </c>
      <c r="AT38" s="2">
        <f t="shared" si="39"/>
        <v>0.23884698661436782</v>
      </c>
      <c r="AU38">
        <v>9.5138743595941495</v>
      </c>
      <c r="AV38" s="2">
        <f t="shared" si="40"/>
        <v>0.50983267290828083</v>
      </c>
      <c r="AW38">
        <v>7.5725186935042403</v>
      </c>
      <c r="AX38" s="2">
        <f t="shared" si="41"/>
        <v>0.20174344410295089</v>
      </c>
      <c r="AY38">
        <v>5.6209968059090301</v>
      </c>
      <c r="AZ38" s="2">
        <f t="shared" si="42"/>
        <v>-0.10795914355163137</v>
      </c>
      <c r="BA38">
        <v>5.0460761158112097</v>
      </c>
      <c r="BB38" s="2">
        <f t="shared" si="43"/>
        <v>-0.19919789754729531</v>
      </c>
      <c r="BC38">
        <v>4.5702467068544301</v>
      </c>
      <c r="BD38" s="2">
        <f t="shared" si="44"/>
        <v>-0.27471106507710374</v>
      </c>
      <c r="BE38">
        <v>8.3361454026373991</v>
      </c>
      <c r="BF38" s="2">
        <f t="shared" si="45"/>
        <v>0.32292946272973616</v>
      </c>
      <c r="BG38">
        <v>12.944720583453201</v>
      </c>
      <c r="BH38" s="2">
        <f t="shared" si="46"/>
        <v>1.054301049167915</v>
      </c>
      <c r="BI38">
        <v>319.05290600555401</v>
      </c>
      <c r="BJ38" s="2">
        <f t="shared" si="47"/>
        <v>49.63305270452085</v>
      </c>
      <c r="BK38">
        <v>26.768945977652699</v>
      </c>
      <c r="BL38" s="2">
        <f t="shared" si="48"/>
        <v>3.248177737981067</v>
      </c>
      <c r="BM38">
        <v>26.554885132175901</v>
      </c>
      <c r="BN38" s="2">
        <f t="shared" si="49"/>
        <v>3.2142067135303058</v>
      </c>
      <c r="BO38">
        <v>597.16895932388695</v>
      </c>
      <c r="BP38" s="2">
        <f t="shared" si="50"/>
        <v>93.769509450648542</v>
      </c>
      <c r="BQ38">
        <v>293.41225389963898</v>
      </c>
      <c r="BR38" s="2">
        <f t="shared" si="51"/>
        <v>45.563932928396703</v>
      </c>
      <c r="BS38" s="2">
        <f t="shared" si="52"/>
        <v>-0.50866124349155806</v>
      </c>
      <c r="BT38">
        <v>118.517155546507</v>
      </c>
      <c r="BU38" s="2">
        <f t="shared" si="53"/>
        <v>17.808433555128694</v>
      </c>
      <c r="BV38" s="2">
        <f t="shared" si="54"/>
        <v>-0.80153496980035299</v>
      </c>
      <c r="BW38">
        <v>2548.88578903911</v>
      </c>
      <c r="BX38" s="2">
        <f t="shared" si="55"/>
        <v>403.50303402650985</v>
      </c>
      <c r="BY38" s="2">
        <f t="shared" si="56"/>
        <v>20.506471171077916</v>
      </c>
      <c r="BZ38">
        <v>2367.2600382866899</v>
      </c>
      <c r="CA38" s="2">
        <f t="shared" si="57"/>
        <v>374.67939369212166</v>
      </c>
      <c r="CB38" s="2">
        <f t="shared" si="58"/>
        <v>18.973986275411068</v>
      </c>
      <c r="CC38">
        <v>36.983047530626799</v>
      </c>
      <c r="CD38" s="2">
        <f t="shared" si="59"/>
        <v>4.8691350542327578</v>
      </c>
      <c r="CE38">
        <v>20.363273825065001</v>
      </c>
      <c r="CF38" s="2">
        <f t="shared" si="60"/>
        <v>2.2316104865791679</v>
      </c>
      <c r="CG38">
        <v>14.823598014823</v>
      </c>
      <c r="CH38" s="2">
        <f t="shared" si="61"/>
        <v>1.3524751081317465</v>
      </c>
      <c r="CI38">
        <v>6.4052455955014196</v>
      </c>
      <c r="CJ38" s="2">
        <f t="shared" si="62"/>
        <v>1.6499557652603677E-2</v>
      </c>
      <c r="CK38">
        <v>6.3892417936740502</v>
      </c>
      <c r="CL38" s="2">
        <f t="shared" si="63"/>
        <v>1.3959786579702701E-2</v>
      </c>
      <c r="CM38">
        <v>6.3286258500120702</v>
      </c>
      <c r="CN38" s="2">
        <f t="shared" si="64"/>
        <v>4.3401585731868437E-3</v>
      </c>
      <c r="CO38">
        <v>6.3012773072848303</v>
      </c>
      <c r="CP38" s="2">
        <f t="shared" si="65"/>
        <v>0</v>
      </c>
      <c r="CQ38">
        <v>6.3012773072848303</v>
      </c>
      <c r="CR38" s="2">
        <f t="shared" si="66"/>
        <v>0</v>
      </c>
      <c r="CS38">
        <v>6.3012773072848303</v>
      </c>
      <c r="CT38" s="2">
        <f t="shared" si="67"/>
        <v>0</v>
      </c>
      <c r="CV38" s="2">
        <f t="shared" si="68"/>
        <v>-1</v>
      </c>
    </row>
    <row r="39" spans="1:100" x14ac:dyDescent="0.25">
      <c r="A39" t="s">
        <v>1361</v>
      </c>
      <c r="B39">
        <v>6.2076125198727699</v>
      </c>
      <c r="C39">
        <v>7.3700669925549898</v>
      </c>
      <c r="D39" s="2">
        <f t="shared" si="18"/>
        <v>0.1872627308745175</v>
      </c>
      <c r="E39">
        <v>40.959360698127398</v>
      </c>
      <c r="F39" s="2">
        <f t="shared" si="19"/>
        <v>5.5982470018871116</v>
      </c>
      <c r="G39">
        <v>5.5921211201560599</v>
      </c>
      <c r="H39" s="2">
        <f t="shared" si="20"/>
        <v>-9.9151066170174704E-2</v>
      </c>
      <c r="I39">
        <v>6.2076125198727699</v>
      </c>
      <c r="J39" s="2">
        <f t="shared" si="21"/>
        <v>0</v>
      </c>
      <c r="K39">
        <v>6.2076125198727699</v>
      </c>
      <c r="L39" s="2">
        <f t="shared" si="22"/>
        <v>0</v>
      </c>
      <c r="M39">
        <v>6.2076125198727699</v>
      </c>
      <c r="N39" s="2">
        <f t="shared" si="23"/>
        <v>0</v>
      </c>
      <c r="O39">
        <v>6.2076125198727699</v>
      </c>
      <c r="P39" s="2">
        <f t="shared" si="24"/>
        <v>0</v>
      </c>
      <c r="Q39">
        <v>6.2076125198727699</v>
      </c>
      <c r="R39" s="2">
        <f t="shared" si="25"/>
        <v>0</v>
      </c>
      <c r="S39">
        <v>7.3073399554910798</v>
      </c>
      <c r="T39" s="2">
        <f t="shared" si="26"/>
        <v>0.17715787383598644</v>
      </c>
      <c r="U39">
        <v>8.3528194112175207</v>
      </c>
      <c r="V39" s="2">
        <f t="shared" si="27"/>
        <v>0.3455768033969876</v>
      </c>
      <c r="W39">
        <v>6.2076125198727699</v>
      </c>
      <c r="X39" s="2">
        <f t="shared" si="28"/>
        <v>0</v>
      </c>
      <c r="Y39">
        <v>8.3231433174318106</v>
      </c>
      <c r="Z39" s="2">
        <f t="shared" si="29"/>
        <v>0.34079620639762487</v>
      </c>
      <c r="AA39">
        <v>6.2035469566318904</v>
      </c>
      <c r="AB39" s="2">
        <f t="shared" si="30"/>
        <v>-6.5493186436237235E-4</v>
      </c>
      <c r="AC39">
        <v>6.2076125198727699</v>
      </c>
      <c r="AD39" s="2">
        <f t="shared" si="31"/>
        <v>0</v>
      </c>
      <c r="AE39">
        <v>6.2076125198727699</v>
      </c>
      <c r="AF39" s="2">
        <f t="shared" si="32"/>
        <v>0</v>
      </c>
      <c r="AG39">
        <v>6.2076125198727699</v>
      </c>
      <c r="AH39" s="2">
        <f t="shared" si="33"/>
        <v>0</v>
      </c>
      <c r="AI39">
        <v>6.2305527155542499</v>
      </c>
      <c r="AJ39" s="2">
        <f t="shared" si="34"/>
        <v>3.6954941385339995E-3</v>
      </c>
      <c r="AK39">
        <v>6.2076125198727699</v>
      </c>
      <c r="AL39" s="2">
        <f t="shared" si="35"/>
        <v>0</v>
      </c>
      <c r="AM39">
        <v>6.2076125198727699</v>
      </c>
      <c r="AN39" s="2">
        <f t="shared" si="36"/>
        <v>0</v>
      </c>
      <c r="AO39">
        <v>6.2307719576419398</v>
      </c>
      <c r="AP39" s="2">
        <f t="shared" si="37"/>
        <v>3.7308124009074952E-3</v>
      </c>
      <c r="AQ39">
        <v>6.8224740409406799</v>
      </c>
      <c r="AR39" s="2">
        <f t="shared" si="38"/>
        <v>9.9049597425664077E-2</v>
      </c>
      <c r="AS39">
        <v>8.3573194193617404</v>
      </c>
      <c r="AT39" s="2">
        <f t="shared" si="39"/>
        <v>0.34630172108954871</v>
      </c>
      <c r="AU39">
        <v>9.4990697519172809</v>
      </c>
      <c r="AV39" s="2">
        <f t="shared" si="40"/>
        <v>0.53022916966988332</v>
      </c>
      <c r="AW39">
        <v>7.5100990409140804</v>
      </c>
      <c r="AX39" s="2">
        <f t="shared" si="41"/>
        <v>0.20982084768847753</v>
      </c>
      <c r="AY39">
        <v>5.5108570396897898</v>
      </c>
      <c r="AZ39" s="2">
        <f t="shared" si="42"/>
        <v>-0.11224210241093796</v>
      </c>
      <c r="BA39">
        <v>4.9228088615022996</v>
      </c>
      <c r="BB39" s="2">
        <f t="shared" si="43"/>
        <v>-0.20697227062052567</v>
      </c>
      <c r="BC39">
        <v>4.4387463846924797</v>
      </c>
      <c r="BD39" s="2">
        <f t="shared" si="44"/>
        <v>-0.28495111921330818</v>
      </c>
      <c r="BE39">
        <v>8.0320492906300291</v>
      </c>
      <c r="BF39" s="2">
        <f t="shared" si="45"/>
        <v>0.29390313343762842</v>
      </c>
      <c r="BG39">
        <v>1.9217595394167399</v>
      </c>
      <c r="BH39" s="2">
        <f t="shared" si="46"/>
        <v>-0.69041889562782688</v>
      </c>
      <c r="BI39">
        <v>113.551167184837</v>
      </c>
      <c r="BJ39" s="2">
        <f t="shared" si="47"/>
        <v>17.29224469493214</v>
      </c>
      <c r="BK39">
        <v>26.964750231215699</v>
      </c>
      <c r="BL39" s="2">
        <f t="shared" si="48"/>
        <v>3.3438198091282221</v>
      </c>
      <c r="BM39">
        <v>26.752636711124602</v>
      </c>
      <c r="BN39" s="2">
        <f t="shared" si="49"/>
        <v>3.3096499057374995</v>
      </c>
      <c r="BO39">
        <v>758.26288733904698</v>
      </c>
      <c r="BP39" s="2">
        <f t="shared" si="50"/>
        <v>121.15048618314665</v>
      </c>
      <c r="BQ39">
        <v>575.44437697726698</v>
      </c>
      <c r="BR39" s="2">
        <f t="shared" si="51"/>
        <v>91.699789997372648</v>
      </c>
      <c r="BS39" s="2">
        <f t="shared" si="52"/>
        <v>-0.24110175166734116</v>
      </c>
      <c r="BT39">
        <v>166.761643402814</v>
      </c>
      <c r="BU39" s="2">
        <f t="shared" si="53"/>
        <v>25.864054879223019</v>
      </c>
      <c r="BV39" s="2">
        <f t="shared" si="54"/>
        <v>-0.78007410597658755</v>
      </c>
      <c r="BW39">
        <v>2500.3709149289998</v>
      </c>
      <c r="BX39" s="2">
        <f t="shared" si="55"/>
        <v>401.79107417294904</v>
      </c>
      <c r="BY39" s="2">
        <f t="shared" si="56"/>
        <v>13.993681184163764</v>
      </c>
      <c r="BZ39">
        <v>2220.6935245804598</v>
      </c>
      <c r="CA39" s="2">
        <f t="shared" si="57"/>
        <v>356.73713605210247</v>
      </c>
      <c r="CB39" s="2">
        <f t="shared" si="58"/>
        <v>12.316572559892311</v>
      </c>
      <c r="CC39">
        <v>37.601463709550401</v>
      </c>
      <c r="CD39" s="2">
        <f t="shared" si="59"/>
        <v>5.0573148838099637</v>
      </c>
      <c r="CE39">
        <v>20.5970508569369</v>
      </c>
      <c r="CF39" s="2">
        <f t="shared" si="60"/>
        <v>2.3180310128891635</v>
      </c>
      <c r="CG39">
        <v>14.928501282397001</v>
      </c>
      <c r="CH39" s="2">
        <f t="shared" si="61"/>
        <v>1.4048700260535869</v>
      </c>
      <c r="CI39">
        <v>6.4430989177158597</v>
      </c>
      <c r="CJ39" s="2">
        <f t="shared" si="62"/>
        <v>3.7935099378257647E-2</v>
      </c>
      <c r="CK39">
        <v>6.2947672863711102</v>
      </c>
      <c r="CL39" s="2">
        <f t="shared" si="63"/>
        <v>1.4039981751329837E-2</v>
      </c>
      <c r="CM39">
        <v>6.2344285384188201</v>
      </c>
      <c r="CN39" s="2">
        <f t="shared" si="64"/>
        <v>4.3198602458195661E-3</v>
      </c>
      <c r="CO39">
        <v>6.2076125198727699</v>
      </c>
      <c r="CP39" s="2">
        <f t="shared" si="65"/>
        <v>0</v>
      </c>
      <c r="CQ39">
        <v>6.2076125198727699</v>
      </c>
      <c r="CR39" s="2">
        <f t="shared" si="66"/>
        <v>0</v>
      </c>
      <c r="CS39">
        <v>6.2076125198727699</v>
      </c>
      <c r="CT39" s="2">
        <f t="shared" si="67"/>
        <v>0</v>
      </c>
      <c r="CV39" s="2">
        <f t="shared" si="68"/>
        <v>-1</v>
      </c>
    </row>
    <row r="40" spans="1:100" x14ac:dyDescent="0.25">
      <c r="A40" t="s">
        <v>1362</v>
      </c>
      <c r="B40">
        <v>71.838748253471294</v>
      </c>
      <c r="C40">
        <v>80.830364473291795</v>
      </c>
      <c r="D40" s="2">
        <f t="shared" si="18"/>
        <v>0.12516387657667769</v>
      </c>
      <c r="E40">
        <v>123.44911644328801</v>
      </c>
      <c r="F40" s="2">
        <f t="shared" si="19"/>
        <v>0.71841964739861497</v>
      </c>
      <c r="G40">
        <v>68.186525488402907</v>
      </c>
      <c r="H40" s="2">
        <f t="shared" si="20"/>
        <v>-5.0839175985947248E-2</v>
      </c>
      <c r="I40">
        <v>71.838748253471294</v>
      </c>
      <c r="J40" s="2">
        <f t="shared" si="21"/>
        <v>0</v>
      </c>
      <c r="K40">
        <v>71.838748253471294</v>
      </c>
      <c r="L40" s="2">
        <f t="shared" si="22"/>
        <v>0</v>
      </c>
      <c r="M40">
        <v>71.838748253471294</v>
      </c>
      <c r="N40" s="2">
        <f t="shared" si="23"/>
        <v>0</v>
      </c>
      <c r="O40">
        <v>71.838748253471294</v>
      </c>
      <c r="P40" s="2">
        <f t="shared" si="24"/>
        <v>0</v>
      </c>
      <c r="Q40">
        <v>71.838748253471294</v>
      </c>
      <c r="R40" s="2">
        <f t="shared" si="25"/>
        <v>0</v>
      </c>
      <c r="S40">
        <v>76.056748187453294</v>
      </c>
      <c r="T40" s="2">
        <f t="shared" si="26"/>
        <v>5.8714830596706333E-2</v>
      </c>
      <c r="U40">
        <v>81.198523964427196</v>
      </c>
      <c r="V40" s="2">
        <f t="shared" si="27"/>
        <v>0.13028868039197261</v>
      </c>
      <c r="W40">
        <v>71.838748253471294</v>
      </c>
      <c r="X40" s="2">
        <f t="shared" si="28"/>
        <v>0</v>
      </c>
      <c r="Y40">
        <v>81.198523964427196</v>
      </c>
      <c r="Z40" s="2">
        <f t="shared" si="29"/>
        <v>0.13028868039197261</v>
      </c>
      <c r="AA40">
        <v>73.949334815480498</v>
      </c>
      <c r="AB40" s="2">
        <f t="shared" si="30"/>
        <v>2.9379500803136813E-2</v>
      </c>
      <c r="AC40">
        <v>71.269214061439996</v>
      </c>
      <c r="AD40" s="2">
        <f t="shared" si="31"/>
        <v>-7.9279526143995437E-3</v>
      </c>
      <c r="AE40">
        <v>73.989039182748101</v>
      </c>
      <c r="AF40" s="2">
        <f t="shared" si="32"/>
        <v>2.9932188151300412E-2</v>
      </c>
      <c r="AG40">
        <v>71.269214061439996</v>
      </c>
      <c r="AH40" s="2">
        <f t="shared" si="33"/>
        <v>-7.9279526143995437E-3</v>
      </c>
      <c r="AI40">
        <v>73.329086138133903</v>
      </c>
      <c r="AJ40" s="2">
        <f t="shared" si="34"/>
        <v>2.0745599288620596E-2</v>
      </c>
      <c r="AK40">
        <v>76.291667670405801</v>
      </c>
      <c r="AL40" s="2">
        <f t="shared" si="35"/>
        <v>6.1984924921340598E-2</v>
      </c>
      <c r="AM40">
        <v>73.989039182748101</v>
      </c>
      <c r="AN40" s="2">
        <f t="shared" si="36"/>
        <v>2.9932188151300412E-2</v>
      </c>
      <c r="AO40">
        <v>74.547276488239405</v>
      </c>
      <c r="AP40" s="2">
        <f t="shared" si="37"/>
        <v>3.7702887377874549E-2</v>
      </c>
      <c r="AQ40">
        <v>77.986624992063597</v>
      </c>
      <c r="AR40" s="2">
        <f t="shared" si="38"/>
        <v>8.5578839944433924E-2</v>
      </c>
      <c r="AS40">
        <v>95.150077875452595</v>
      </c>
      <c r="AT40" s="2">
        <f t="shared" si="39"/>
        <v>0.32449520890496419</v>
      </c>
      <c r="AU40">
        <v>122.28604290214599</v>
      </c>
      <c r="AV40" s="2">
        <f t="shared" si="40"/>
        <v>0.70222958883804121</v>
      </c>
      <c r="AW40">
        <v>92.415488370782498</v>
      </c>
      <c r="AX40" s="2">
        <f t="shared" si="41"/>
        <v>0.28642954697247142</v>
      </c>
      <c r="AY40">
        <v>74.274931096709295</v>
      </c>
      <c r="AZ40" s="2">
        <f t="shared" si="42"/>
        <v>3.391182199670751E-2</v>
      </c>
      <c r="BA40">
        <v>74.574090601720698</v>
      </c>
      <c r="BB40" s="2">
        <f t="shared" si="43"/>
        <v>3.8076141563577845E-2</v>
      </c>
      <c r="BC40">
        <v>74.753773621287493</v>
      </c>
      <c r="BD40" s="2">
        <f t="shared" si="44"/>
        <v>4.0577340762272297E-2</v>
      </c>
      <c r="BE40">
        <v>65.533962107012599</v>
      </c>
      <c r="BF40" s="2">
        <f t="shared" si="45"/>
        <v>-8.7763029002305093E-2</v>
      </c>
      <c r="BG40">
        <v>193.19726456634001</v>
      </c>
      <c r="BH40" s="2">
        <f t="shared" si="46"/>
        <v>1.6893183590097507</v>
      </c>
      <c r="BI40">
        <v>152.201863986722</v>
      </c>
      <c r="BJ40" s="2">
        <f t="shared" si="47"/>
        <v>1.1186597440381696</v>
      </c>
      <c r="BK40">
        <v>14.562108755962999</v>
      </c>
      <c r="BL40" s="2">
        <f t="shared" si="48"/>
        <v>-0.7972945087436244</v>
      </c>
      <c r="BM40">
        <v>14.4915077325151</v>
      </c>
      <c r="BN40" s="2">
        <f t="shared" si="49"/>
        <v>-0.79827727953465744</v>
      </c>
      <c r="BO40">
        <v>3010.0472385511498</v>
      </c>
      <c r="BP40" s="2">
        <f t="shared" si="50"/>
        <v>40.9000513195287</v>
      </c>
      <c r="BQ40">
        <v>1574.15519291941</v>
      </c>
      <c r="BR40" s="2">
        <f t="shared" si="51"/>
        <v>20.912341614935443</v>
      </c>
      <c r="BS40" s="2">
        <f t="shared" si="52"/>
        <v>-0.47703306022628711</v>
      </c>
      <c r="BT40">
        <v>1266.8894362134599</v>
      </c>
      <c r="BU40" s="2">
        <f t="shared" si="53"/>
        <v>16.635182502671782</v>
      </c>
      <c r="BV40" s="2">
        <f t="shared" si="54"/>
        <v>-0.57911310494141544</v>
      </c>
      <c r="BW40">
        <v>3124.1139122924101</v>
      </c>
      <c r="BX40" s="2">
        <f t="shared" si="55"/>
        <v>42.487866760560529</v>
      </c>
      <c r="BY40" s="2">
        <f t="shared" si="56"/>
        <v>1.4659720280168347</v>
      </c>
      <c r="BZ40">
        <v>2406.27733136593</v>
      </c>
      <c r="CA40" s="2">
        <f t="shared" si="57"/>
        <v>32.495535346409063</v>
      </c>
      <c r="CB40" s="2">
        <f t="shared" si="58"/>
        <v>0.89935858851102857</v>
      </c>
      <c r="CC40">
        <v>60.047062645463399</v>
      </c>
      <c r="CD40" s="2">
        <f t="shared" si="59"/>
        <v>-0.1641410227027183</v>
      </c>
      <c r="CE40">
        <v>68.859109035987402</v>
      </c>
      <c r="CF40" s="2">
        <f t="shared" si="60"/>
        <v>-4.1476769708886384E-2</v>
      </c>
      <c r="CG40">
        <v>242.52901650536199</v>
      </c>
      <c r="CH40" s="2">
        <f t="shared" si="61"/>
        <v>2.376019521521143</v>
      </c>
      <c r="CI40">
        <v>74.690921592726994</v>
      </c>
      <c r="CJ40" s="2">
        <f t="shared" si="62"/>
        <v>3.9702436478880054E-2</v>
      </c>
      <c r="CK40">
        <v>73.892272456147396</v>
      </c>
      <c r="CL40" s="2">
        <f t="shared" si="63"/>
        <v>2.8585189088075089E-2</v>
      </c>
      <c r="CM40">
        <v>73.151031966412802</v>
      </c>
      <c r="CN40" s="2">
        <f t="shared" si="64"/>
        <v>1.8267073756788311E-2</v>
      </c>
      <c r="CO40">
        <v>73.989039182748101</v>
      </c>
      <c r="CP40" s="2">
        <f t="shared" si="65"/>
        <v>2.9932188151300412E-2</v>
      </c>
      <c r="CQ40">
        <v>73.989039182748101</v>
      </c>
      <c r="CR40" s="2">
        <f t="shared" si="66"/>
        <v>2.9932188151300412E-2</v>
      </c>
      <c r="CS40">
        <v>73.989039182748101</v>
      </c>
      <c r="CT40" s="2">
        <f t="shared" si="67"/>
        <v>2.9932188151300412E-2</v>
      </c>
      <c r="CV40" s="2">
        <f t="shared" si="68"/>
        <v>-1</v>
      </c>
    </row>
    <row r="41" spans="1:100" x14ac:dyDescent="0.25">
      <c r="A41" t="s">
        <v>1363</v>
      </c>
      <c r="B41">
        <v>74.309342519942604</v>
      </c>
      <c r="C41">
        <v>83.229930052903995</v>
      </c>
      <c r="D41" s="2">
        <f t="shared" si="18"/>
        <v>0.1200466486507716</v>
      </c>
      <c r="E41">
        <v>116.807753000001</v>
      </c>
      <c r="F41" s="2">
        <f t="shared" si="19"/>
        <v>0.57191207779362307</v>
      </c>
      <c r="G41">
        <v>70.376642811683595</v>
      </c>
      <c r="H41" s="2">
        <f t="shared" si="20"/>
        <v>-5.2923354922748495E-2</v>
      </c>
      <c r="I41">
        <v>74.228037053413502</v>
      </c>
      <c r="J41" s="2">
        <f t="shared" si="21"/>
        <v>-1.0941486463466126E-3</v>
      </c>
      <c r="K41">
        <v>74.547963293742598</v>
      </c>
      <c r="L41" s="2">
        <f t="shared" si="22"/>
        <v>3.2111813361281535E-3</v>
      </c>
      <c r="M41">
        <v>74.690799134400606</v>
      </c>
      <c r="N41" s="2">
        <f t="shared" si="23"/>
        <v>5.1333601068483435E-3</v>
      </c>
      <c r="O41">
        <v>74.309342519942604</v>
      </c>
      <c r="P41" s="2">
        <f t="shared" si="24"/>
        <v>0</v>
      </c>
      <c r="Q41">
        <v>74.309342519942604</v>
      </c>
      <c r="R41" s="2">
        <f t="shared" si="25"/>
        <v>0</v>
      </c>
      <c r="S41">
        <v>78.638323752788196</v>
      </c>
      <c r="T41" s="2">
        <f t="shared" si="26"/>
        <v>5.8256217671200788E-2</v>
      </c>
      <c r="U41">
        <v>83.650188186346696</v>
      </c>
      <c r="V41" s="2">
        <f t="shared" si="27"/>
        <v>0.12570217081246904</v>
      </c>
      <c r="W41">
        <v>74.318275529652993</v>
      </c>
      <c r="X41" s="2">
        <f t="shared" si="28"/>
        <v>1.2021381709833197E-4</v>
      </c>
      <c r="Y41">
        <v>83.601401087110204</v>
      </c>
      <c r="Z41" s="2">
        <f t="shared" si="29"/>
        <v>0.12504563022709916</v>
      </c>
      <c r="AA41">
        <v>112.90969988314301</v>
      </c>
      <c r="AB41" s="2">
        <f t="shared" si="30"/>
        <v>0.51945497099292892</v>
      </c>
      <c r="AC41">
        <v>100.449980269072</v>
      </c>
      <c r="AD41" s="2">
        <f t="shared" si="31"/>
        <v>0.35178130854964784</v>
      </c>
      <c r="AE41">
        <v>112.598727417551</v>
      </c>
      <c r="AF41" s="2">
        <f t="shared" si="32"/>
        <v>0.51527013426787582</v>
      </c>
      <c r="AG41">
        <v>100.451866694348</v>
      </c>
      <c r="AH41" s="2">
        <f t="shared" si="33"/>
        <v>0.35180669466143444</v>
      </c>
      <c r="AI41">
        <v>100.27664949210499</v>
      </c>
      <c r="AJ41" s="2">
        <f t="shared" si="34"/>
        <v>0.34944875155090321</v>
      </c>
      <c r="AK41">
        <v>114.714470721772</v>
      </c>
      <c r="AL41" s="2">
        <f t="shared" si="35"/>
        <v>0.54374223794250043</v>
      </c>
      <c r="AM41">
        <v>112.553986468125</v>
      </c>
      <c r="AN41" s="2">
        <f t="shared" si="36"/>
        <v>0.51466804376473363</v>
      </c>
      <c r="AO41">
        <v>76.594563790309195</v>
      </c>
      <c r="AP41" s="2">
        <f t="shared" si="37"/>
        <v>3.0752812403814504E-2</v>
      </c>
      <c r="AQ41">
        <v>76.990357826800903</v>
      </c>
      <c r="AR41" s="2">
        <f t="shared" si="38"/>
        <v>3.607911489916342E-2</v>
      </c>
      <c r="AS41">
        <v>93.064965171168396</v>
      </c>
      <c r="AT41" s="2">
        <f t="shared" si="39"/>
        <v>0.25239925445703271</v>
      </c>
      <c r="AU41">
        <v>124.990729902482</v>
      </c>
      <c r="AV41" s="2">
        <f t="shared" si="40"/>
        <v>0.68203250982792496</v>
      </c>
      <c r="AW41">
        <v>95.090747245342598</v>
      </c>
      <c r="AX41" s="2">
        <f t="shared" si="41"/>
        <v>0.27966072664177899</v>
      </c>
      <c r="AY41">
        <v>112.80714760646801</v>
      </c>
      <c r="AZ41" s="2">
        <f t="shared" si="42"/>
        <v>0.51807489853908528</v>
      </c>
      <c r="BA41">
        <v>113.095185671465</v>
      </c>
      <c r="BB41" s="2">
        <f t="shared" si="43"/>
        <v>0.5219511011164355</v>
      </c>
      <c r="BC41">
        <v>113.28145588997801</v>
      </c>
      <c r="BD41" s="2">
        <f t="shared" si="44"/>
        <v>0.5244577875194677</v>
      </c>
      <c r="BE41">
        <v>69.761699157631099</v>
      </c>
      <c r="BF41" s="2">
        <f t="shared" si="45"/>
        <v>-6.119881037961062E-2</v>
      </c>
      <c r="BG41">
        <v>5.9006452144685797</v>
      </c>
      <c r="BH41" s="2">
        <f t="shared" si="46"/>
        <v>-0.92059349451403083</v>
      </c>
      <c r="BI41">
        <v>155.44057556903701</v>
      </c>
      <c r="BJ41" s="2">
        <f t="shared" si="47"/>
        <v>1.091803941440082</v>
      </c>
      <c r="BK41">
        <v>24.840743990889699</v>
      </c>
      <c r="BL41" s="2">
        <f t="shared" si="48"/>
        <v>-0.6657116972307604</v>
      </c>
      <c r="BM41">
        <v>24.762590087185799</v>
      </c>
      <c r="BN41" s="2">
        <f t="shared" si="49"/>
        <v>-0.66676343448281494</v>
      </c>
      <c r="BO41">
        <v>3326.1249598978902</v>
      </c>
      <c r="BP41" s="2">
        <f t="shared" si="50"/>
        <v>43.760521989617239</v>
      </c>
      <c r="BQ41">
        <v>2317.0380720318799</v>
      </c>
      <c r="BR41" s="2">
        <f t="shared" si="51"/>
        <v>30.180979315084773</v>
      </c>
      <c r="BS41" s="2">
        <f t="shared" si="52"/>
        <v>-0.30338213387418511</v>
      </c>
      <c r="BT41">
        <v>1949.1663237949299</v>
      </c>
      <c r="BU41" s="2">
        <f t="shared" si="53"/>
        <v>25.230434258947003</v>
      </c>
      <c r="BV41" s="2">
        <f t="shared" si="54"/>
        <v>-0.41398283368921657</v>
      </c>
      <c r="BW41">
        <v>2777.61913110562</v>
      </c>
      <c r="BX41" s="2">
        <f t="shared" si="55"/>
        <v>36.379137493514797</v>
      </c>
      <c r="BY41" s="2">
        <f t="shared" si="56"/>
        <v>0.42502930468126171</v>
      </c>
      <c r="BZ41">
        <v>2151.2435389289899</v>
      </c>
      <c r="CA41" s="2">
        <f t="shared" si="57"/>
        <v>27.949839494968678</v>
      </c>
      <c r="CB41" s="2">
        <f t="shared" si="58"/>
        <v>0.10367366430824934</v>
      </c>
      <c r="CC41">
        <v>227.028101644857</v>
      </c>
      <c r="CD41" s="2">
        <f t="shared" si="59"/>
        <v>2.0551757551068208</v>
      </c>
      <c r="CE41">
        <v>237.028980344746</v>
      </c>
      <c r="CF41" s="2">
        <f t="shared" si="60"/>
        <v>2.1897601607918125</v>
      </c>
      <c r="CG41">
        <v>249.115747573699</v>
      </c>
      <c r="CH41" s="2">
        <f t="shared" si="61"/>
        <v>2.35241490673724</v>
      </c>
      <c r="CI41">
        <v>111.520813624507</v>
      </c>
      <c r="CJ41" s="2">
        <f t="shared" si="62"/>
        <v>0.50076437016755804</v>
      </c>
      <c r="CK41">
        <v>108.009465147935</v>
      </c>
      <c r="CL41" s="2">
        <f t="shared" si="63"/>
        <v>0.45351124751168675</v>
      </c>
      <c r="CM41">
        <v>105.433426961395</v>
      </c>
      <c r="CN41" s="2">
        <f t="shared" si="64"/>
        <v>0.41884483681307688</v>
      </c>
      <c r="CO41">
        <v>112.57323853494201</v>
      </c>
      <c r="CP41" s="2">
        <f t="shared" si="65"/>
        <v>0.51492712379645156</v>
      </c>
      <c r="CQ41">
        <v>112.58762218637899</v>
      </c>
      <c r="CR41" s="2">
        <f t="shared" si="66"/>
        <v>0.51512068830596291</v>
      </c>
      <c r="CS41">
        <v>112.632089900276</v>
      </c>
      <c r="CT41" s="2">
        <f t="shared" si="67"/>
        <v>0.51571910180807501</v>
      </c>
      <c r="CV41" s="2">
        <f t="shared" si="68"/>
        <v>-1</v>
      </c>
    </row>
    <row r="42" spans="1:100" x14ac:dyDescent="0.25">
      <c r="A42" t="s">
        <v>1364</v>
      </c>
      <c r="B42">
        <v>73.578734709598905</v>
      </c>
      <c r="C42">
        <v>82.102667277772298</v>
      </c>
      <c r="D42" s="2">
        <f t="shared" si="18"/>
        <v>0.11584777316184783</v>
      </c>
      <c r="E42">
        <v>123.34677715868</v>
      </c>
      <c r="F42" s="2">
        <f t="shared" si="19"/>
        <v>0.67639165915948363</v>
      </c>
      <c r="G42">
        <v>69.8584653505456</v>
      </c>
      <c r="H42" s="2">
        <f t="shared" si="20"/>
        <v>-5.0561746865266044E-2</v>
      </c>
      <c r="I42">
        <v>73.458811463517804</v>
      </c>
      <c r="J42" s="2">
        <f t="shared" si="21"/>
        <v>-1.6298628476612753E-3</v>
      </c>
      <c r="K42">
        <v>73.822270199200304</v>
      </c>
      <c r="L42" s="2">
        <f t="shared" si="22"/>
        <v>3.3098624291731395E-3</v>
      </c>
      <c r="M42">
        <v>73.948660427344194</v>
      </c>
      <c r="N42" s="2">
        <f t="shared" si="23"/>
        <v>5.0276172756342549E-3</v>
      </c>
      <c r="O42">
        <v>73.581509619254703</v>
      </c>
      <c r="P42" s="2">
        <f t="shared" si="24"/>
        <v>3.7713473420687794E-5</v>
      </c>
      <c r="Q42">
        <v>73.581741294915304</v>
      </c>
      <c r="R42" s="2">
        <f t="shared" si="25"/>
        <v>4.0862150297438275E-5</v>
      </c>
      <c r="S42">
        <v>78.019062159667598</v>
      </c>
      <c r="T42" s="2">
        <f t="shared" si="26"/>
        <v>6.0347972380794673E-2</v>
      </c>
      <c r="U42">
        <v>82.897669071428098</v>
      </c>
      <c r="V42" s="2">
        <f t="shared" si="27"/>
        <v>0.12665254979729174</v>
      </c>
      <c r="W42">
        <v>73.570969167051899</v>
      </c>
      <c r="X42" s="2">
        <f t="shared" si="28"/>
        <v>-1.0554058285528648E-4</v>
      </c>
      <c r="Y42">
        <v>82.768138420459707</v>
      </c>
      <c r="Z42" s="2">
        <f t="shared" si="29"/>
        <v>0.12489211383057358</v>
      </c>
      <c r="AA42">
        <v>105.39754379952799</v>
      </c>
      <c r="AB42" s="2">
        <f t="shared" si="30"/>
        <v>0.43244572247011043</v>
      </c>
      <c r="AC42">
        <v>102.94238180837399</v>
      </c>
      <c r="AD42" s="2">
        <f t="shared" si="31"/>
        <v>0.39907790225895767</v>
      </c>
      <c r="AE42">
        <v>105.3409800447</v>
      </c>
      <c r="AF42" s="2">
        <f t="shared" si="32"/>
        <v>0.43167697107677327</v>
      </c>
      <c r="AG42">
        <v>102.94853393942201</v>
      </c>
      <c r="AH42" s="2">
        <f t="shared" si="33"/>
        <v>0.39916151515434511</v>
      </c>
      <c r="AI42">
        <v>97.955441871734905</v>
      </c>
      <c r="AJ42" s="2">
        <f t="shared" si="34"/>
        <v>0.33130098333908797</v>
      </c>
      <c r="AK42">
        <v>107.82663010683</v>
      </c>
      <c r="AL42" s="2">
        <f t="shared" si="35"/>
        <v>0.46545915110392883</v>
      </c>
      <c r="AM42">
        <v>105.305250722922</v>
      </c>
      <c r="AN42" s="2">
        <f t="shared" si="36"/>
        <v>0.43119137803254626</v>
      </c>
      <c r="AO42">
        <v>75.796428353584901</v>
      </c>
      <c r="AP42" s="2">
        <f t="shared" si="37"/>
        <v>3.0140415607020229E-2</v>
      </c>
      <c r="AQ42">
        <v>74.624490930813806</v>
      </c>
      <c r="AR42" s="2">
        <f t="shared" si="38"/>
        <v>1.4212750808264098E-2</v>
      </c>
      <c r="AS42">
        <v>89.911492812866797</v>
      </c>
      <c r="AT42" s="2">
        <f t="shared" si="39"/>
        <v>0.22197661005900879</v>
      </c>
      <c r="AU42">
        <v>122.760048889014</v>
      </c>
      <c r="AV42" s="2">
        <f t="shared" si="40"/>
        <v>0.66841750369212338</v>
      </c>
      <c r="AW42">
        <v>93.062838266931394</v>
      </c>
      <c r="AX42" s="2">
        <f t="shared" si="41"/>
        <v>0.26480617850024868</v>
      </c>
      <c r="AY42">
        <v>105.599367278464</v>
      </c>
      <c r="AZ42" s="2">
        <f t="shared" si="42"/>
        <v>0.43518868182830767</v>
      </c>
      <c r="BA42">
        <v>105.821810896081</v>
      </c>
      <c r="BB42" s="2">
        <f t="shared" si="43"/>
        <v>0.43821188708584502</v>
      </c>
      <c r="BC42">
        <v>106.04633538769799</v>
      </c>
      <c r="BD42" s="2">
        <f t="shared" si="44"/>
        <v>0.44126337325916865</v>
      </c>
      <c r="BE42">
        <v>71.361764771306099</v>
      </c>
      <c r="BF42" s="2">
        <f t="shared" si="45"/>
        <v>-3.0130579807369062E-2</v>
      </c>
      <c r="BG42">
        <v>181.870106048552</v>
      </c>
      <c r="BH42" s="2">
        <f t="shared" si="46"/>
        <v>1.4717753949746253</v>
      </c>
      <c r="BI42">
        <v>123.799969869154</v>
      </c>
      <c r="BJ42" s="2">
        <f t="shared" si="47"/>
        <v>0.68255094841965736</v>
      </c>
      <c r="BK42">
        <v>24.9547780116471</v>
      </c>
      <c r="BL42" s="2">
        <f t="shared" si="48"/>
        <v>-0.66084252318093262</v>
      </c>
      <c r="BM42">
        <v>24.8706342337527</v>
      </c>
      <c r="BN42" s="2">
        <f t="shared" si="49"/>
        <v>-0.66198611145037622</v>
      </c>
      <c r="BO42">
        <v>4893.2333474464604</v>
      </c>
      <c r="BP42" s="2">
        <f t="shared" si="50"/>
        <v>65.503363597636053</v>
      </c>
      <c r="BQ42">
        <v>2926.41038112765</v>
      </c>
      <c r="BR42" s="2">
        <f t="shared" si="51"/>
        <v>38.772502105093658</v>
      </c>
      <c r="BS42" s="2">
        <f t="shared" si="52"/>
        <v>-0.40194751132095496</v>
      </c>
      <c r="BT42">
        <v>2282.8102797381698</v>
      </c>
      <c r="BU42" s="2">
        <f t="shared" si="53"/>
        <v>30.02540820724877</v>
      </c>
      <c r="BV42" s="2">
        <f t="shared" si="54"/>
        <v>-0.53347610513415289</v>
      </c>
      <c r="BW42">
        <v>4099.1680487562599</v>
      </c>
      <c r="BX42" s="2">
        <f t="shared" si="55"/>
        <v>54.71131475602138</v>
      </c>
      <c r="BY42" s="2">
        <f t="shared" si="56"/>
        <v>0.79566742148472358</v>
      </c>
      <c r="BZ42">
        <v>3036.2293838411902</v>
      </c>
      <c r="CA42" s="2">
        <f t="shared" si="57"/>
        <v>40.265039359872155</v>
      </c>
      <c r="CB42" s="2">
        <f t="shared" si="58"/>
        <v>0.33004017495025245</v>
      </c>
      <c r="CC42">
        <v>226.17588254432701</v>
      </c>
      <c r="CD42" s="2">
        <f t="shared" si="59"/>
        <v>2.0739300347715908</v>
      </c>
      <c r="CE42">
        <v>235.893366133554</v>
      </c>
      <c r="CF42" s="2">
        <f t="shared" si="60"/>
        <v>2.2059992206250851</v>
      </c>
      <c r="CG42">
        <v>243.398027436657</v>
      </c>
      <c r="CH42" s="2">
        <f t="shared" si="61"/>
        <v>2.3079941969279867</v>
      </c>
      <c r="CI42">
        <v>105.84977513024999</v>
      </c>
      <c r="CJ42" s="2">
        <f t="shared" si="62"/>
        <v>0.43859194573022586</v>
      </c>
      <c r="CK42">
        <v>104.274543649593</v>
      </c>
      <c r="CL42" s="2">
        <f t="shared" si="63"/>
        <v>0.41718315843761844</v>
      </c>
      <c r="CM42">
        <v>102.752970476526</v>
      </c>
      <c r="CN42" s="2">
        <f t="shared" si="64"/>
        <v>0.39650363494387592</v>
      </c>
      <c r="CO42">
        <v>105.289352335202</v>
      </c>
      <c r="CP42" s="2">
        <f t="shared" si="65"/>
        <v>0.4309753048996941</v>
      </c>
      <c r="CQ42">
        <v>105.33262780124301</v>
      </c>
      <c r="CR42" s="2">
        <f t="shared" si="66"/>
        <v>0.43156345671029273</v>
      </c>
      <c r="CS42">
        <v>105.37956522371699</v>
      </c>
      <c r="CT42" s="2">
        <f t="shared" si="67"/>
        <v>0.43220137774358097</v>
      </c>
      <c r="CV42" s="2">
        <f t="shared" si="68"/>
        <v>-1</v>
      </c>
    </row>
    <row r="43" spans="1:100" x14ac:dyDescent="0.25">
      <c r="A43" t="s">
        <v>1365</v>
      </c>
      <c r="B43">
        <v>71.587229062916094</v>
      </c>
      <c r="C43">
        <v>80.960752792311297</v>
      </c>
      <c r="D43" s="2">
        <f t="shared" si="18"/>
        <v>0.13093849073494748</v>
      </c>
      <c r="E43">
        <v>112.91792858240601</v>
      </c>
      <c r="F43" s="2">
        <f t="shared" si="19"/>
        <v>0.57734738528803053</v>
      </c>
      <c r="G43">
        <v>67.831465333610396</v>
      </c>
      <c r="H43" s="2">
        <f t="shared" si="20"/>
        <v>-5.2464158460510585E-2</v>
      </c>
      <c r="I43">
        <v>71.429362635881404</v>
      </c>
      <c r="J43" s="2">
        <f t="shared" si="21"/>
        <v>-2.2052317026539188E-3</v>
      </c>
      <c r="K43">
        <v>71.8184988754047</v>
      </c>
      <c r="L43" s="2">
        <f t="shared" si="22"/>
        <v>3.2306015404695806E-3</v>
      </c>
      <c r="M43">
        <v>71.943581573889801</v>
      </c>
      <c r="N43" s="2">
        <f t="shared" si="23"/>
        <v>4.9778782561973236E-3</v>
      </c>
      <c r="O43">
        <v>71.5888957097917</v>
      </c>
      <c r="P43" s="2">
        <f t="shared" si="24"/>
        <v>2.3281343577929544E-5</v>
      </c>
      <c r="Q43">
        <v>71.586438783638798</v>
      </c>
      <c r="R43" s="2">
        <f t="shared" si="25"/>
        <v>-1.1039389115091118E-5</v>
      </c>
      <c r="S43">
        <v>76.314384632791104</v>
      </c>
      <c r="T43" s="2">
        <f t="shared" si="26"/>
        <v>6.6033503905011309E-2</v>
      </c>
      <c r="U43">
        <v>81.126427816059305</v>
      </c>
      <c r="V43" s="2">
        <f t="shared" si="27"/>
        <v>0.13325280050663038</v>
      </c>
      <c r="W43">
        <v>71.575506198114198</v>
      </c>
      <c r="X43" s="2">
        <f t="shared" si="28"/>
        <v>-1.6375637044972977E-4</v>
      </c>
      <c r="Y43">
        <v>80.987625439667795</v>
      </c>
      <c r="Z43" s="2">
        <f t="shared" si="29"/>
        <v>0.13131387399406039</v>
      </c>
      <c r="AA43">
        <v>87.997401234300796</v>
      </c>
      <c r="AB43" s="2">
        <f t="shared" si="30"/>
        <v>0.22923323595836126</v>
      </c>
      <c r="AC43">
        <v>87.503780996909995</v>
      </c>
      <c r="AD43" s="2">
        <f t="shared" si="31"/>
        <v>0.22233786867215199</v>
      </c>
      <c r="AE43">
        <v>88.031846578965798</v>
      </c>
      <c r="AF43" s="2">
        <f t="shared" si="32"/>
        <v>0.22971440201431698</v>
      </c>
      <c r="AG43">
        <v>87.513802847609497</v>
      </c>
      <c r="AH43" s="2">
        <f t="shared" si="33"/>
        <v>0.22247786362419428</v>
      </c>
      <c r="AI43">
        <v>86.104909108920296</v>
      </c>
      <c r="AJ43" s="2">
        <f t="shared" si="34"/>
        <v>0.2027970664047494</v>
      </c>
      <c r="AK43">
        <v>90.908453675682694</v>
      </c>
      <c r="AL43" s="2">
        <f t="shared" si="35"/>
        <v>0.26989764607016281</v>
      </c>
      <c r="AM43">
        <v>87.970777729599206</v>
      </c>
      <c r="AN43" s="2">
        <f t="shared" si="36"/>
        <v>0.22886133296602457</v>
      </c>
      <c r="AO43">
        <v>74.458787645192601</v>
      </c>
      <c r="AP43" s="2">
        <f t="shared" si="37"/>
        <v>4.0112721498869172E-2</v>
      </c>
      <c r="AQ43">
        <v>78.156901697859993</v>
      </c>
      <c r="AR43" s="2">
        <f t="shared" si="38"/>
        <v>9.1771573239271348E-2</v>
      </c>
      <c r="AS43">
        <v>100.882952026189</v>
      </c>
      <c r="AT43" s="2">
        <f t="shared" si="39"/>
        <v>0.40923113447407894</v>
      </c>
      <c r="AU43">
        <v>123.434559166954</v>
      </c>
      <c r="AV43" s="2">
        <f t="shared" si="40"/>
        <v>0.72425390370216292</v>
      </c>
      <c r="AW43">
        <v>92.715098180462405</v>
      </c>
      <c r="AX43" s="2">
        <f t="shared" si="41"/>
        <v>0.2951346126133419</v>
      </c>
      <c r="AY43">
        <v>88.296349694727795</v>
      </c>
      <c r="AZ43" s="2">
        <f t="shared" si="42"/>
        <v>0.23340923863845187</v>
      </c>
      <c r="BA43">
        <v>88.533481256297506</v>
      </c>
      <c r="BB43" s="2">
        <f t="shared" si="43"/>
        <v>0.23672172278784259</v>
      </c>
      <c r="BC43">
        <v>88.713657767230302</v>
      </c>
      <c r="BD43" s="2">
        <f t="shared" si="44"/>
        <v>0.23923860342830491</v>
      </c>
      <c r="BE43">
        <v>68.863632521574601</v>
      </c>
      <c r="BF43" s="2">
        <f t="shared" si="45"/>
        <v>-3.8045843888548855E-2</v>
      </c>
      <c r="BG43">
        <v>4.9130160541808197</v>
      </c>
      <c r="BH43" s="2">
        <f t="shared" si="46"/>
        <v>-0.931370216189498</v>
      </c>
      <c r="BI43">
        <v>84.242161153469297</v>
      </c>
      <c r="BJ43" s="2">
        <f t="shared" si="47"/>
        <v>0.17677639232873676</v>
      </c>
      <c r="BK43">
        <v>24.792009223996001</v>
      </c>
      <c r="BL43" s="2">
        <f t="shared" si="48"/>
        <v>-0.65368111675048945</v>
      </c>
      <c r="BM43">
        <v>24.728816353574501</v>
      </c>
      <c r="BN43" s="2">
        <f t="shared" si="49"/>
        <v>-0.65456385618947466</v>
      </c>
      <c r="BO43">
        <v>3260.63185831176</v>
      </c>
      <c r="BP43" s="2">
        <f t="shared" si="50"/>
        <v>44.547675206789727</v>
      </c>
      <c r="BQ43">
        <v>2029.6814159681101</v>
      </c>
      <c r="BR43" s="2">
        <f t="shared" si="51"/>
        <v>27.352562915716121</v>
      </c>
      <c r="BS43" s="2">
        <f t="shared" si="52"/>
        <v>-0.37751898890572472</v>
      </c>
      <c r="BT43">
        <v>1721.8264433509501</v>
      </c>
      <c r="BU43" s="2">
        <f t="shared" si="53"/>
        <v>23.052145416016632</v>
      </c>
      <c r="BV43" s="2">
        <f t="shared" si="54"/>
        <v>-0.47193472977889295</v>
      </c>
      <c r="BW43">
        <v>2588.0789948289498</v>
      </c>
      <c r="BX43" s="2">
        <f t="shared" si="55"/>
        <v>35.152803072659182</v>
      </c>
      <c r="BY43" s="2">
        <f t="shared" si="56"/>
        <v>0.50310096863893761</v>
      </c>
      <c r="BZ43">
        <v>1965.3104042610801</v>
      </c>
      <c r="CA43" s="2">
        <f t="shared" si="57"/>
        <v>26.453366054073996</v>
      </c>
      <c r="CB43" s="2">
        <f t="shared" si="58"/>
        <v>0.14141028083891616</v>
      </c>
      <c r="CC43">
        <v>223.310186431662</v>
      </c>
      <c r="CD43" s="2">
        <f t="shared" si="59"/>
        <v>2.1194137467648129</v>
      </c>
      <c r="CE43">
        <v>232.573486991691</v>
      </c>
      <c r="CF43" s="2">
        <f t="shared" si="60"/>
        <v>2.2488125331305726</v>
      </c>
      <c r="CG43">
        <v>236.795780422511</v>
      </c>
      <c r="CH43" s="2">
        <f t="shared" si="61"/>
        <v>2.3077936319395396</v>
      </c>
      <c r="CI43">
        <v>89.187649590798401</v>
      </c>
      <c r="CJ43" s="2">
        <f t="shared" si="62"/>
        <v>0.24585978195096458</v>
      </c>
      <c r="CK43">
        <v>88.215143791413595</v>
      </c>
      <c r="CL43" s="2">
        <f t="shared" si="63"/>
        <v>0.23227487564693519</v>
      </c>
      <c r="CM43">
        <v>87.281905880362501</v>
      </c>
      <c r="CN43" s="2">
        <f t="shared" si="64"/>
        <v>0.21923850137645048</v>
      </c>
      <c r="CO43">
        <v>87.949151615453701</v>
      </c>
      <c r="CP43" s="2">
        <f t="shared" si="65"/>
        <v>0.22855923838255496</v>
      </c>
      <c r="CQ43">
        <v>87.994454426519098</v>
      </c>
      <c r="CR43" s="2">
        <f t="shared" si="66"/>
        <v>0.22919207208290091</v>
      </c>
      <c r="CS43">
        <v>88.038688941233403</v>
      </c>
      <c r="CT43" s="2">
        <f t="shared" si="67"/>
        <v>0.22980998278140591</v>
      </c>
      <c r="CV43" s="2">
        <f t="shared" si="68"/>
        <v>-1</v>
      </c>
    </row>
    <row r="44" spans="1:100" x14ac:dyDescent="0.25">
      <c r="A44" t="s">
        <v>1366</v>
      </c>
      <c r="B44">
        <v>1009.4858891950699</v>
      </c>
      <c r="C44">
        <v>1000.31875241081</v>
      </c>
      <c r="D44" s="2">
        <f t="shared" si="18"/>
        <v>-9.0809954674745275E-3</v>
      </c>
      <c r="E44">
        <v>957.23408726830996</v>
      </c>
      <c r="F44" s="2">
        <f t="shared" si="19"/>
        <v>-5.1760804669021977E-2</v>
      </c>
      <c r="G44">
        <v>1013.3362460629201</v>
      </c>
      <c r="H44" s="2">
        <f t="shared" si="20"/>
        <v>3.8141760167843997E-3</v>
      </c>
      <c r="I44">
        <v>1009.4858891950699</v>
      </c>
      <c r="J44" s="2">
        <f t="shared" si="21"/>
        <v>0</v>
      </c>
      <c r="K44">
        <v>1009.4858891950699</v>
      </c>
      <c r="L44" s="2">
        <f t="shared" si="22"/>
        <v>0</v>
      </c>
      <c r="M44">
        <v>1009.4858891950699</v>
      </c>
      <c r="N44" s="2">
        <f t="shared" si="23"/>
        <v>0</v>
      </c>
      <c r="O44">
        <v>1009.4858891950699</v>
      </c>
      <c r="P44" s="2">
        <f t="shared" si="24"/>
        <v>0</v>
      </c>
      <c r="Q44">
        <v>1009.4858891950699</v>
      </c>
      <c r="R44" s="2">
        <f t="shared" si="25"/>
        <v>0</v>
      </c>
      <c r="S44">
        <v>1005.04276134034</v>
      </c>
      <c r="T44" s="2">
        <f t="shared" si="26"/>
        <v>-4.401376881327918E-3</v>
      </c>
      <c r="U44">
        <v>999.69733360848102</v>
      </c>
      <c r="V44" s="2">
        <f t="shared" si="27"/>
        <v>-9.6965749510317494E-3</v>
      </c>
      <c r="W44">
        <v>1009.4858891950699</v>
      </c>
      <c r="X44" s="2">
        <f t="shared" si="28"/>
        <v>0</v>
      </c>
      <c r="Y44">
        <v>999.69733360848102</v>
      </c>
      <c r="Z44" s="2">
        <f t="shared" si="29"/>
        <v>-9.6965749510317494E-3</v>
      </c>
      <c r="AA44">
        <v>1009.4873870748399</v>
      </c>
      <c r="AB44" s="2">
        <f t="shared" si="30"/>
        <v>1.4838045643153647E-6</v>
      </c>
      <c r="AC44">
        <v>1009.87772063148</v>
      </c>
      <c r="AD44" s="2">
        <f t="shared" si="31"/>
        <v>3.8814949332522411E-4</v>
      </c>
      <c r="AE44">
        <v>1009.4858891950699</v>
      </c>
      <c r="AF44" s="2">
        <f t="shared" si="32"/>
        <v>0</v>
      </c>
      <c r="AG44">
        <v>1009.87772063148</v>
      </c>
      <c r="AH44" s="2">
        <f t="shared" si="33"/>
        <v>3.8814949332522411E-4</v>
      </c>
      <c r="AI44">
        <v>1009.48827210217</v>
      </c>
      <c r="AJ44" s="2">
        <f t="shared" si="34"/>
        <v>2.3605155114289944E-6</v>
      </c>
      <c r="AK44">
        <v>1006.81526170568</v>
      </c>
      <c r="AL44" s="2">
        <f t="shared" si="35"/>
        <v>-2.6455322634766497E-3</v>
      </c>
      <c r="AM44">
        <v>1009.4858891950699</v>
      </c>
      <c r="AN44" s="2">
        <f t="shared" si="36"/>
        <v>0</v>
      </c>
      <c r="AO44">
        <v>1006.81225200899</v>
      </c>
      <c r="AP44" s="2">
        <f t="shared" si="37"/>
        <v>-2.6485136787913447E-3</v>
      </c>
      <c r="AQ44">
        <v>1034.3562168800199</v>
      </c>
      <c r="AR44" s="2">
        <f t="shared" si="38"/>
        <v>2.4636627367600698E-2</v>
      </c>
      <c r="AS44">
        <v>1164.1511412647501</v>
      </c>
      <c r="AT44" s="2">
        <f t="shared" si="39"/>
        <v>0.15321190095386575</v>
      </c>
      <c r="AU44">
        <v>1498.0961598628001</v>
      </c>
      <c r="AV44" s="2">
        <f t="shared" si="40"/>
        <v>0.48401892081654702</v>
      </c>
      <c r="AW44">
        <v>1230.17733269942</v>
      </c>
      <c r="AX44" s="2">
        <f t="shared" si="41"/>
        <v>0.21861766059981486</v>
      </c>
      <c r="AY44">
        <v>1009.45930637915</v>
      </c>
      <c r="AZ44" s="2">
        <f t="shared" si="42"/>
        <v>-2.6333023774243659E-5</v>
      </c>
      <c r="BA44">
        <v>1009.46174269261</v>
      </c>
      <c r="BB44" s="2">
        <f t="shared" si="43"/>
        <v>-2.3919603749229558E-5</v>
      </c>
      <c r="BC44">
        <v>1009.4419633086</v>
      </c>
      <c r="BD44" s="2">
        <f t="shared" si="44"/>
        <v>-4.3513125780309137E-5</v>
      </c>
      <c r="BE44">
        <v>952.47144702749904</v>
      </c>
      <c r="BF44" s="2">
        <f t="shared" si="45"/>
        <v>-5.6478691557573235E-2</v>
      </c>
      <c r="BG44">
        <v>1966.6237351540699</v>
      </c>
      <c r="BH44" s="2">
        <f t="shared" si="46"/>
        <v>0.94814385837744541</v>
      </c>
      <c r="BI44">
        <v>560.74715637211796</v>
      </c>
      <c r="BJ44" s="2">
        <f t="shared" si="47"/>
        <v>-0.44452204595030165</v>
      </c>
      <c r="BK44">
        <v>1057.4474715026499</v>
      </c>
      <c r="BL44" s="2">
        <f t="shared" si="48"/>
        <v>4.751089918237781E-2</v>
      </c>
      <c r="BM44">
        <v>1057.6091217948999</v>
      </c>
      <c r="BN44" s="2">
        <f t="shared" si="49"/>
        <v>4.7671030486817229E-2</v>
      </c>
      <c r="BO44">
        <v>2609.76671563024</v>
      </c>
      <c r="BP44" s="2">
        <f t="shared" si="50"/>
        <v>1.5852433833534614</v>
      </c>
      <c r="BQ44">
        <v>4054.81210413383</v>
      </c>
      <c r="BR44" s="2">
        <f t="shared" si="51"/>
        <v>3.0167100377866607</v>
      </c>
      <c r="BS44" s="2">
        <f t="shared" si="52"/>
        <v>0.55370672782705865</v>
      </c>
      <c r="BT44">
        <v>4364.6183880263397</v>
      </c>
      <c r="BU44" s="2">
        <f t="shared" si="53"/>
        <v>3.3236051486628897</v>
      </c>
      <c r="BV44" s="2">
        <f t="shared" si="54"/>
        <v>0.67241706390309131</v>
      </c>
      <c r="BW44">
        <v>2488.23652159227</v>
      </c>
      <c r="BX44" s="2">
        <f t="shared" si="55"/>
        <v>1.4648551784872459</v>
      </c>
      <c r="BY44" s="2">
        <f t="shared" si="56"/>
        <v>-0.42990742823739991</v>
      </c>
      <c r="BZ44">
        <v>3213.02834944709</v>
      </c>
      <c r="CA44" s="2">
        <f t="shared" si="57"/>
        <v>2.182836316819694</v>
      </c>
      <c r="CB44" s="2">
        <f t="shared" si="58"/>
        <v>-0.26384667253807575</v>
      </c>
      <c r="CC44">
        <v>1007.7411361216</v>
      </c>
      <c r="CD44" s="2">
        <f t="shared" si="59"/>
        <v>-1.7283580604194068E-3</v>
      </c>
      <c r="CE44">
        <v>1006.12647622802</v>
      </c>
      <c r="CF44" s="2">
        <f t="shared" si="60"/>
        <v>-3.3278453943805168E-3</v>
      </c>
      <c r="CG44">
        <v>835.00875573762903</v>
      </c>
      <c r="CH44" s="2">
        <f t="shared" si="61"/>
        <v>-0.17283761499287831</v>
      </c>
      <c r="CI44">
        <v>1008.54836201168</v>
      </c>
      <c r="CJ44" s="2">
        <f t="shared" si="62"/>
        <v>-9.2871747235371595E-4</v>
      </c>
      <c r="CK44">
        <v>1009.21965194372</v>
      </c>
      <c r="CL44" s="2">
        <f t="shared" si="63"/>
        <v>-2.6373548575525267E-4</v>
      </c>
      <c r="CM44">
        <v>1009.93057659266</v>
      </c>
      <c r="CN44" s="2">
        <f t="shared" si="64"/>
        <v>4.4050878011248469E-4</v>
      </c>
      <c r="CO44">
        <v>1009.4858891950699</v>
      </c>
      <c r="CP44" s="2">
        <f t="shared" si="65"/>
        <v>0</v>
      </c>
      <c r="CQ44">
        <v>1009.4858891950699</v>
      </c>
      <c r="CR44" s="2">
        <f t="shared" si="66"/>
        <v>0</v>
      </c>
      <c r="CS44">
        <v>1009.4858891950699</v>
      </c>
      <c r="CT44" s="2">
        <f t="shared" si="67"/>
        <v>0</v>
      </c>
      <c r="CV44" s="2">
        <f t="shared" si="68"/>
        <v>-1</v>
      </c>
    </row>
    <row r="45" spans="1:100" x14ac:dyDescent="0.25">
      <c r="A45" t="s">
        <v>1367</v>
      </c>
      <c r="B45">
        <v>919.98506187886801</v>
      </c>
      <c r="C45">
        <v>910.65990198626605</v>
      </c>
      <c r="D45" s="2">
        <f t="shared" si="18"/>
        <v>-1.0136207944026138E-2</v>
      </c>
      <c r="E45">
        <v>854.637071266931</v>
      </c>
      <c r="F45" s="2">
        <f t="shared" si="19"/>
        <v>-7.1031577924187211E-2</v>
      </c>
      <c r="G45">
        <v>924.11423256863895</v>
      </c>
      <c r="H45" s="2">
        <f t="shared" si="20"/>
        <v>4.4883018875741506E-3</v>
      </c>
      <c r="I45">
        <v>981.49189447657704</v>
      </c>
      <c r="J45" s="2">
        <f t="shared" si="21"/>
        <v>6.6856338375858845E-2</v>
      </c>
      <c r="K45">
        <v>898.30743177009595</v>
      </c>
      <c r="L45" s="2">
        <f t="shared" si="22"/>
        <v>-2.3563024017477254E-2</v>
      </c>
      <c r="M45">
        <v>886.62824450150902</v>
      </c>
      <c r="N45" s="2">
        <f t="shared" si="23"/>
        <v>-3.625799891710741E-2</v>
      </c>
      <c r="O45">
        <v>919.99177008245204</v>
      </c>
      <c r="P45" s="2">
        <f t="shared" si="24"/>
        <v>7.2916440298777889E-6</v>
      </c>
      <c r="Q45">
        <v>920.715035327294</v>
      </c>
      <c r="R45" s="2">
        <f t="shared" si="25"/>
        <v>7.9346228398011534E-4</v>
      </c>
      <c r="S45">
        <v>915.17500317134795</v>
      </c>
      <c r="T45" s="2">
        <f t="shared" si="26"/>
        <v>-5.2284095762343847E-3</v>
      </c>
      <c r="U45">
        <v>909.26734162350704</v>
      </c>
      <c r="V45" s="2">
        <f t="shared" si="27"/>
        <v>-1.1649885089951762E-2</v>
      </c>
      <c r="W45">
        <v>1050.89752861132</v>
      </c>
      <c r="X45" s="2">
        <f t="shared" si="28"/>
        <v>0.142298470004602</v>
      </c>
      <c r="Y45">
        <v>971.13756719762898</v>
      </c>
      <c r="Z45" s="2">
        <f t="shared" si="29"/>
        <v>5.5601452065203304E-2</v>
      </c>
      <c r="AA45">
        <v>882.88477944393503</v>
      </c>
      <c r="AB45" s="2">
        <f t="shared" si="30"/>
        <v>-4.0327048744860899E-2</v>
      </c>
      <c r="AC45">
        <v>892.73234041995102</v>
      </c>
      <c r="AD45" s="2">
        <f t="shared" si="31"/>
        <v>-2.9623004316243221E-2</v>
      </c>
      <c r="AE45">
        <v>882.67905356910001</v>
      </c>
      <c r="AF45" s="2">
        <f t="shared" si="32"/>
        <v>-4.055066745712007E-2</v>
      </c>
      <c r="AG45">
        <v>892.34921118140505</v>
      </c>
      <c r="AH45" s="2">
        <f t="shared" si="33"/>
        <v>-3.0039455902710836E-2</v>
      </c>
      <c r="AI45">
        <v>892.79184390536398</v>
      </c>
      <c r="AJ45" s="2">
        <f t="shared" si="34"/>
        <v>-2.9558325564512797E-2</v>
      </c>
      <c r="AK45">
        <v>880.94209431873298</v>
      </c>
      <c r="AL45" s="2">
        <f t="shared" si="35"/>
        <v>-4.2438697298408642E-2</v>
      </c>
      <c r="AM45">
        <v>887.13119905295298</v>
      </c>
      <c r="AN45" s="2">
        <f t="shared" si="36"/>
        <v>-3.5711300310483529E-2</v>
      </c>
      <c r="AO45">
        <v>921.11760958542698</v>
      </c>
      <c r="AP45" s="2">
        <f t="shared" si="37"/>
        <v>1.2310501044940729E-3</v>
      </c>
      <c r="AQ45">
        <v>935.06753536247402</v>
      </c>
      <c r="AR45" s="2">
        <f t="shared" si="38"/>
        <v>1.6394259111994013E-2</v>
      </c>
      <c r="AS45">
        <v>1079.35238862095</v>
      </c>
      <c r="AT45" s="2">
        <f t="shared" si="39"/>
        <v>0.17322816787547524</v>
      </c>
      <c r="AU45">
        <v>1422.2596606216</v>
      </c>
      <c r="AV45" s="2">
        <f t="shared" si="40"/>
        <v>0.54595951560011868</v>
      </c>
      <c r="AW45">
        <v>1141.99318325235</v>
      </c>
      <c r="AX45" s="2">
        <f t="shared" si="41"/>
        <v>0.24131709369289003</v>
      </c>
      <c r="AY45">
        <v>883.17069316805498</v>
      </c>
      <c r="AZ45" s="2">
        <f t="shared" si="42"/>
        <v>-4.0016267911598194E-2</v>
      </c>
      <c r="BA45">
        <v>883.10264021736998</v>
      </c>
      <c r="BB45" s="2">
        <f t="shared" si="43"/>
        <v>-4.0090239711255485E-2</v>
      </c>
      <c r="BC45">
        <v>883.072089934769</v>
      </c>
      <c r="BD45" s="2">
        <f t="shared" si="44"/>
        <v>-4.0123447079360559E-2</v>
      </c>
      <c r="BE45">
        <v>863.85200582854202</v>
      </c>
      <c r="BF45" s="2">
        <f t="shared" si="45"/>
        <v>-6.1015182067941973E-2</v>
      </c>
      <c r="BG45">
        <v>738.29490101894999</v>
      </c>
      <c r="BH45" s="2">
        <f t="shared" si="46"/>
        <v>-0.19749251198585296</v>
      </c>
      <c r="BI45">
        <v>764.45567176678799</v>
      </c>
      <c r="BJ45" s="2">
        <f t="shared" si="47"/>
        <v>-0.16905642988859548</v>
      </c>
      <c r="BK45">
        <v>955.53196077879602</v>
      </c>
      <c r="BL45" s="2">
        <f t="shared" si="48"/>
        <v>3.8638560964600069E-2</v>
      </c>
      <c r="BM45">
        <v>955.62074960353698</v>
      </c>
      <c r="BN45" s="2">
        <f t="shared" si="49"/>
        <v>3.873507212377001E-2</v>
      </c>
      <c r="BO45">
        <v>3147.3697431231499</v>
      </c>
      <c r="BP45" s="2">
        <f t="shared" si="50"/>
        <v>2.4211096174706754</v>
      </c>
      <c r="BQ45">
        <v>4178.6553302181301</v>
      </c>
      <c r="BR45" s="2">
        <f t="shared" si="51"/>
        <v>3.5420904136031752</v>
      </c>
      <c r="BS45" s="2">
        <f t="shared" si="52"/>
        <v>0.32766585157282174</v>
      </c>
      <c r="BT45">
        <v>3762.9648920056102</v>
      </c>
      <c r="BU45" s="2">
        <f t="shared" si="53"/>
        <v>3.09024564412011</v>
      </c>
      <c r="BV45" s="2">
        <f t="shared" si="54"/>
        <v>0.19559034976030568</v>
      </c>
      <c r="BW45">
        <v>2371.2620978831401</v>
      </c>
      <c r="BX45" s="2">
        <f t="shared" si="55"/>
        <v>1.5775006531522986</v>
      </c>
      <c r="BY45" s="2">
        <f t="shared" si="56"/>
        <v>-0.36984208837003285</v>
      </c>
      <c r="BZ45">
        <v>3623.2393378155198</v>
      </c>
      <c r="CA45" s="2">
        <f t="shared" si="57"/>
        <v>2.9383675756819865</v>
      </c>
      <c r="CB45" s="2">
        <f t="shared" si="58"/>
        <v>-3.7131771940507943E-2</v>
      </c>
      <c r="CC45">
        <v>749.45834652501696</v>
      </c>
      <c r="CD45" s="2">
        <f t="shared" si="59"/>
        <v>-0.18535813506100585</v>
      </c>
      <c r="CE45">
        <v>746.41227917153401</v>
      </c>
      <c r="CF45" s="2">
        <f t="shared" si="60"/>
        <v>-0.18866913159747356</v>
      </c>
      <c r="CG45">
        <v>743.52011868904594</v>
      </c>
      <c r="CH45" s="2">
        <f t="shared" si="61"/>
        <v>-0.19181283534042506</v>
      </c>
      <c r="CI45">
        <v>883.60630692262498</v>
      </c>
      <c r="CJ45" s="2">
        <f t="shared" si="62"/>
        <v>-3.9542767011833201E-2</v>
      </c>
      <c r="CK45">
        <v>886.71378389347899</v>
      </c>
      <c r="CL45" s="2">
        <f t="shared" si="63"/>
        <v>-3.6165019807430046E-2</v>
      </c>
      <c r="CM45">
        <v>888.76603327328303</v>
      </c>
      <c r="CN45" s="2">
        <f t="shared" si="64"/>
        <v>-3.3934277739061276E-2</v>
      </c>
      <c r="CO45">
        <v>896.010586586665</v>
      </c>
      <c r="CP45" s="2">
        <f t="shared" si="65"/>
        <v>-2.6059635406731927E-2</v>
      </c>
      <c r="CQ45">
        <v>886.89308488613494</v>
      </c>
      <c r="CR45" s="2">
        <f t="shared" si="66"/>
        <v>-3.5970124259572162E-2</v>
      </c>
      <c r="CS45">
        <v>879.38682972382401</v>
      </c>
      <c r="CT45" s="2">
        <f t="shared" si="67"/>
        <v>-4.4129229742199294E-2</v>
      </c>
      <c r="CV45" s="2">
        <f t="shared" si="68"/>
        <v>-1</v>
      </c>
    </row>
    <row r="46" spans="1:100" x14ac:dyDescent="0.25">
      <c r="A46" t="s">
        <v>1368</v>
      </c>
      <c r="B46">
        <v>669.37447403393003</v>
      </c>
      <c r="C46">
        <v>660.09698125027796</v>
      </c>
      <c r="D46" s="2">
        <f t="shared" si="18"/>
        <v>-1.3859944087413463E-2</v>
      </c>
      <c r="E46">
        <v>620.66366296991896</v>
      </c>
      <c r="F46" s="2">
        <f t="shared" si="19"/>
        <v>-7.2770643270065841E-2</v>
      </c>
      <c r="G46">
        <v>672.85219113907897</v>
      </c>
      <c r="H46" s="2">
        <f t="shared" si="20"/>
        <v>5.1954731470275003E-3</v>
      </c>
      <c r="I46">
        <v>727.54459970807</v>
      </c>
      <c r="J46" s="2">
        <f t="shared" si="21"/>
        <v>8.6902216816817812E-2</v>
      </c>
      <c r="K46">
        <v>646.735511956099</v>
      </c>
      <c r="L46" s="2">
        <f t="shared" si="22"/>
        <v>-3.3821071696085434E-2</v>
      </c>
      <c r="M46">
        <v>634.47910546339995</v>
      </c>
      <c r="N46" s="2">
        <f t="shared" si="23"/>
        <v>-5.2131310535694649E-2</v>
      </c>
      <c r="O46">
        <v>669.23512959002198</v>
      </c>
      <c r="P46" s="2">
        <f t="shared" si="24"/>
        <v>-2.0817113486311514E-4</v>
      </c>
      <c r="Q46">
        <v>669.79092060277605</v>
      </c>
      <c r="R46" s="2">
        <f t="shared" si="25"/>
        <v>6.2214288862308409E-4</v>
      </c>
      <c r="S46">
        <v>664.29379460714904</v>
      </c>
      <c r="T46" s="2">
        <f t="shared" si="26"/>
        <v>-7.5901899816446447E-3</v>
      </c>
      <c r="U46">
        <v>659.47664298057202</v>
      </c>
      <c r="V46" s="2">
        <f t="shared" si="27"/>
        <v>-1.4786687328707864E-2</v>
      </c>
      <c r="W46">
        <v>785.23577728753696</v>
      </c>
      <c r="X46" s="2">
        <f t="shared" si="28"/>
        <v>0.17308891771055795</v>
      </c>
      <c r="Y46">
        <v>713.47354801512495</v>
      </c>
      <c r="Z46" s="2">
        <f t="shared" si="29"/>
        <v>6.5881021299535797E-2</v>
      </c>
      <c r="AA46">
        <v>655.40751048976301</v>
      </c>
      <c r="AB46" s="2">
        <f t="shared" si="30"/>
        <v>-2.0865694892720159E-2</v>
      </c>
      <c r="AC46">
        <v>651.48918440810598</v>
      </c>
      <c r="AD46" s="2">
        <f t="shared" si="31"/>
        <v>-2.6719407924296577E-2</v>
      </c>
      <c r="AE46">
        <v>654.933593475105</v>
      </c>
      <c r="AF46" s="2">
        <f t="shared" si="32"/>
        <v>-2.1573694723968563E-2</v>
      </c>
      <c r="AG46">
        <v>650.99666511338501</v>
      </c>
      <c r="AH46" s="2">
        <f t="shared" si="33"/>
        <v>-2.7455198298484064E-2</v>
      </c>
      <c r="AI46">
        <v>654.51649531794101</v>
      </c>
      <c r="AJ46" s="2">
        <f t="shared" si="34"/>
        <v>-2.2196811041282523E-2</v>
      </c>
      <c r="AK46">
        <v>652.82954950718897</v>
      </c>
      <c r="AL46" s="2">
        <f t="shared" si="35"/>
        <v>-2.4716993504449659E-2</v>
      </c>
      <c r="AM46">
        <v>659.261014824629</v>
      </c>
      <c r="AN46" s="2">
        <f t="shared" si="36"/>
        <v>-1.5108821148128192E-2</v>
      </c>
      <c r="AO46">
        <v>670.412932345939</v>
      </c>
      <c r="AP46" s="2">
        <f t="shared" si="37"/>
        <v>1.551386185599201E-3</v>
      </c>
      <c r="AQ46">
        <v>670.60690109964696</v>
      </c>
      <c r="AR46" s="2">
        <f t="shared" si="38"/>
        <v>1.8411623291964118E-3</v>
      </c>
      <c r="AS46">
        <v>783.37993217598103</v>
      </c>
      <c r="AT46" s="2">
        <f t="shared" si="39"/>
        <v>0.17031641116370411</v>
      </c>
      <c r="AU46">
        <v>1046.9535636083899</v>
      </c>
      <c r="AV46" s="2">
        <f t="shared" si="40"/>
        <v>0.5640775144875344</v>
      </c>
      <c r="AW46">
        <v>832.22262658546094</v>
      </c>
      <c r="AX46" s="2">
        <f t="shared" si="41"/>
        <v>0.24328407919432596</v>
      </c>
      <c r="AY46">
        <v>655.30819803218901</v>
      </c>
      <c r="AZ46" s="2">
        <f t="shared" si="42"/>
        <v>-2.1014060958990211E-2</v>
      </c>
      <c r="BA46">
        <v>655.32072637900296</v>
      </c>
      <c r="BB46" s="2">
        <f t="shared" si="43"/>
        <v>-2.0995344459780955E-2</v>
      </c>
      <c r="BC46">
        <v>655.32911807668995</v>
      </c>
      <c r="BD46" s="2">
        <f t="shared" si="44"/>
        <v>-2.0982807833404369E-2</v>
      </c>
      <c r="BE46">
        <v>631.00392239054599</v>
      </c>
      <c r="BF46" s="2">
        <f t="shared" si="45"/>
        <v>-5.7322998010586018E-2</v>
      </c>
      <c r="BG46">
        <v>986.65698093296396</v>
      </c>
      <c r="BH46" s="2">
        <f t="shared" si="46"/>
        <v>0.47399851534068382</v>
      </c>
      <c r="BI46">
        <v>591.82960221796395</v>
      </c>
      <c r="BJ46" s="2">
        <f t="shared" si="47"/>
        <v>-0.11584677161148424</v>
      </c>
      <c r="BK46">
        <v>704.23130411979901</v>
      </c>
      <c r="BL46" s="2">
        <f t="shared" si="48"/>
        <v>5.2073736657161675E-2</v>
      </c>
      <c r="BM46">
        <v>704.45659802871705</v>
      </c>
      <c r="BN46" s="2">
        <f t="shared" si="49"/>
        <v>5.2410310455024527E-2</v>
      </c>
      <c r="BO46">
        <v>1732.58470490266</v>
      </c>
      <c r="BP46" s="2">
        <f t="shared" si="50"/>
        <v>1.5883638712145403</v>
      </c>
      <c r="BQ46">
        <v>2495.2559650150301</v>
      </c>
      <c r="BR46" s="2">
        <f t="shared" si="51"/>
        <v>2.7277429328572631</v>
      </c>
      <c r="BS46" s="2">
        <f t="shared" si="52"/>
        <v>0.44019276977007515</v>
      </c>
      <c r="BT46">
        <v>2517.9831964064201</v>
      </c>
      <c r="BU46" s="2">
        <f t="shared" si="53"/>
        <v>2.7616958729125152</v>
      </c>
      <c r="BV46" s="2">
        <f t="shared" si="54"/>
        <v>0.45331029950878243</v>
      </c>
      <c r="BW46">
        <v>1388.85450314113</v>
      </c>
      <c r="BX46" s="2">
        <f t="shared" si="55"/>
        <v>1.0748542960882761</v>
      </c>
      <c r="BY46" s="2">
        <f t="shared" si="56"/>
        <v>-0.44842582542915466</v>
      </c>
      <c r="BZ46">
        <v>2305.5609992805798</v>
      </c>
      <c r="CA46" s="2">
        <f t="shared" si="57"/>
        <v>2.444351538214935</v>
      </c>
      <c r="CB46" s="2">
        <f t="shared" si="58"/>
        <v>-8.4362039202248051E-2</v>
      </c>
      <c r="CC46">
        <v>499.85814256440398</v>
      </c>
      <c r="CD46" s="2">
        <f t="shared" si="59"/>
        <v>-0.25324588559218558</v>
      </c>
      <c r="CE46">
        <v>497.55204240378902</v>
      </c>
      <c r="CF46" s="2">
        <f t="shared" si="60"/>
        <v>-0.25669104260081405</v>
      </c>
      <c r="CG46">
        <v>497.55141391270701</v>
      </c>
      <c r="CH46" s="2">
        <f t="shared" si="61"/>
        <v>-0.25669198152380318</v>
      </c>
      <c r="CI46">
        <v>653.64274015590695</v>
      </c>
      <c r="CJ46" s="2">
        <f t="shared" si="62"/>
        <v>-2.3502141907529105E-2</v>
      </c>
      <c r="CK46">
        <v>653.75078283206096</v>
      </c>
      <c r="CL46" s="2">
        <f t="shared" si="63"/>
        <v>-2.3340733487660768E-2</v>
      </c>
      <c r="CM46">
        <v>654.25269615598097</v>
      </c>
      <c r="CN46" s="2">
        <f t="shared" si="64"/>
        <v>-2.2590909071896498E-2</v>
      </c>
      <c r="CO46">
        <v>664.44509724424597</v>
      </c>
      <c r="CP46" s="2">
        <f t="shared" si="65"/>
        <v>-7.364154118363035E-3</v>
      </c>
      <c r="CQ46">
        <v>657.43445547595297</v>
      </c>
      <c r="CR46" s="2">
        <f t="shared" si="66"/>
        <v>-1.7837576754341285E-2</v>
      </c>
      <c r="CS46">
        <v>651.57062671293204</v>
      </c>
      <c r="CT46" s="2">
        <f t="shared" si="67"/>
        <v>-2.6597738652483372E-2</v>
      </c>
      <c r="CV46" s="2">
        <f t="shared" si="68"/>
        <v>-1</v>
      </c>
    </row>
    <row r="47" spans="1:100" x14ac:dyDescent="0.25">
      <c r="A47" t="s">
        <v>1369</v>
      </c>
      <c r="B47">
        <v>363.94824168958002</v>
      </c>
      <c r="C47">
        <v>354.20641036145099</v>
      </c>
      <c r="D47" s="2">
        <f t="shared" si="18"/>
        <v>-2.6767078975032006E-2</v>
      </c>
      <c r="E47">
        <v>318.39699282339001</v>
      </c>
      <c r="F47" s="2">
        <f t="shared" si="19"/>
        <v>-0.1251585902839496</v>
      </c>
      <c r="G47">
        <v>367.72457817818002</v>
      </c>
      <c r="H47" s="2">
        <f t="shared" si="20"/>
        <v>1.0376026192814898E-2</v>
      </c>
      <c r="I47">
        <v>415.55719169777501</v>
      </c>
      <c r="J47" s="2">
        <f t="shared" si="21"/>
        <v>0.14180299310860109</v>
      </c>
      <c r="K47">
        <v>341.729659749272</v>
      </c>
      <c r="L47" s="2">
        <f t="shared" si="22"/>
        <v>-6.1048740988996895E-2</v>
      </c>
      <c r="M47">
        <v>330.40760338383001</v>
      </c>
      <c r="N47" s="2">
        <f t="shared" si="23"/>
        <v>-9.2157714926831835E-2</v>
      </c>
      <c r="O47">
        <v>363.45037206444499</v>
      </c>
      <c r="P47" s="2">
        <f t="shared" si="24"/>
        <v>-1.3679682111492903E-3</v>
      </c>
      <c r="Q47">
        <v>363.92967632109099</v>
      </c>
      <c r="R47" s="2">
        <f t="shared" si="25"/>
        <v>-5.1011013002382018E-5</v>
      </c>
      <c r="S47">
        <v>358.68897976439803</v>
      </c>
      <c r="T47" s="2">
        <f t="shared" si="26"/>
        <v>-1.445057654562798E-2</v>
      </c>
      <c r="U47">
        <v>353.98181231532999</v>
      </c>
      <c r="V47" s="2">
        <f t="shared" si="27"/>
        <v>-2.7384194323847366E-2</v>
      </c>
      <c r="W47">
        <v>437.43038892318498</v>
      </c>
      <c r="X47" s="2">
        <f t="shared" si="28"/>
        <v>0.20190274005027234</v>
      </c>
      <c r="Y47">
        <v>387.91707214104298</v>
      </c>
      <c r="Z47" s="2">
        <f t="shared" si="29"/>
        <v>6.5857799834918671E-2</v>
      </c>
      <c r="AA47">
        <v>358.354152406124</v>
      </c>
      <c r="AB47" s="2">
        <f t="shared" si="30"/>
        <v>-1.5370562741246445E-2</v>
      </c>
      <c r="AC47">
        <v>356.16486324042103</v>
      </c>
      <c r="AD47" s="2">
        <f t="shared" si="31"/>
        <v>-2.138594876300464E-2</v>
      </c>
      <c r="AE47">
        <v>357.890823229381</v>
      </c>
      <c r="AF47" s="2">
        <f t="shared" si="32"/>
        <v>-1.6643626115840755E-2</v>
      </c>
      <c r="AG47">
        <v>355.74646635551397</v>
      </c>
      <c r="AH47" s="2">
        <f t="shared" si="33"/>
        <v>-2.2535554220540866E-2</v>
      </c>
      <c r="AI47">
        <v>355.69371047155403</v>
      </c>
      <c r="AJ47" s="2">
        <f t="shared" si="34"/>
        <v>-2.2680508579201963E-2</v>
      </c>
      <c r="AK47">
        <v>355.410451253475</v>
      </c>
      <c r="AL47" s="2">
        <f t="shared" si="35"/>
        <v>-2.3458803912527471E-2</v>
      </c>
      <c r="AM47">
        <v>362.21561135364101</v>
      </c>
      <c r="AN47" s="2">
        <f t="shared" si="36"/>
        <v>-4.7606503823057556E-3</v>
      </c>
      <c r="AO47">
        <v>364.59071443827298</v>
      </c>
      <c r="AP47" s="2">
        <f t="shared" si="37"/>
        <v>1.7652860354823391E-3</v>
      </c>
      <c r="AQ47">
        <v>373.41958332294598</v>
      </c>
      <c r="AR47" s="2">
        <f t="shared" si="38"/>
        <v>2.602386973872042E-2</v>
      </c>
      <c r="AS47">
        <v>443.81010976021798</v>
      </c>
      <c r="AT47" s="2">
        <f t="shared" si="39"/>
        <v>0.21943193817859966</v>
      </c>
      <c r="AU47">
        <v>587.23950503902302</v>
      </c>
      <c r="AV47" s="2">
        <f t="shared" si="40"/>
        <v>0.61352477570119257</v>
      </c>
      <c r="AW47">
        <v>460.06489020642499</v>
      </c>
      <c r="AX47" s="2">
        <f t="shared" si="41"/>
        <v>0.26409427909484207</v>
      </c>
      <c r="AY47">
        <v>358.29390136982698</v>
      </c>
      <c r="AZ47" s="2">
        <f t="shared" si="42"/>
        <v>-1.5536111106083463E-2</v>
      </c>
      <c r="BA47">
        <v>358.31348650511501</v>
      </c>
      <c r="BB47" s="2">
        <f t="shared" si="43"/>
        <v>-1.5482298137522043E-2</v>
      </c>
      <c r="BC47">
        <v>358.403426111751</v>
      </c>
      <c r="BD47" s="2">
        <f t="shared" si="44"/>
        <v>-1.5235176167050469E-2</v>
      </c>
      <c r="BE47">
        <v>329.83205242435702</v>
      </c>
      <c r="BF47" s="2">
        <f t="shared" si="45"/>
        <v>-9.3739123746946124E-2</v>
      </c>
      <c r="BG47">
        <v>429.22329014650398</v>
      </c>
      <c r="BH47" s="2">
        <f t="shared" si="46"/>
        <v>0.1793525589075344</v>
      </c>
      <c r="BI47">
        <v>311.02718763333399</v>
      </c>
      <c r="BJ47" s="2">
        <f t="shared" si="47"/>
        <v>-0.14540818719323181</v>
      </c>
      <c r="BK47">
        <v>398.59091590596</v>
      </c>
      <c r="BL47" s="2">
        <f t="shared" si="48"/>
        <v>9.5185716671019216E-2</v>
      </c>
      <c r="BM47">
        <v>398.779398416123</v>
      </c>
      <c r="BN47" s="2">
        <f t="shared" si="49"/>
        <v>9.5703599404256212E-2</v>
      </c>
      <c r="BO47">
        <v>842.84073573988996</v>
      </c>
      <c r="BP47" s="2">
        <f t="shared" si="50"/>
        <v>1.315825821350632</v>
      </c>
      <c r="BQ47">
        <v>1263.3865344834401</v>
      </c>
      <c r="BR47" s="2">
        <f t="shared" si="51"/>
        <v>2.4713357279000459</v>
      </c>
      <c r="BS47" s="2">
        <f t="shared" si="52"/>
        <v>0.49896235541388834</v>
      </c>
      <c r="BT47">
        <v>1311.8130842527901</v>
      </c>
      <c r="BU47" s="2">
        <f t="shared" si="53"/>
        <v>2.6043946198582439</v>
      </c>
      <c r="BV47" s="2">
        <f t="shared" si="54"/>
        <v>0.55641870240314317</v>
      </c>
      <c r="BW47">
        <v>668.18040360898794</v>
      </c>
      <c r="BX47" s="2">
        <f t="shared" si="55"/>
        <v>0.83592150495645112</v>
      </c>
      <c r="BY47" s="2">
        <f t="shared" si="56"/>
        <v>-0.4906435896775766</v>
      </c>
      <c r="BZ47">
        <v>1123.8543238622999</v>
      </c>
      <c r="CA47" s="2">
        <f t="shared" si="57"/>
        <v>2.0879509642496408</v>
      </c>
      <c r="CB47" s="2">
        <f t="shared" si="58"/>
        <v>-0.14328166310183715</v>
      </c>
      <c r="CC47">
        <v>196.742354056518</v>
      </c>
      <c r="CD47" s="2">
        <f t="shared" si="59"/>
        <v>-0.45942216084581566</v>
      </c>
      <c r="CE47">
        <v>194.81089703871601</v>
      </c>
      <c r="CF47" s="2">
        <f t="shared" si="60"/>
        <v>-0.46472911605690681</v>
      </c>
      <c r="CG47">
        <v>194.949563466596</v>
      </c>
      <c r="CH47" s="2">
        <f t="shared" si="61"/>
        <v>-0.46434811015552852</v>
      </c>
      <c r="CI47">
        <v>356.541930149145</v>
      </c>
      <c r="CJ47" s="2">
        <f t="shared" si="62"/>
        <v>-2.0349903343541989E-2</v>
      </c>
      <c r="CK47">
        <v>356.95401864613501</v>
      </c>
      <c r="CL47" s="2">
        <f t="shared" si="63"/>
        <v>-1.9217631086704191E-2</v>
      </c>
      <c r="CM47">
        <v>357.408923851895</v>
      </c>
      <c r="CN47" s="2">
        <f t="shared" si="64"/>
        <v>-1.7967713780748407E-2</v>
      </c>
      <c r="CO47">
        <v>362.274066136719</v>
      </c>
      <c r="CP47" s="2">
        <f t="shared" si="65"/>
        <v>-4.600037480848607E-3</v>
      </c>
      <c r="CQ47">
        <v>358.68255353112602</v>
      </c>
      <c r="CR47" s="2">
        <f t="shared" si="66"/>
        <v>-1.4468233543343303E-2</v>
      </c>
      <c r="CS47">
        <v>353.58616967777499</v>
      </c>
      <c r="CT47" s="2">
        <f t="shared" si="67"/>
        <v>-2.8471279222838174E-2</v>
      </c>
      <c r="CV47" s="2">
        <f t="shared" si="68"/>
        <v>-1</v>
      </c>
    </row>
    <row r="48" spans="1:100" x14ac:dyDescent="0.25">
      <c r="A48" t="s">
        <v>1370</v>
      </c>
      <c r="B48">
        <v>6.78836703193753</v>
      </c>
      <c r="C48">
        <v>6.78836703193753</v>
      </c>
      <c r="D48" s="2">
        <f t="shared" si="18"/>
        <v>0</v>
      </c>
      <c r="E48">
        <v>6.78836703193753</v>
      </c>
      <c r="F48" s="2">
        <f t="shared" si="19"/>
        <v>0</v>
      </c>
      <c r="G48">
        <v>6.78836703193753</v>
      </c>
      <c r="H48" s="2">
        <f t="shared" si="20"/>
        <v>0</v>
      </c>
      <c r="I48">
        <v>6.78836703193753</v>
      </c>
      <c r="J48" s="2">
        <f t="shared" si="21"/>
        <v>0</v>
      </c>
      <c r="K48">
        <v>6.78836703193753</v>
      </c>
      <c r="L48" s="2">
        <f t="shared" si="22"/>
        <v>0</v>
      </c>
      <c r="M48">
        <v>6.78836703193753</v>
      </c>
      <c r="N48" s="2">
        <f t="shared" si="23"/>
        <v>0</v>
      </c>
      <c r="O48">
        <v>6.78836703193753</v>
      </c>
      <c r="P48" s="2">
        <f t="shared" si="24"/>
        <v>0</v>
      </c>
      <c r="Q48">
        <v>6.78836703193753</v>
      </c>
      <c r="R48" s="2">
        <f t="shared" si="25"/>
        <v>0</v>
      </c>
      <c r="S48">
        <v>6.78836703193753</v>
      </c>
      <c r="T48" s="2">
        <f t="shared" si="26"/>
        <v>0</v>
      </c>
      <c r="U48">
        <v>6.78836703193753</v>
      </c>
      <c r="V48" s="2">
        <f t="shared" si="27"/>
        <v>0</v>
      </c>
      <c r="W48">
        <v>6.78836703193753</v>
      </c>
      <c r="X48" s="2">
        <f t="shared" si="28"/>
        <v>0</v>
      </c>
      <c r="Y48">
        <v>6.78836703193753</v>
      </c>
      <c r="Z48" s="2">
        <f t="shared" si="29"/>
        <v>0</v>
      </c>
      <c r="AA48">
        <v>6.78836703193753</v>
      </c>
      <c r="AB48" s="2">
        <f t="shared" si="30"/>
        <v>0</v>
      </c>
      <c r="AC48">
        <v>6.78836703193753</v>
      </c>
      <c r="AD48" s="2">
        <f t="shared" si="31"/>
        <v>0</v>
      </c>
      <c r="AE48">
        <v>6.78836703193753</v>
      </c>
      <c r="AF48" s="2">
        <f t="shared" si="32"/>
        <v>0</v>
      </c>
      <c r="AG48">
        <v>6.78836703193753</v>
      </c>
      <c r="AH48" s="2">
        <f t="shared" si="33"/>
        <v>0</v>
      </c>
      <c r="AI48">
        <v>6.78836703193753</v>
      </c>
      <c r="AJ48" s="2">
        <f t="shared" si="34"/>
        <v>0</v>
      </c>
      <c r="AK48">
        <v>6.78836703193753</v>
      </c>
      <c r="AL48" s="2">
        <f t="shared" si="35"/>
        <v>0</v>
      </c>
      <c r="AM48">
        <v>6.78836703193753</v>
      </c>
      <c r="AN48" s="2">
        <f t="shared" si="36"/>
        <v>0</v>
      </c>
      <c r="AO48">
        <v>6.78836703193753</v>
      </c>
      <c r="AP48" s="2">
        <f t="shared" si="37"/>
        <v>0</v>
      </c>
      <c r="AQ48">
        <v>6.78836703193753</v>
      </c>
      <c r="AR48" s="2">
        <f t="shared" si="38"/>
        <v>0</v>
      </c>
      <c r="AS48">
        <v>6.78836703193753</v>
      </c>
      <c r="AT48" s="2">
        <f t="shared" si="39"/>
        <v>0</v>
      </c>
      <c r="AU48">
        <v>6.78836703193753</v>
      </c>
      <c r="AV48" s="2">
        <f t="shared" si="40"/>
        <v>0</v>
      </c>
      <c r="AW48">
        <v>6.78836703193753</v>
      </c>
      <c r="AX48" s="2">
        <f t="shared" si="41"/>
        <v>0</v>
      </c>
      <c r="AY48">
        <v>6.78836703193753</v>
      </c>
      <c r="AZ48" s="2">
        <f t="shared" si="42"/>
        <v>0</v>
      </c>
      <c r="BA48">
        <v>6.78836703193753</v>
      </c>
      <c r="BB48" s="2">
        <f t="shared" si="43"/>
        <v>0</v>
      </c>
      <c r="BC48">
        <v>6.78836703193753</v>
      </c>
      <c r="BD48" s="2">
        <f t="shared" si="44"/>
        <v>0</v>
      </c>
      <c r="BE48">
        <v>10.7011250716329</v>
      </c>
      <c r="BF48" s="2">
        <f t="shared" si="45"/>
        <v>0.57639164489587025</v>
      </c>
      <c r="BG48">
        <v>6.78836703193753</v>
      </c>
      <c r="BH48" s="2">
        <f t="shared" si="46"/>
        <v>0</v>
      </c>
      <c r="BI48">
        <v>19.6483500168444</v>
      </c>
      <c r="BJ48" s="2">
        <f t="shared" si="47"/>
        <v>1.8944148017341935</v>
      </c>
      <c r="BK48">
        <v>6.78836703193753</v>
      </c>
      <c r="BL48" s="2">
        <f t="shared" si="48"/>
        <v>0</v>
      </c>
      <c r="BM48">
        <v>6.78836703193753</v>
      </c>
      <c r="BN48" s="2">
        <f t="shared" si="49"/>
        <v>0</v>
      </c>
      <c r="BO48">
        <v>6.78836703193753</v>
      </c>
      <c r="BP48" s="2">
        <f t="shared" si="50"/>
        <v>0</v>
      </c>
      <c r="BQ48">
        <v>6.78836703193753</v>
      </c>
      <c r="BR48" s="2">
        <f t="shared" si="51"/>
        <v>0</v>
      </c>
      <c r="BS48" s="2">
        <f t="shared" si="52"/>
        <v>0</v>
      </c>
      <c r="BT48">
        <v>6.78836703193753</v>
      </c>
      <c r="BU48" s="2">
        <f t="shared" si="53"/>
        <v>0</v>
      </c>
      <c r="BV48" s="2">
        <f t="shared" si="54"/>
        <v>0</v>
      </c>
      <c r="BW48">
        <v>6.78836703193753</v>
      </c>
      <c r="BX48" s="2">
        <f t="shared" si="55"/>
        <v>0</v>
      </c>
      <c r="BY48" s="2">
        <f t="shared" si="56"/>
        <v>0</v>
      </c>
      <c r="BZ48">
        <v>6.78836703193753</v>
      </c>
      <c r="CA48" s="2">
        <f t="shared" si="57"/>
        <v>0</v>
      </c>
      <c r="CB48" s="2">
        <f t="shared" si="58"/>
        <v>0</v>
      </c>
      <c r="CC48">
        <v>6.78836703193753</v>
      </c>
      <c r="CD48" s="2">
        <f t="shared" si="59"/>
        <v>0</v>
      </c>
      <c r="CE48">
        <v>6.78836703193753</v>
      </c>
      <c r="CF48" s="2">
        <f t="shared" si="60"/>
        <v>0</v>
      </c>
      <c r="CG48">
        <v>6.78836703193753</v>
      </c>
      <c r="CH48" s="2">
        <f t="shared" si="61"/>
        <v>0</v>
      </c>
      <c r="CI48">
        <v>6.78836703193753</v>
      </c>
      <c r="CJ48" s="2">
        <f t="shared" si="62"/>
        <v>0</v>
      </c>
      <c r="CK48">
        <v>6.78836703193753</v>
      </c>
      <c r="CL48" s="2">
        <f t="shared" si="63"/>
        <v>0</v>
      </c>
      <c r="CM48">
        <v>6.78836703193753</v>
      </c>
      <c r="CN48" s="2">
        <f t="shared" si="64"/>
        <v>0</v>
      </c>
      <c r="CO48">
        <v>6.78836703193753</v>
      </c>
      <c r="CP48" s="2">
        <f t="shared" si="65"/>
        <v>0</v>
      </c>
      <c r="CQ48">
        <v>6.78836703193753</v>
      </c>
      <c r="CR48" s="2">
        <f t="shared" si="66"/>
        <v>0</v>
      </c>
      <c r="CS48">
        <v>6.78836703193753</v>
      </c>
      <c r="CT48" s="2">
        <f t="shared" si="67"/>
        <v>0</v>
      </c>
      <c r="CV48" s="2">
        <f t="shared" si="68"/>
        <v>-1</v>
      </c>
    </row>
    <row r="49" spans="1:100" x14ac:dyDescent="0.25">
      <c r="A49" t="s">
        <v>1371</v>
      </c>
      <c r="B49">
        <v>99.673485740418897</v>
      </c>
      <c r="C49">
        <v>97.723128916875993</v>
      </c>
      <c r="D49" s="2">
        <f t="shared" si="18"/>
        <v>-1.9567458778578756E-2</v>
      </c>
      <c r="E49">
        <v>98.400494965683606</v>
      </c>
      <c r="F49" s="2">
        <f t="shared" si="19"/>
        <v>-1.2771608871496271E-2</v>
      </c>
      <c r="G49">
        <v>99.086168105702001</v>
      </c>
      <c r="H49" s="2">
        <f t="shared" si="20"/>
        <v>-5.8924159253992206E-3</v>
      </c>
      <c r="I49">
        <v>96.841535679394099</v>
      </c>
      <c r="J49" s="2">
        <f t="shared" si="21"/>
        <v>-2.841227072563798E-2</v>
      </c>
      <c r="K49">
        <v>97.8485385002394</v>
      </c>
      <c r="L49" s="2">
        <f t="shared" si="22"/>
        <v>-1.8309254729309197E-2</v>
      </c>
      <c r="M49">
        <v>99.631467286015393</v>
      </c>
      <c r="N49" s="2">
        <f t="shared" si="23"/>
        <v>-4.2156100081553377E-4</v>
      </c>
      <c r="O49">
        <v>99.844037332749295</v>
      </c>
      <c r="P49" s="2">
        <f t="shared" si="24"/>
        <v>1.711102918328428E-3</v>
      </c>
      <c r="Q49">
        <v>122.43760486495999</v>
      </c>
      <c r="R49" s="2">
        <f t="shared" si="25"/>
        <v>0.22838690706399115</v>
      </c>
      <c r="S49">
        <v>97.389680771041498</v>
      </c>
      <c r="T49" s="2">
        <f t="shared" si="26"/>
        <v>-2.2912863460250062E-2</v>
      </c>
      <c r="U49">
        <v>97.725918907957194</v>
      </c>
      <c r="V49" s="2">
        <f t="shared" si="27"/>
        <v>-1.9539467472159847E-2</v>
      </c>
      <c r="W49">
        <v>88.385209502253304</v>
      </c>
      <c r="X49" s="2">
        <f t="shared" si="28"/>
        <v>-0.11325254810054315</v>
      </c>
      <c r="Y49">
        <v>94.415825245932893</v>
      </c>
      <c r="Z49" s="2">
        <f t="shared" si="29"/>
        <v>-5.2748837420802212E-2</v>
      </c>
      <c r="AA49">
        <v>77.2935315160735</v>
      </c>
      <c r="AB49" s="2">
        <f t="shared" si="30"/>
        <v>-0.22453267343965311</v>
      </c>
      <c r="AC49">
        <v>77.175912199157395</v>
      </c>
      <c r="AD49" s="2">
        <f t="shared" si="31"/>
        <v>-0.22571271962788839</v>
      </c>
      <c r="AE49">
        <v>81.097045354224804</v>
      </c>
      <c r="AF49" s="2">
        <f t="shared" si="32"/>
        <v>-0.18637293808077493</v>
      </c>
      <c r="AG49">
        <v>79.798277975052301</v>
      </c>
      <c r="AH49" s="2">
        <f t="shared" si="33"/>
        <v>-0.19940315739662087</v>
      </c>
      <c r="AI49">
        <v>77.0634610545588</v>
      </c>
      <c r="AJ49" s="2">
        <f t="shared" si="34"/>
        <v>-0.22684091479196095</v>
      </c>
      <c r="AK49">
        <v>77.009422319174504</v>
      </c>
      <c r="AL49" s="2">
        <f t="shared" si="35"/>
        <v>-0.22738307236759775</v>
      </c>
      <c r="AM49">
        <v>77.101731829095698</v>
      </c>
      <c r="AN49" s="2">
        <f t="shared" si="36"/>
        <v>-0.22645695335775801</v>
      </c>
      <c r="AO49">
        <v>98.553524492461605</v>
      </c>
      <c r="AP49" s="2">
        <f t="shared" si="37"/>
        <v>-1.1236300603292067E-2</v>
      </c>
      <c r="AQ49">
        <v>100.791258434165</v>
      </c>
      <c r="AR49" s="2">
        <f t="shared" si="38"/>
        <v>1.1214343367674892E-2</v>
      </c>
      <c r="AS49">
        <v>111.642794866758</v>
      </c>
      <c r="AT49" s="2">
        <f t="shared" si="39"/>
        <v>0.1200851865210267</v>
      </c>
      <c r="AU49">
        <v>139.194353151467</v>
      </c>
      <c r="AV49" s="2">
        <f t="shared" si="40"/>
        <v>0.39650331397030569</v>
      </c>
      <c r="AW49">
        <v>117.88587711812799</v>
      </c>
      <c r="AX49" s="2">
        <f t="shared" si="41"/>
        <v>0.18272052233770464</v>
      </c>
      <c r="AY49">
        <v>77.277772026985105</v>
      </c>
      <c r="AZ49" s="2">
        <f t="shared" si="42"/>
        <v>-0.2246907845859758</v>
      </c>
      <c r="BA49">
        <v>77.075874165604404</v>
      </c>
      <c r="BB49" s="2">
        <f t="shared" si="43"/>
        <v>-0.22671637704801234</v>
      </c>
      <c r="BC49">
        <v>77.040285315530596</v>
      </c>
      <c r="BD49" s="2">
        <f t="shared" si="44"/>
        <v>-0.22707343138206557</v>
      </c>
      <c r="BE49">
        <v>108.599469720592</v>
      </c>
      <c r="BF49" s="2">
        <f t="shared" si="45"/>
        <v>8.9552240637185795E-2</v>
      </c>
      <c r="BG49">
        <v>158.693833268063</v>
      </c>
      <c r="BH49" s="2">
        <f t="shared" si="46"/>
        <v>0.59213688664758501</v>
      </c>
      <c r="BI49">
        <v>105.02131665322401</v>
      </c>
      <c r="BJ49" s="2">
        <f t="shared" si="47"/>
        <v>5.3653495441431047E-2</v>
      </c>
      <c r="BK49">
        <v>76.269276581454093</v>
      </c>
      <c r="BL49" s="2">
        <f t="shared" si="48"/>
        <v>-0.23480877572513842</v>
      </c>
      <c r="BM49">
        <v>76.580575225695398</v>
      </c>
      <c r="BN49" s="2">
        <f t="shared" si="49"/>
        <v>-0.23168559164133881</v>
      </c>
      <c r="BO49">
        <v>120.32433208430101</v>
      </c>
      <c r="BP49" s="2">
        <f t="shared" si="50"/>
        <v>0.20718495185031863</v>
      </c>
      <c r="BQ49">
        <v>270.32069153056199</v>
      </c>
      <c r="BR49" s="2">
        <f t="shared" si="51"/>
        <v>1.7120621850685755</v>
      </c>
      <c r="BS49" s="2">
        <f t="shared" si="52"/>
        <v>1.246600391192459</v>
      </c>
      <c r="BT49">
        <v>289.12128898682499</v>
      </c>
      <c r="BU49" s="2">
        <f t="shared" si="53"/>
        <v>1.9006840368740365</v>
      </c>
      <c r="BV49" s="2">
        <f t="shared" si="54"/>
        <v>1.4028497310441113</v>
      </c>
      <c r="BW49">
        <v>191.510593029424</v>
      </c>
      <c r="BX49" s="2">
        <f t="shared" si="55"/>
        <v>0.92137950836973648</v>
      </c>
      <c r="BY49" s="2">
        <f t="shared" si="56"/>
        <v>-0.33761158266643254</v>
      </c>
      <c r="BZ49">
        <v>251.90984572452899</v>
      </c>
      <c r="CA49" s="2">
        <f t="shared" si="57"/>
        <v>1.5273506174007143</v>
      </c>
      <c r="CB49" s="2">
        <f t="shared" si="58"/>
        <v>-0.12870530355165818</v>
      </c>
      <c r="CC49">
        <v>76.919987375857502</v>
      </c>
      <c r="CD49" s="2">
        <f t="shared" si="59"/>
        <v>-0.22828035154523099</v>
      </c>
      <c r="CE49">
        <v>76.158013541849797</v>
      </c>
      <c r="CF49" s="2">
        <f t="shared" si="60"/>
        <v>-0.23592505091886506</v>
      </c>
      <c r="CG49">
        <v>75.863383744680405</v>
      </c>
      <c r="CH49" s="2">
        <f t="shared" si="61"/>
        <v>-0.23888100048740632</v>
      </c>
      <c r="CI49">
        <v>76.885426452004296</v>
      </c>
      <c r="CJ49" s="2">
        <f t="shared" si="62"/>
        <v>-0.22862709294387351</v>
      </c>
      <c r="CK49">
        <v>76.978918604824699</v>
      </c>
      <c r="CL49" s="2">
        <f t="shared" si="63"/>
        <v>-0.22768910876356815</v>
      </c>
      <c r="CM49">
        <v>76.639546584624298</v>
      </c>
      <c r="CN49" s="2">
        <f t="shared" si="64"/>
        <v>-0.23109394624546611</v>
      </c>
      <c r="CO49">
        <v>76.680324607512603</v>
      </c>
      <c r="CP49" s="2">
        <f t="shared" si="65"/>
        <v>-0.23068483019433791</v>
      </c>
      <c r="CQ49">
        <v>76.805157534580403</v>
      </c>
      <c r="CR49" s="2">
        <f t="shared" si="66"/>
        <v>-0.22943241159835437</v>
      </c>
      <c r="CS49">
        <v>76.118568222774201</v>
      </c>
      <c r="CT49" s="2">
        <f t="shared" si="67"/>
        <v>-0.23632079627463928</v>
      </c>
      <c r="CV49" s="2">
        <f t="shared" si="68"/>
        <v>-1</v>
      </c>
    </row>
    <row r="50" spans="1:100" x14ac:dyDescent="0.25">
      <c r="A50" t="s">
        <v>1372</v>
      </c>
      <c r="B50">
        <v>101.084007622405</v>
      </c>
      <c r="C50">
        <v>99.397671488403404</v>
      </c>
      <c r="D50" s="2">
        <f t="shared" si="18"/>
        <v>-1.6682521534967524E-2</v>
      </c>
      <c r="E50">
        <v>97.860502582549501</v>
      </c>
      <c r="F50" s="2">
        <f t="shared" si="19"/>
        <v>-3.1889367227076727E-2</v>
      </c>
      <c r="G50">
        <v>99.356207287290204</v>
      </c>
      <c r="H50" s="2">
        <f t="shared" si="20"/>
        <v>-1.7092716996034797E-2</v>
      </c>
      <c r="I50">
        <v>99.002715973606698</v>
      </c>
      <c r="J50" s="2">
        <f t="shared" si="21"/>
        <v>-2.0589722328509918E-2</v>
      </c>
      <c r="K50">
        <v>99.426698984533601</v>
      </c>
      <c r="L50" s="2">
        <f t="shared" si="22"/>
        <v>-1.639535943274233E-2</v>
      </c>
      <c r="M50">
        <v>99.699055708111104</v>
      </c>
      <c r="N50" s="2">
        <f t="shared" si="23"/>
        <v>-1.3700999266543942E-2</v>
      </c>
      <c r="O50">
        <v>100.470565353908</v>
      </c>
      <c r="P50" s="2">
        <f t="shared" si="24"/>
        <v>-6.068638184474083E-3</v>
      </c>
      <c r="Q50">
        <v>115.481515989333</v>
      </c>
      <c r="R50" s="2">
        <f t="shared" si="25"/>
        <v>0.14243111947746756</v>
      </c>
      <c r="S50">
        <v>99.073531967219495</v>
      </c>
      <c r="T50" s="2">
        <f t="shared" si="26"/>
        <v>-1.9889156578511886E-2</v>
      </c>
      <c r="U50">
        <v>100.081014234813</v>
      </c>
      <c r="V50" s="2">
        <f t="shared" si="27"/>
        <v>-9.9223745791583422E-3</v>
      </c>
      <c r="W50">
        <v>96.663298848873296</v>
      </c>
      <c r="X50" s="2">
        <f t="shared" si="28"/>
        <v>-4.3733018481470085E-2</v>
      </c>
      <c r="Y50">
        <v>98.091641353054797</v>
      </c>
      <c r="Z50" s="2">
        <f t="shared" si="29"/>
        <v>-2.9602766448754744E-2</v>
      </c>
      <c r="AA50">
        <v>85.335153254852898</v>
      </c>
      <c r="AB50" s="2">
        <f t="shared" si="30"/>
        <v>-0.15579966344806265</v>
      </c>
      <c r="AC50">
        <v>86.661530122596602</v>
      </c>
      <c r="AD50" s="2">
        <f t="shared" si="31"/>
        <v>-0.14267813315913377</v>
      </c>
      <c r="AE50">
        <v>88.403072199438199</v>
      </c>
      <c r="AF50" s="2">
        <f t="shared" si="32"/>
        <v>-0.12544947238672899</v>
      </c>
      <c r="AG50">
        <v>89.638169785103997</v>
      </c>
      <c r="AH50" s="2">
        <f t="shared" si="33"/>
        <v>-0.11323094628436615</v>
      </c>
      <c r="AI50">
        <v>87.142603992521799</v>
      </c>
      <c r="AJ50" s="2">
        <f t="shared" si="34"/>
        <v>-0.13791898399953351</v>
      </c>
      <c r="AK50">
        <v>85.668669415078298</v>
      </c>
      <c r="AL50" s="2">
        <f t="shared" si="35"/>
        <v>-0.15250026754884943</v>
      </c>
      <c r="AM50">
        <v>85.290906162020207</v>
      </c>
      <c r="AN50" s="2">
        <f t="shared" si="36"/>
        <v>-0.15623738939377282</v>
      </c>
      <c r="AO50">
        <v>99.5085969489799</v>
      </c>
      <c r="AP50" s="2">
        <f t="shared" si="37"/>
        <v>-1.558516238602229E-2</v>
      </c>
      <c r="AQ50">
        <v>100.07025757944101</v>
      </c>
      <c r="AR50" s="2">
        <f t="shared" si="38"/>
        <v>-1.0028787607539379E-2</v>
      </c>
      <c r="AS50">
        <v>109.56930019270899</v>
      </c>
      <c r="AT50" s="2">
        <f t="shared" si="39"/>
        <v>8.3942977429233373E-2</v>
      </c>
      <c r="AU50">
        <v>137.24053027257199</v>
      </c>
      <c r="AV50" s="2">
        <f t="shared" si="40"/>
        <v>0.35768786280445214</v>
      </c>
      <c r="AW50">
        <v>117.99658099243899</v>
      </c>
      <c r="AX50" s="2">
        <f t="shared" si="41"/>
        <v>0.16731205823586054</v>
      </c>
      <c r="AY50">
        <v>86.065550511552303</v>
      </c>
      <c r="AZ50" s="2">
        <f t="shared" si="42"/>
        <v>-0.14857401743462231</v>
      </c>
      <c r="BA50">
        <v>86.042191137377699</v>
      </c>
      <c r="BB50" s="2">
        <f t="shared" si="43"/>
        <v>-0.14880510615700321</v>
      </c>
      <c r="BC50">
        <v>85.827606631557501</v>
      </c>
      <c r="BD50" s="2">
        <f t="shared" si="44"/>
        <v>-0.15092793953952768</v>
      </c>
      <c r="BE50">
        <v>113.99419385362501</v>
      </c>
      <c r="BF50" s="2">
        <f t="shared" si="45"/>
        <v>0.12771739600437548</v>
      </c>
      <c r="BG50">
        <v>64.316758465712496</v>
      </c>
      <c r="BH50" s="2">
        <f t="shared" si="46"/>
        <v>-0.36372963460288388</v>
      </c>
      <c r="BI50">
        <v>152.91431966361401</v>
      </c>
      <c r="BJ50" s="2">
        <f t="shared" si="47"/>
        <v>0.51274492632720825</v>
      </c>
      <c r="BK50">
        <v>87.454060187664595</v>
      </c>
      <c r="BL50" s="2">
        <f t="shared" si="48"/>
        <v>-0.13483782207819153</v>
      </c>
      <c r="BM50">
        <v>87.779527358877104</v>
      </c>
      <c r="BN50" s="2">
        <f t="shared" si="49"/>
        <v>-0.13161805290928127</v>
      </c>
      <c r="BO50">
        <v>209.703653057113</v>
      </c>
      <c r="BP50" s="2">
        <f t="shared" si="50"/>
        <v>1.0745482692025039</v>
      </c>
      <c r="BQ50">
        <v>297.15368061591801</v>
      </c>
      <c r="BR50" s="2">
        <f t="shared" si="51"/>
        <v>1.9396705532879435</v>
      </c>
      <c r="BS50" s="2">
        <f t="shared" si="52"/>
        <v>0.41701718727326081</v>
      </c>
      <c r="BT50">
        <v>289.66244000980402</v>
      </c>
      <c r="BU50" s="2">
        <f t="shared" si="53"/>
        <v>1.8655614950668131</v>
      </c>
      <c r="BV50" s="2">
        <f t="shared" si="54"/>
        <v>0.38129420154123</v>
      </c>
      <c r="BW50">
        <v>185.101148830244</v>
      </c>
      <c r="BX50" s="2">
        <f t="shared" si="55"/>
        <v>0.83116155744122699</v>
      </c>
      <c r="BY50" s="2">
        <f t="shared" si="56"/>
        <v>-0.3609763529438646</v>
      </c>
      <c r="BZ50">
        <v>259.08343966079798</v>
      </c>
      <c r="CA50" s="2">
        <f t="shared" si="57"/>
        <v>1.5630507313144242</v>
      </c>
      <c r="CB50" s="2">
        <f t="shared" si="58"/>
        <v>-0.10556770960008156</v>
      </c>
      <c r="CC50">
        <v>87.725613648897905</v>
      </c>
      <c r="CD50" s="2">
        <f t="shared" si="59"/>
        <v>-0.13215140839495407</v>
      </c>
      <c r="CE50">
        <v>86.744463865563404</v>
      </c>
      <c r="CF50" s="2">
        <f t="shared" si="60"/>
        <v>-0.1418576894023271</v>
      </c>
      <c r="CG50">
        <v>87.706034254145194</v>
      </c>
      <c r="CH50" s="2">
        <f t="shared" si="61"/>
        <v>-0.13234510268164923</v>
      </c>
      <c r="CI50">
        <v>85.305659331800001</v>
      </c>
      <c r="CJ50" s="2">
        <f t="shared" si="62"/>
        <v>-0.15609143980068879</v>
      </c>
      <c r="CK50">
        <v>85.877661207504204</v>
      </c>
      <c r="CL50" s="2">
        <f t="shared" si="63"/>
        <v>-0.1504327615472415</v>
      </c>
      <c r="CM50">
        <v>85.233998896391995</v>
      </c>
      <c r="CN50" s="2">
        <f t="shared" si="64"/>
        <v>-0.15680035941214396</v>
      </c>
      <c r="CO50">
        <v>85.521379254034599</v>
      </c>
      <c r="CP50" s="2">
        <f t="shared" si="65"/>
        <v>-0.15395737401413617</v>
      </c>
      <c r="CQ50">
        <v>86.198911168058999</v>
      </c>
      <c r="CR50" s="2">
        <f t="shared" si="66"/>
        <v>-0.14725471223844469</v>
      </c>
      <c r="CS50">
        <v>85.585072968307102</v>
      </c>
      <c r="CT50" s="2">
        <f t="shared" si="67"/>
        <v>-0.15332726727647666</v>
      </c>
      <c r="CV50" s="2">
        <f t="shared" si="68"/>
        <v>-1</v>
      </c>
    </row>
    <row r="51" spans="1:100" x14ac:dyDescent="0.25">
      <c r="A51" t="s">
        <v>1373</v>
      </c>
      <c r="B51">
        <v>78.262501758695095</v>
      </c>
      <c r="C51">
        <v>77.823238617242097</v>
      </c>
      <c r="D51" s="2">
        <f t="shared" si="18"/>
        <v>-5.6126897502889296E-3</v>
      </c>
      <c r="E51">
        <v>77.967807910296102</v>
      </c>
      <c r="F51" s="2">
        <f t="shared" si="19"/>
        <v>-3.7654539757445401E-3</v>
      </c>
      <c r="G51">
        <v>77.7803902760255</v>
      </c>
      <c r="H51" s="2">
        <f t="shared" si="20"/>
        <v>-6.1601849140483335E-3</v>
      </c>
      <c r="I51">
        <v>77.229360613284499</v>
      </c>
      <c r="J51" s="2">
        <f t="shared" si="21"/>
        <v>-1.320097265221671E-2</v>
      </c>
      <c r="K51">
        <v>78.483697444197901</v>
      </c>
      <c r="L51" s="2">
        <f t="shared" si="22"/>
        <v>2.8263303693614817E-3</v>
      </c>
      <c r="M51">
        <v>78.4026660352677</v>
      </c>
      <c r="N51" s="2">
        <f t="shared" si="23"/>
        <v>1.7909506267097159E-3</v>
      </c>
      <c r="O51">
        <v>78.259187213691106</v>
      </c>
      <c r="P51" s="2">
        <f t="shared" si="24"/>
        <v>-4.2351636217915172E-5</v>
      </c>
      <c r="Q51">
        <v>85.495417795500998</v>
      </c>
      <c r="R51" s="2">
        <f t="shared" si="25"/>
        <v>9.2418666337896804E-2</v>
      </c>
      <c r="S51">
        <v>77.671440394026206</v>
      </c>
      <c r="T51" s="2">
        <f t="shared" si="26"/>
        <v>-7.5522932616094249E-3</v>
      </c>
      <c r="U51">
        <v>78.2216566174843</v>
      </c>
      <c r="V51" s="2">
        <f t="shared" si="27"/>
        <v>-5.2189925306415485E-4</v>
      </c>
      <c r="W51">
        <v>73.418755612263595</v>
      </c>
      <c r="X51" s="2">
        <f t="shared" si="28"/>
        <v>-6.1891021083968233E-2</v>
      </c>
      <c r="Y51">
        <v>75.869819340290903</v>
      </c>
      <c r="Z51" s="2">
        <f t="shared" si="29"/>
        <v>-3.0572526620494353E-2</v>
      </c>
      <c r="AA51">
        <v>77.330769808743995</v>
      </c>
      <c r="AB51" s="2">
        <f t="shared" si="30"/>
        <v>-1.1905215512070992E-2</v>
      </c>
      <c r="AC51">
        <v>76.773679786227007</v>
      </c>
      <c r="AD51" s="2">
        <f t="shared" si="31"/>
        <v>-1.9023439565713569E-2</v>
      </c>
      <c r="AE51">
        <v>79.2825567283993</v>
      </c>
      <c r="AF51" s="2">
        <f t="shared" si="32"/>
        <v>1.303376389435283E-2</v>
      </c>
      <c r="AG51">
        <v>78.687087586100603</v>
      </c>
      <c r="AH51" s="2">
        <f t="shared" si="33"/>
        <v>5.4251502043037607E-3</v>
      </c>
      <c r="AI51">
        <v>77.825833037091698</v>
      </c>
      <c r="AJ51" s="2">
        <f t="shared" si="34"/>
        <v>-5.5795395213632058E-3</v>
      </c>
      <c r="AK51">
        <v>77.550900571349899</v>
      </c>
      <c r="AL51" s="2">
        <f t="shared" si="35"/>
        <v>-9.0924922070502959E-3</v>
      </c>
      <c r="AM51">
        <v>77.402851882967497</v>
      </c>
      <c r="AN51" s="2">
        <f t="shared" si="36"/>
        <v>-1.0984185994694319E-2</v>
      </c>
      <c r="AO51">
        <v>77.779287580690394</v>
      </c>
      <c r="AP51" s="2">
        <f t="shared" si="37"/>
        <v>-6.1742746161448274E-3</v>
      </c>
      <c r="AQ51">
        <v>77.026959239794806</v>
      </c>
      <c r="AR51" s="2">
        <f t="shared" si="38"/>
        <v>-1.5787158487596108E-2</v>
      </c>
      <c r="AS51">
        <v>86.406897276752105</v>
      </c>
      <c r="AT51" s="2">
        <f t="shared" si="39"/>
        <v>0.10406510570245289</v>
      </c>
      <c r="AU51">
        <v>107.76059701125401</v>
      </c>
      <c r="AV51" s="2">
        <f t="shared" si="40"/>
        <v>0.3769122451964248</v>
      </c>
      <c r="AW51">
        <v>91.534594221507405</v>
      </c>
      <c r="AX51" s="2">
        <f t="shared" si="41"/>
        <v>0.16958431131851415</v>
      </c>
      <c r="AY51">
        <v>77.959037249879103</v>
      </c>
      <c r="AZ51" s="2">
        <f t="shared" si="42"/>
        <v>-3.8775211882653184E-3</v>
      </c>
      <c r="BA51">
        <v>77.792722034876405</v>
      </c>
      <c r="BB51" s="2">
        <f t="shared" si="43"/>
        <v>-6.0026157260746659E-3</v>
      </c>
      <c r="BC51">
        <v>77.705307973229097</v>
      </c>
      <c r="BD51" s="2">
        <f t="shared" si="44"/>
        <v>-7.1195498858952931E-3</v>
      </c>
      <c r="BE51">
        <v>91.190482733658797</v>
      </c>
      <c r="BF51" s="2">
        <f t="shared" si="45"/>
        <v>0.16518742289665411</v>
      </c>
      <c r="BG51">
        <v>106.763885621678</v>
      </c>
      <c r="BH51" s="2">
        <f t="shared" si="46"/>
        <v>0.36417675416076711</v>
      </c>
      <c r="BI51">
        <v>122.38671568124499</v>
      </c>
      <c r="BJ51" s="2">
        <f t="shared" si="47"/>
        <v>0.56379764166748769</v>
      </c>
      <c r="BK51">
        <v>77.555470960938706</v>
      </c>
      <c r="BL51" s="2">
        <f t="shared" si="48"/>
        <v>-9.0340940024682542E-3</v>
      </c>
      <c r="BM51">
        <v>77.929025742224795</v>
      </c>
      <c r="BN51" s="2">
        <f t="shared" si="49"/>
        <v>-4.2609935662227937E-3</v>
      </c>
      <c r="BO51">
        <v>154.991612749457</v>
      </c>
      <c r="BP51" s="2">
        <f t="shared" si="50"/>
        <v>0.98040708214693861</v>
      </c>
      <c r="BQ51">
        <v>223.48530137083401</v>
      </c>
      <c r="BR51" s="2">
        <f t="shared" si="51"/>
        <v>1.8555859619706627</v>
      </c>
      <c r="BS51" s="2">
        <f t="shared" si="52"/>
        <v>0.44191867809064372</v>
      </c>
      <c r="BT51">
        <v>241.55268596393299</v>
      </c>
      <c r="BU51" s="2">
        <f t="shared" si="53"/>
        <v>2.0864421726346882</v>
      </c>
      <c r="BV51" s="2">
        <f t="shared" si="54"/>
        <v>0.55848875741683801</v>
      </c>
      <c r="BW51">
        <v>127.229251657052</v>
      </c>
      <c r="BX51" s="2">
        <f t="shared" si="55"/>
        <v>0.62567319978263569</v>
      </c>
      <c r="BY51" s="2">
        <f t="shared" si="56"/>
        <v>-0.47328570928808045</v>
      </c>
      <c r="BZ51">
        <v>195.36678221740601</v>
      </c>
      <c r="CA51" s="2">
        <f t="shared" si="57"/>
        <v>1.4963012659597281</v>
      </c>
      <c r="CB51" s="2">
        <f t="shared" si="58"/>
        <v>-0.19120426486759556</v>
      </c>
      <c r="CC51">
        <v>77.994558086127697</v>
      </c>
      <c r="CD51" s="2">
        <f t="shared" si="59"/>
        <v>-3.4236533019803327E-3</v>
      </c>
      <c r="CE51">
        <v>77.217181621393493</v>
      </c>
      <c r="CF51" s="2">
        <f t="shared" si="60"/>
        <v>-1.3356589858635137E-2</v>
      </c>
      <c r="CG51">
        <v>77.895707709528807</v>
      </c>
      <c r="CH51" s="2">
        <f t="shared" si="61"/>
        <v>-4.6867151052392229E-3</v>
      </c>
      <c r="CI51">
        <v>77.151608910096201</v>
      </c>
      <c r="CJ51" s="2">
        <f t="shared" si="62"/>
        <v>-1.4194445917715274E-2</v>
      </c>
      <c r="CK51">
        <v>77.300854638878604</v>
      </c>
      <c r="CL51" s="2">
        <f t="shared" si="63"/>
        <v>-1.2287456932842677E-2</v>
      </c>
      <c r="CM51">
        <v>77.027678609764195</v>
      </c>
      <c r="CN51" s="2">
        <f t="shared" si="64"/>
        <v>-1.5777966729688769E-2</v>
      </c>
      <c r="CO51">
        <v>77.074916351451293</v>
      </c>
      <c r="CP51" s="2">
        <f t="shared" si="65"/>
        <v>-1.5174385951850293E-2</v>
      </c>
      <c r="CQ51">
        <v>77.760748934231501</v>
      </c>
      <c r="CR51" s="2">
        <f t="shared" si="66"/>
        <v>-6.4111523806207544E-3</v>
      </c>
      <c r="CS51">
        <v>77.664811628868094</v>
      </c>
      <c r="CT51" s="2">
        <f t="shared" si="67"/>
        <v>-7.6369923832724446E-3</v>
      </c>
      <c r="CV51" s="2">
        <f t="shared" si="68"/>
        <v>-1</v>
      </c>
    </row>
    <row r="52" spans="1:100" x14ac:dyDescent="0.25">
      <c r="D52" s="2"/>
      <c r="F52" s="2"/>
      <c r="H52" s="2"/>
      <c r="J52" s="2"/>
      <c r="L52" s="2"/>
      <c r="N52" s="2"/>
      <c r="P52" s="2"/>
      <c r="R52" s="2"/>
      <c r="T52" s="2"/>
      <c r="U52" s="5"/>
      <c r="V52" s="2"/>
      <c r="W52" s="5"/>
      <c r="X52" s="2"/>
      <c r="Z52" s="2"/>
      <c r="AB52" s="2"/>
      <c r="AD52" s="2"/>
      <c r="AF52" s="2"/>
      <c r="AH52" s="2"/>
      <c r="AJ52" s="2"/>
      <c r="AL52" s="2"/>
      <c r="AN52" s="2"/>
      <c r="AP52" s="2"/>
      <c r="AR52" s="2"/>
      <c r="AT52" s="2"/>
      <c r="AV52" s="2"/>
      <c r="AX52" s="2"/>
      <c r="AZ52" s="2"/>
      <c r="BB52" s="2"/>
      <c r="BD52" s="2"/>
      <c r="BF52" s="2"/>
      <c r="BH52" s="2"/>
      <c r="BJ52" s="2"/>
      <c r="BL52" s="2"/>
      <c r="BN52" s="2"/>
      <c r="BP52" s="2"/>
      <c r="BR52" s="2"/>
      <c r="BS52" s="2"/>
      <c r="BU52" s="2"/>
      <c r="BV52" s="2"/>
      <c r="BX52" s="2"/>
      <c r="BY52" s="2"/>
      <c r="CA52" s="2"/>
      <c r="CB52" s="2"/>
      <c r="CD52" s="2"/>
      <c r="CF52" s="2"/>
      <c r="CH52" s="2"/>
      <c r="CJ52" s="2"/>
      <c r="CL52" s="2"/>
      <c r="CN52" s="2"/>
      <c r="CP52" s="2"/>
      <c r="CR52" s="2"/>
      <c r="CT52" s="2"/>
      <c r="CV52" s="2"/>
    </row>
    <row r="53" spans="1:100" x14ac:dyDescent="0.25">
      <c r="A53" t="s">
        <v>1271</v>
      </c>
      <c r="B53">
        <v>0</v>
      </c>
      <c r="C53">
        <v>0</v>
      </c>
      <c r="D53" s="2">
        <v>0</v>
      </c>
      <c r="E53">
        <v>1.75</v>
      </c>
      <c r="F53" s="2">
        <v>1.7500000000000002E-2</v>
      </c>
      <c r="G53">
        <v>0</v>
      </c>
      <c r="H53" s="2">
        <v>0</v>
      </c>
      <c r="I53">
        <v>0</v>
      </c>
      <c r="J53" s="2">
        <v>0</v>
      </c>
      <c r="K53">
        <v>0</v>
      </c>
      <c r="L53" s="2">
        <v>0</v>
      </c>
      <c r="M53">
        <v>0</v>
      </c>
      <c r="N53" s="2">
        <v>0</v>
      </c>
      <c r="O53">
        <v>0</v>
      </c>
      <c r="P53" s="2">
        <v>0</v>
      </c>
      <c r="Q53">
        <v>0</v>
      </c>
      <c r="R53" s="2">
        <v>0</v>
      </c>
      <c r="S53">
        <v>0</v>
      </c>
      <c r="T53" s="2">
        <v>0</v>
      </c>
      <c r="U53">
        <v>0</v>
      </c>
      <c r="V53" s="2">
        <v>0</v>
      </c>
      <c r="W53">
        <v>0</v>
      </c>
      <c r="X53" s="2">
        <v>0</v>
      </c>
      <c r="Y53">
        <v>0</v>
      </c>
      <c r="Z53" s="2">
        <v>0</v>
      </c>
      <c r="AA53">
        <v>0</v>
      </c>
      <c r="AB53" s="2">
        <v>0</v>
      </c>
      <c r="AC53">
        <v>0</v>
      </c>
      <c r="AD53" s="2">
        <v>0</v>
      </c>
      <c r="AE53">
        <v>0</v>
      </c>
      <c r="AF53" s="2">
        <v>0</v>
      </c>
      <c r="AG53">
        <v>0</v>
      </c>
      <c r="AH53" s="2">
        <v>0</v>
      </c>
      <c r="AI53">
        <v>0</v>
      </c>
      <c r="AJ53" s="2">
        <v>0</v>
      </c>
      <c r="AK53">
        <v>0</v>
      </c>
      <c r="AL53" s="2">
        <v>0</v>
      </c>
      <c r="AM53">
        <v>0</v>
      </c>
      <c r="AN53" s="2">
        <v>0</v>
      </c>
      <c r="AO53">
        <v>0</v>
      </c>
      <c r="AP53" s="2">
        <v>0</v>
      </c>
      <c r="AQ53">
        <v>0</v>
      </c>
      <c r="AR53" s="2">
        <v>0</v>
      </c>
      <c r="AS53">
        <v>0</v>
      </c>
      <c r="AT53" s="2">
        <v>0</v>
      </c>
      <c r="AU53">
        <v>0</v>
      </c>
      <c r="AV53" s="2">
        <v>0</v>
      </c>
      <c r="AW53">
        <v>0</v>
      </c>
      <c r="AX53" s="2">
        <v>0</v>
      </c>
      <c r="AY53">
        <v>0</v>
      </c>
      <c r="AZ53" s="2">
        <v>0</v>
      </c>
      <c r="BA53">
        <v>0</v>
      </c>
      <c r="BB53" s="2">
        <v>0</v>
      </c>
      <c r="BC53">
        <v>0</v>
      </c>
      <c r="BD53" s="2">
        <v>0</v>
      </c>
      <c r="BE53">
        <v>0</v>
      </c>
      <c r="BF53" s="2">
        <v>0</v>
      </c>
      <c r="BG53">
        <v>0</v>
      </c>
      <c r="BH53" s="2">
        <v>0</v>
      </c>
      <c r="BI53">
        <v>0</v>
      </c>
      <c r="BJ53" s="2">
        <v>0</v>
      </c>
      <c r="BK53">
        <v>0</v>
      </c>
      <c r="BL53" s="2">
        <v>0</v>
      </c>
      <c r="BM53">
        <v>0</v>
      </c>
      <c r="BN53" s="2">
        <v>0</v>
      </c>
      <c r="BO53">
        <v>866.65</v>
      </c>
      <c r="BP53" s="2">
        <v>59.409500000000001</v>
      </c>
      <c r="BQ53">
        <v>211.969999999999</v>
      </c>
      <c r="BR53" s="2">
        <v>7.4562999999999997</v>
      </c>
      <c r="BS53" s="2">
        <f>((BQ53-$BO53)/$BO53)</f>
        <v>-0.75541452720244739</v>
      </c>
      <c r="BT53">
        <v>27.72</v>
      </c>
      <c r="BU53" s="2">
        <v>2.6101000000000001</v>
      </c>
      <c r="BV53" s="2">
        <f>((BT53-$BO53)/$BO53)</f>
        <v>-0.96801476951479837</v>
      </c>
      <c r="BW53">
        <v>5705.66</v>
      </c>
      <c r="BX53" s="2">
        <v>74.303899999999999</v>
      </c>
      <c r="BY53" s="2">
        <f>((BW53-$BT53)/$BT53)</f>
        <v>204.83189033189032</v>
      </c>
      <c r="BZ53">
        <v>5026.5499999999902</v>
      </c>
      <c r="CA53" s="2">
        <v>70.760999999999996</v>
      </c>
      <c r="CB53" s="2">
        <f>((BZ53-$BT53)/$BT53)</f>
        <v>180.33297258297222</v>
      </c>
      <c r="CC53" s="5">
        <v>0</v>
      </c>
      <c r="CD53" s="2">
        <v>70.760999999999996</v>
      </c>
      <c r="CE53" s="5">
        <v>0</v>
      </c>
      <c r="CF53" s="2">
        <v>0</v>
      </c>
      <c r="CG53" s="5">
        <v>0</v>
      </c>
      <c r="CH53" s="2">
        <v>0</v>
      </c>
      <c r="CI53">
        <v>0</v>
      </c>
      <c r="CJ53" s="2">
        <v>0</v>
      </c>
      <c r="CK53">
        <v>0</v>
      </c>
      <c r="CL53" s="2">
        <v>0</v>
      </c>
      <c r="CM53">
        <v>0</v>
      </c>
      <c r="CN53" s="2">
        <v>0</v>
      </c>
      <c r="CO53">
        <v>0</v>
      </c>
      <c r="CP53" s="2">
        <v>0</v>
      </c>
      <c r="CQ53">
        <v>0</v>
      </c>
      <c r="CR53" s="2">
        <v>0</v>
      </c>
      <c r="CT53" s="2">
        <v>0</v>
      </c>
      <c r="CV53" s="2">
        <v>0</v>
      </c>
    </row>
    <row r="54" spans="1:100" x14ac:dyDescent="0.25">
      <c r="A54" t="s">
        <v>1272</v>
      </c>
      <c r="B54">
        <v>0</v>
      </c>
      <c r="C54">
        <v>0</v>
      </c>
      <c r="D54" s="2">
        <v>0</v>
      </c>
      <c r="E54">
        <v>43.57</v>
      </c>
      <c r="F54" s="2">
        <v>0.43469999999999998</v>
      </c>
      <c r="G54">
        <v>0</v>
      </c>
      <c r="H54" s="2">
        <v>0</v>
      </c>
      <c r="I54">
        <v>0</v>
      </c>
      <c r="J54" s="2">
        <v>0</v>
      </c>
      <c r="K54">
        <v>0</v>
      </c>
      <c r="L54" s="2">
        <v>0</v>
      </c>
      <c r="M54">
        <v>0</v>
      </c>
      <c r="N54" s="2">
        <v>0</v>
      </c>
      <c r="O54">
        <v>0</v>
      </c>
      <c r="P54" s="2">
        <v>0</v>
      </c>
      <c r="Q54">
        <v>0</v>
      </c>
      <c r="R54" s="2">
        <v>0</v>
      </c>
      <c r="S54">
        <v>0.61</v>
      </c>
      <c r="T54" s="2">
        <v>6.1000000000000004E-3</v>
      </c>
      <c r="U54">
        <v>1.99999999999999</v>
      </c>
      <c r="V54" s="2">
        <v>0.02</v>
      </c>
      <c r="W54">
        <v>0</v>
      </c>
      <c r="X54" s="2">
        <v>0</v>
      </c>
      <c r="Y54">
        <v>1.98</v>
      </c>
      <c r="Z54" s="2">
        <v>1.9800000000000002E-2</v>
      </c>
      <c r="AA54">
        <v>0</v>
      </c>
      <c r="AB54" s="2">
        <v>0</v>
      </c>
      <c r="AC54">
        <v>0</v>
      </c>
      <c r="AD54" s="2">
        <v>0</v>
      </c>
      <c r="AE54">
        <v>0</v>
      </c>
      <c r="AF54" s="2">
        <v>0</v>
      </c>
      <c r="AG54">
        <v>0</v>
      </c>
      <c r="AH54" s="2">
        <v>0</v>
      </c>
      <c r="AI54">
        <v>0</v>
      </c>
      <c r="AJ54" s="2">
        <v>0</v>
      </c>
      <c r="AK54">
        <v>0</v>
      </c>
      <c r="AL54" s="2">
        <v>0</v>
      </c>
      <c r="AM54">
        <v>0</v>
      </c>
      <c r="AN54" s="2">
        <v>0</v>
      </c>
      <c r="AO54">
        <v>0</v>
      </c>
      <c r="AP54" s="2">
        <v>0</v>
      </c>
      <c r="AQ54">
        <v>0</v>
      </c>
      <c r="AR54" s="2">
        <v>0</v>
      </c>
      <c r="AS54">
        <v>1.19</v>
      </c>
      <c r="AT54" s="2">
        <v>1.1900000000000001E-2</v>
      </c>
      <c r="AU54">
        <v>0</v>
      </c>
      <c r="AV54" s="2">
        <v>0</v>
      </c>
      <c r="AW54">
        <v>0</v>
      </c>
      <c r="AX54" s="2">
        <v>0</v>
      </c>
      <c r="AY54">
        <v>0</v>
      </c>
      <c r="AZ54" s="2">
        <v>0</v>
      </c>
      <c r="BA54">
        <v>0</v>
      </c>
      <c r="BB54" s="2">
        <v>0</v>
      </c>
      <c r="BC54">
        <v>0</v>
      </c>
      <c r="BD54" s="2">
        <v>0</v>
      </c>
      <c r="BE54">
        <v>0</v>
      </c>
      <c r="BF54" s="2">
        <v>0</v>
      </c>
      <c r="BG54">
        <v>2.4700000000000002</v>
      </c>
      <c r="BH54" s="2">
        <v>2.47E-2</v>
      </c>
      <c r="BI54">
        <v>0</v>
      </c>
      <c r="BJ54" s="2">
        <v>0</v>
      </c>
      <c r="BK54">
        <v>0</v>
      </c>
      <c r="BL54" s="2">
        <v>0</v>
      </c>
      <c r="BM54">
        <v>0</v>
      </c>
      <c r="BN54" s="2">
        <v>0</v>
      </c>
      <c r="BO54">
        <v>9407.2299999999905</v>
      </c>
      <c r="BP54" s="2">
        <v>43.299900000000001</v>
      </c>
      <c r="BQ54">
        <v>5187.9499999999898</v>
      </c>
      <c r="BR54" s="2">
        <v>8.5478000000000005</v>
      </c>
      <c r="BS54" s="2">
        <f>((BQ54-$BO54)/$BO54)</f>
        <v>-0.44851459994068443</v>
      </c>
      <c r="BT54">
        <v>3738.34</v>
      </c>
      <c r="BU54" s="2">
        <v>2.7111999999999998</v>
      </c>
      <c r="BV54" s="2">
        <f>((BT54-$BO54)/$BO54)</f>
        <v>-0.60260990748605026</v>
      </c>
      <c r="BW54">
        <v>7304.97</v>
      </c>
      <c r="BX54" s="2">
        <v>42.645699999999998</v>
      </c>
      <c r="BY54" s="2">
        <f>((BW54-$BT54)/$BT54)</f>
        <v>0.95406784829630265</v>
      </c>
      <c r="BZ54">
        <v>5123.54</v>
      </c>
      <c r="CA54" s="2">
        <v>21.946300000000001</v>
      </c>
      <c r="CB54" s="2">
        <f>((BZ54-$BT54)/$BT54)</f>
        <v>0.37053879529416794</v>
      </c>
      <c r="CC54" s="5">
        <v>0</v>
      </c>
      <c r="CD54" s="2">
        <v>21.946300000000001</v>
      </c>
      <c r="CE54" s="5">
        <v>0</v>
      </c>
      <c r="CF54" s="2">
        <v>0</v>
      </c>
      <c r="CG54" s="5">
        <v>0</v>
      </c>
      <c r="CH54" s="2">
        <v>0</v>
      </c>
      <c r="CI54">
        <v>7.9999999999999905E-2</v>
      </c>
      <c r="CJ54" s="2">
        <v>8.0000000000000004E-4</v>
      </c>
      <c r="CK54">
        <v>0</v>
      </c>
      <c r="CL54" s="2">
        <v>0</v>
      </c>
      <c r="CM54">
        <v>0</v>
      </c>
      <c r="CN54" s="2">
        <v>0</v>
      </c>
      <c r="CO54">
        <v>0</v>
      </c>
      <c r="CP54" s="2">
        <v>0</v>
      </c>
      <c r="CQ54">
        <v>0</v>
      </c>
      <c r="CR54" s="2">
        <v>0</v>
      </c>
      <c r="CT54" s="2">
        <v>0</v>
      </c>
      <c r="CV54" s="2">
        <v>0</v>
      </c>
    </row>
    <row r="55" spans="1:100" x14ac:dyDescent="0.25">
      <c r="A55" t="s">
        <v>1273</v>
      </c>
      <c r="B55">
        <v>0</v>
      </c>
      <c r="C55">
        <v>0</v>
      </c>
      <c r="D55" s="2">
        <v>0</v>
      </c>
      <c r="E55">
        <v>0</v>
      </c>
      <c r="F55" s="2">
        <v>0</v>
      </c>
      <c r="G55">
        <v>0</v>
      </c>
      <c r="H55" s="2">
        <v>0</v>
      </c>
      <c r="I55">
        <v>0</v>
      </c>
      <c r="J55" s="2">
        <v>0</v>
      </c>
      <c r="K55">
        <v>0</v>
      </c>
      <c r="L55" s="2">
        <v>0</v>
      </c>
      <c r="M55">
        <v>0</v>
      </c>
      <c r="N55" s="2">
        <v>0</v>
      </c>
      <c r="O55">
        <v>0</v>
      </c>
      <c r="P55" s="2">
        <v>0</v>
      </c>
      <c r="Q55">
        <v>0</v>
      </c>
      <c r="R55" s="2">
        <v>0</v>
      </c>
      <c r="S55">
        <v>0</v>
      </c>
      <c r="T55" s="2">
        <v>0</v>
      </c>
      <c r="U55">
        <v>0</v>
      </c>
      <c r="V55" s="2">
        <v>0</v>
      </c>
      <c r="W55">
        <v>0</v>
      </c>
      <c r="X55" s="2">
        <v>0</v>
      </c>
      <c r="Y55">
        <v>0</v>
      </c>
      <c r="Z55" s="2">
        <v>0</v>
      </c>
      <c r="AA55">
        <v>0</v>
      </c>
      <c r="AB55" s="2">
        <v>0</v>
      </c>
      <c r="AC55">
        <v>0</v>
      </c>
      <c r="AD55" s="2">
        <v>0</v>
      </c>
      <c r="AE55">
        <v>0</v>
      </c>
      <c r="AF55" s="2">
        <v>0</v>
      </c>
      <c r="AG55">
        <v>0</v>
      </c>
      <c r="AH55" s="2">
        <v>0</v>
      </c>
      <c r="AI55">
        <v>0</v>
      </c>
      <c r="AJ55" s="2">
        <v>0</v>
      </c>
      <c r="AK55">
        <v>0</v>
      </c>
      <c r="AL55" s="2">
        <v>0</v>
      </c>
      <c r="AM55">
        <v>0</v>
      </c>
      <c r="AN55" s="2">
        <v>0</v>
      </c>
      <c r="AO55">
        <v>0</v>
      </c>
      <c r="AP55" s="2">
        <v>0</v>
      </c>
      <c r="AQ55">
        <v>0</v>
      </c>
      <c r="AR55" s="2">
        <v>0</v>
      </c>
      <c r="AS55">
        <v>0</v>
      </c>
      <c r="AT55" s="2">
        <v>0</v>
      </c>
      <c r="AU55">
        <v>0</v>
      </c>
      <c r="AV55" s="2">
        <v>0</v>
      </c>
      <c r="AW55">
        <v>0</v>
      </c>
      <c r="AX55" s="2">
        <v>0</v>
      </c>
      <c r="AY55">
        <v>0</v>
      </c>
      <c r="AZ55" s="2">
        <v>0</v>
      </c>
      <c r="BA55">
        <v>0</v>
      </c>
      <c r="BB55" s="2">
        <v>0</v>
      </c>
      <c r="BC55">
        <v>0</v>
      </c>
      <c r="BD55" s="2">
        <v>0</v>
      </c>
      <c r="BE55">
        <v>0</v>
      </c>
      <c r="BF55" s="2">
        <v>0</v>
      </c>
      <c r="BG55">
        <v>0</v>
      </c>
      <c r="BH55" s="2">
        <v>0</v>
      </c>
      <c r="BI55">
        <v>0</v>
      </c>
      <c r="BJ55" s="2">
        <v>0</v>
      </c>
      <c r="BK55">
        <v>0</v>
      </c>
      <c r="BL55" s="2">
        <v>0</v>
      </c>
      <c r="BM55">
        <v>0</v>
      </c>
      <c r="BN55" s="2">
        <v>0</v>
      </c>
      <c r="BO55">
        <v>0.54999999999999905</v>
      </c>
      <c r="BP55" s="2">
        <v>0.75529999999999997</v>
      </c>
      <c r="BQ55">
        <v>0</v>
      </c>
      <c r="BR55" s="2">
        <v>0</v>
      </c>
      <c r="BS55" s="2">
        <v>0</v>
      </c>
      <c r="BT55">
        <v>0</v>
      </c>
      <c r="BU55" s="2">
        <v>0</v>
      </c>
      <c r="BV55" s="2">
        <v>0</v>
      </c>
      <c r="BW55">
        <v>0</v>
      </c>
      <c r="BX55" s="2">
        <v>0</v>
      </c>
      <c r="BY55" s="2">
        <v>0</v>
      </c>
      <c r="BZ55">
        <v>0</v>
      </c>
      <c r="CA55" s="2">
        <v>0</v>
      </c>
      <c r="CB55" s="2">
        <v>0</v>
      </c>
      <c r="CC55" s="5">
        <v>0</v>
      </c>
      <c r="CD55" s="2">
        <v>0</v>
      </c>
      <c r="CE55" s="5">
        <v>0</v>
      </c>
      <c r="CF55" s="2">
        <v>0</v>
      </c>
      <c r="CG55" s="5">
        <v>0</v>
      </c>
      <c r="CH55" s="2">
        <v>0</v>
      </c>
      <c r="CI55">
        <v>0</v>
      </c>
      <c r="CJ55" s="2">
        <v>0</v>
      </c>
      <c r="CK55">
        <v>0</v>
      </c>
      <c r="CL55" s="2">
        <v>0</v>
      </c>
      <c r="CM55">
        <v>0</v>
      </c>
      <c r="CN55" s="2">
        <v>0</v>
      </c>
      <c r="CO55">
        <v>0</v>
      </c>
      <c r="CP55" s="2">
        <v>0</v>
      </c>
      <c r="CQ55">
        <v>0</v>
      </c>
      <c r="CR55" s="2">
        <v>0</v>
      </c>
      <c r="CT55" s="2">
        <v>0</v>
      </c>
      <c r="CV55" s="2">
        <v>0</v>
      </c>
    </row>
    <row r="56" spans="1:100" x14ac:dyDescent="0.25">
      <c r="AD56" s="2"/>
    </row>
    <row r="57" spans="1:100" x14ac:dyDescent="0.25">
      <c r="A57" t="s">
        <v>1353</v>
      </c>
      <c r="B57">
        <f>_xlfn.STDEV.P(B32:B35)</f>
        <v>247.65067158088533</v>
      </c>
      <c r="C57">
        <f>_xlfn.STDEV.P(C32:C35)</f>
        <v>247.61531005111601</v>
      </c>
      <c r="D57" s="2">
        <f>((C57-$B57)/$B57)</f>
        <v>-1.4278794215895642E-4</v>
      </c>
      <c r="E57">
        <f>_xlfn.STDEV.P(E32:E35)</f>
        <v>245.19310658823508</v>
      </c>
      <c r="F57" s="2">
        <f>((E57-$B57)/$B57)</f>
        <v>-9.923514347699159E-3</v>
      </c>
      <c r="G57">
        <f>_xlfn.STDEV.P(G32:G35)</f>
        <v>247.90635586580797</v>
      </c>
      <c r="H57" s="2">
        <f>((G57-$B57)/$B57)</f>
        <v>1.032439295603234E-3</v>
      </c>
      <c r="I57">
        <f>_xlfn.STDEV.P(I32:I35)</f>
        <v>237.54565076163055</v>
      </c>
      <c r="J57" s="2">
        <f>((I57-$B57)/$B57)</f>
        <v>-4.0803526817630165E-2</v>
      </c>
      <c r="K57">
        <f>_xlfn.STDEV.P(K32:K35)</f>
        <v>252.98574515227989</v>
      </c>
      <c r="L57" s="2">
        <f>((K57-$B57)/$B57)</f>
        <v>2.154273815345608E-2</v>
      </c>
      <c r="M57">
        <f>_xlfn.STDEV.P(M32:M35)</f>
        <v>256.25349181318018</v>
      </c>
      <c r="N57" s="2">
        <f>((M57-$B57)/$B57)</f>
        <v>3.4737722201108885E-2</v>
      </c>
      <c r="O57">
        <f>_xlfn.STDEV.P(O32:O35)</f>
        <v>247.92323074838794</v>
      </c>
      <c r="P57" s="2">
        <f>((O57-$B57)/$B57)</f>
        <v>1.1005791575799783E-3</v>
      </c>
      <c r="Q57">
        <f>_xlfn.STDEV.P(Q32:Q35)</f>
        <v>248.84758224458696</v>
      </c>
      <c r="R57" s="2">
        <f>((Q57-$B57)/$B57)</f>
        <v>4.8330604397763804E-3</v>
      </c>
      <c r="S57">
        <f>_xlfn.STDEV.P(S32:S35)</f>
        <v>247.48410529505193</v>
      </c>
      <c r="T57" s="2">
        <f>((S57-$B57)/$B57)</f>
        <v>-6.7258564158181606E-4</v>
      </c>
      <c r="U57">
        <f>_xlfn.STDEV.P(U32:U35)</f>
        <v>247.23415629980155</v>
      </c>
      <c r="V57" s="2">
        <f>((U57-$B57)/$B57)</f>
        <v>-1.6818661480905253E-3</v>
      </c>
      <c r="W57">
        <f>_xlfn.STDEV.P(W32:W35)</f>
        <v>242.80629569348741</v>
      </c>
      <c r="X57" s="2">
        <f>((W57-$B57)/$B57)</f>
        <v>-1.9561327479847724E-2</v>
      </c>
      <c r="Y57">
        <f>_xlfn.STDEV.P(Y32:Y35)</f>
        <v>244.63960425776341</v>
      </c>
      <c r="Z57" s="2">
        <f>((Y57-$B57)/$B57)</f>
        <v>-1.2158526782506521E-2</v>
      </c>
      <c r="AA57">
        <f>_xlfn.STDEV.P(AA32:AA35)</f>
        <v>240.16376407405068</v>
      </c>
      <c r="AB57" s="2">
        <f>((AA57-$B57)/$B57)</f>
        <v>-3.023172704940294E-2</v>
      </c>
      <c r="AC57">
        <f>_xlfn.STDEV.P(AC32:AC35)</f>
        <v>240.62113321281436</v>
      </c>
      <c r="AD57" s="2">
        <f>((AC57-$B57)/$B57)</f>
        <v>-2.8384895236494651E-2</v>
      </c>
      <c r="AE57">
        <f>_xlfn.STDEV.P(AE32:AE35)</f>
        <v>240.06450909611726</v>
      </c>
      <c r="AF57" s="2">
        <f>((AE57-$B57)/$B57)</f>
        <v>-3.0632513275015878E-2</v>
      </c>
      <c r="AG57">
        <f>_xlfn.STDEV.P(AG32:AG35)</f>
        <v>240.31741062132255</v>
      </c>
      <c r="AH57" s="2">
        <f>((AG57-$B57)/$B57)</f>
        <v>-2.9611310612447331E-2</v>
      </c>
      <c r="AI57">
        <f>_xlfn.STDEV.P(AI32:AI35)</f>
        <v>241.41491209203573</v>
      </c>
      <c r="AJ57" s="2">
        <f>((AI57-$B57)/$B57)</f>
        <v>-2.5179659110324399E-2</v>
      </c>
      <c r="AK57">
        <f>_xlfn.STDEV.P(AK32:AK35)</f>
        <v>239.91592154786429</v>
      </c>
      <c r="AL57" s="2">
        <f>((AK57-$B57)/$B57)</f>
        <v>-3.1232501747909827E-2</v>
      </c>
      <c r="AM57">
        <f>_xlfn.STDEV.P(AM32:AM35)</f>
        <v>239.14524352097908</v>
      </c>
      <c r="AN57" s="2">
        <f>((AM57-$B57)/$B57)</f>
        <v>-3.4344457883403269E-2</v>
      </c>
      <c r="AO57">
        <f>_xlfn.STDEV.P(AO32:AO35)</f>
        <v>246.85648254483644</v>
      </c>
      <c r="AP57" s="2">
        <f>((AO57-$B57)/$B57)</f>
        <v>-3.206892317227174E-3</v>
      </c>
      <c r="AQ57">
        <f>_xlfn.STDEV.P(AQ32:AQ35)</f>
        <v>253.32932223976451</v>
      </c>
      <c r="AR57" s="2">
        <f>((AQ57-$B57)/$B57)</f>
        <v>2.293008382585577E-2</v>
      </c>
      <c r="AS57">
        <f>_xlfn.STDEV.P(AS32:AS35)</f>
        <v>276.87843679844076</v>
      </c>
      <c r="AT57" s="2">
        <f>((AS57-$B57)/$B57)</f>
        <v>0.11802013308092052</v>
      </c>
      <c r="AU57">
        <f>_xlfn.STDEV.P(AU32:AU35)</f>
        <v>358.09407905764465</v>
      </c>
      <c r="AV57" s="2">
        <f>((AU57-$B57)/$B57)</f>
        <v>0.44596449818504663</v>
      </c>
      <c r="AW57">
        <f>_xlfn.STDEV.P(AW32:AW35)</f>
        <v>298.77813974117186</v>
      </c>
      <c r="AX57" s="2">
        <f>((AW57-$B57)/$B57)</f>
        <v>0.20644994755682605</v>
      </c>
      <c r="AY57">
        <f>_xlfn.STDEV.P(AY32:AY35)</f>
        <v>239.88458075803214</v>
      </c>
      <c r="AZ57" s="2">
        <f>((AY57-$B57)/$B57)</f>
        <v>-3.1359054159950862E-2</v>
      </c>
      <c r="BA57">
        <f>_xlfn.STDEV.P(BA32:BA35)</f>
        <v>239.89102075184064</v>
      </c>
      <c r="BB57" s="2">
        <f>((BA57-$B57)/$B57)</f>
        <v>-3.1333049813718365E-2</v>
      </c>
      <c r="BC57">
        <f>_xlfn.STDEV.P(BC32:BC35)</f>
        <v>239.89493012760391</v>
      </c>
      <c r="BD57" s="2">
        <f>((BC57-$B57)/$B57)</f>
        <v>-3.1317263966103598E-2</v>
      </c>
      <c r="BE57">
        <f>_xlfn.STDEV.P(BE32:BE35)</f>
        <v>235.72249549718521</v>
      </c>
      <c r="BF57" s="2">
        <f>((BE57-$B57)/$B57)</f>
        <v>-4.8165329040120344E-2</v>
      </c>
      <c r="BG57">
        <f>_xlfn.STDEV.P(BG32:BG35)</f>
        <v>785.17000901238703</v>
      </c>
      <c r="BH57" s="2">
        <f>((BG57-$B57)/$B57)</f>
        <v>2.1704739744908879</v>
      </c>
      <c r="BI57">
        <f>_xlfn.STDEV.P(BI32:BI35)</f>
        <v>360.19992494831155</v>
      </c>
      <c r="BJ57" s="2">
        <f>((BI57-$B57)/$B57)</f>
        <v>0.45446778984674163</v>
      </c>
      <c r="BK57">
        <f>_xlfn.STDEV.P(BK32:BK35)</f>
        <v>245.12261520981224</v>
      </c>
      <c r="BL57" s="2">
        <f>((BK57-$B57)/$B57)</f>
        <v>-1.0208154716218493E-2</v>
      </c>
      <c r="BM57">
        <f>_xlfn.STDEV.P(BM32:BM35)</f>
        <v>244.98532699540988</v>
      </c>
      <c r="BN57" s="2">
        <f>((BM57-$B57)/$B57)</f>
        <v>-1.0762517090953749E-2</v>
      </c>
      <c r="BO57">
        <f>_xlfn.STDEV.P(BO32:BO35)</f>
        <v>2072.5625491601277</v>
      </c>
      <c r="BP57" s="2">
        <f>((BO57-$B57)/$B57)</f>
        <v>7.3688953311931842</v>
      </c>
      <c r="BQ57">
        <f>_xlfn.STDEV.P(BQ32:BQ35)</f>
        <v>1238.6222076402134</v>
      </c>
      <c r="BR57" s="2">
        <f>((BQ57-$B57)/$B57)</f>
        <v>4.001489395257571</v>
      </c>
      <c r="BS57" s="2">
        <f>((BR57-$BO57)/$BO57)</f>
        <v>-0.99806930343459166</v>
      </c>
      <c r="BT57">
        <f>_xlfn.STDEV.P(BT32:BT35)</f>
        <v>1069.6527721946841</v>
      </c>
      <c r="BU57" s="2">
        <f>((BT57-$B57)/$B57)</f>
        <v>3.3191999656876532</v>
      </c>
      <c r="BV57" s="2">
        <f>((BU57-$BO57)/$BO57)</f>
        <v>-0.99839850432160282</v>
      </c>
      <c r="BW57">
        <f>_xlfn.STDEV.P(BW32:BW35)</f>
        <v>1882.6502819923032</v>
      </c>
      <c r="BX57" s="2">
        <f>((BW57-$B57)/$B57)</f>
        <v>6.6020398813148775</v>
      </c>
      <c r="BY57" s="2">
        <f>((BX57-$BO57)/$BO57)</f>
        <v>-0.99681455216683801</v>
      </c>
      <c r="BZ57">
        <f>_xlfn.STDEV.P(BZ32:BZ35)</f>
        <v>1695.7669239203756</v>
      </c>
      <c r="CA57" s="2">
        <f>((BZ57-$B57)/$B57)</f>
        <v>5.8474150023312985</v>
      </c>
      <c r="CB57" s="2">
        <f>((CA57-$BO57)/$BO57)</f>
        <v>-0.99717865450926879</v>
      </c>
      <c r="CC57">
        <f>_xlfn.STDEV.P(CC32:CC35)</f>
        <v>244.82976435586431</v>
      </c>
      <c r="CD57" s="2">
        <f>((CC57-$B57)/$B57)</f>
        <v>-1.1390670604742047E-2</v>
      </c>
      <c r="CE57">
        <f>_xlfn.STDEV.P(CE32:CE35)</f>
        <v>244.63862356447035</v>
      </c>
      <c r="CF57" s="2">
        <f>((CE57-$B57)/$B57)</f>
        <v>-1.2162486768913175E-2</v>
      </c>
      <c r="CG57">
        <f>_xlfn.STDEV.P(CG32:CG35)</f>
        <v>244.43837123689346</v>
      </c>
      <c r="CH57" s="2">
        <f>((CG57-$B57)/$B57)</f>
        <v>-1.2971094822743896E-2</v>
      </c>
      <c r="CI57">
        <f>_xlfn.STDEV.P(CI32:CI35)</f>
        <v>240.25257086156174</v>
      </c>
      <c r="CJ57" s="2">
        <f>((CI57-$B57)/$B57)</f>
        <v>-2.9873130050880142E-2</v>
      </c>
      <c r="CK57">
        <f>_xlfn.STDEV.P(CK32:CK35)</f>
        <v>240.42220133542779</v>
      </c>
      <c r="CL57" s="2">
        <f>((CK57-$B57)/$B57)</f>
        <v>-2.9188171383967555E-2</v>
      </c>
      <c r="CM57">
        <f>_xlfn.STDEV.P(CM32:CM35)</f>
        <v>240.64188022907695</v>
      </c>
      <c r="CN57" s="2">
        <f>((CM57-$B57)/$B57)</f>
        <v>-2.8301119908407914E-2</v>
      </c>
      <c r="CO57">
        <f>_xlfn.STDEV.P(CO32:CO35)</f>
        <v>240.55581696257312</v>
      </c>
      <c r="CP57" s="2">
        <f>((CO57-$B57)/$B57)</f>
        <v>-2.8648638717682449E-2</v>
      </c>
      <c r="CQ57">
        <f>_xlfn.STDEV.P(CQ32:CQ35)</f>
        <v>240.30942181507245</v>
      </c>
      <c r="CR57" s="2">
        <f>((CQ57-$B57)/$B57)</f>
        <v>-2.9643568979441051E-2</v>
      </c>
      <c r="CS57">
        <f>_xlfn.STDEV.P(CS32:CS35)</f>
        <v>241.15040595804467</v>
      </c>
      <c r="CT57" s="2">
        <f>((CS57-$B57)/$B57)</f>
        <v>-2.6247720554707248E-2</v>
      </c>
      <c r="CV57" s="2">
        <f>((CU57-$B57)/$B57)</f>
        <v>-1</v>
      </c>
    </row>
    <row r="58" spans="1:100" x14ac:dyDescent="0.25">
      <c r="A58" t="s">
        <v>1374</v>
      </c>
      <c r="B58">
        <f>_xlfn.STDEV.P(B36:B39)</f>
        <v>0.66522574156538039</v>
      </c>
      <c r="C58">
        <f>_xlfn.STDEV.P(C36:C39)</f>
        <v>0.63248312970412157</v>
      </c>
      <c r="D58" s="2">
        <f>((C58-$B58)/$B58)</f>
        <v>-4.9220301944735818E-2</v>
      </c>
      <c r="E58">
        <f>_xlfn.STDEV.P(E36:E39)</f>
        <v>24.122268687777893</v>
      </c>
      <c r="F58" s="2">
        <f>((E58-$B58)/$B58)</f>
        <v>35.261778792586135</v>
      </c>
      <c r="G58">
        <f>_xlfn.STDEV.P(G36:G39)</f>
        <v>0.68250970810225531</v>
      </c>
      <c r="H58" s="2">
        <f>((G58-$B58)/$B58)</f>
        <v>2.5982107211009357E-2</v>
      </c>
      <c r="I58">
        <f>_xlfn.STDEV.P(I36:I39)</f>
        <v>0.66522574156538039</v>
      </c>
      <c r="J58" s="2">
        <f>((I58-$B58)/$B58)</f>
        <v>0</v>
      </c>
      <c r="K58">
        <f>_xlfn.STDEV.P(K36:K39)</f>
        <v>0.66522574156538039</v>
      </c>
      <c r="L58" s="2">
        <f>((K58-$B58)/$B58)</f>
        <v>0</v>
      </c>
      <c r="M58">
        <f>_xlfn.STDEV.P(M36:M39)</f>
        <v>0.66522574156538039</v>
      </c>
      <c r="N58" s="2">
        <f>((M58-$B58)/$B58)</f>
        <v>0</v>
      </c>
      <c r="O58">
        <f>_xlfn.STDEV.P(O36:O39)</f>
        <v>0.66522574156538039</v>
      </c>
      <c r="P58" s="2">
        <f>((O58-$B58)/$B58)</f>
        <v>0</v>
      </c>
      <c r="Q58">
        <f>_xlfn.STDEV.P(Q36:Q39)</f>
        <v>0.66522574156538039</v>
      </c>
      <c r="R58" s="2">
        <f>((Q58-$B58)/$B58)</f>
        <v>0</v>
      </c>
      <c r="S58">
        <f>_xlfn.STDEV.P(S36:S39)</f>
        <v>0.79318879148595045</v>
      </c>
      <c r="T58" s="2">
        <f>((S58-$B58)/$B58)</f>
        <v>0.19236034014476491</v>
      </c>
      <c r="U58">
        <f>_xlfn.STDEV.P(U36:U39)</f>
        <v>1.2995969478337064</v>
      </c>
      <c r="V58" s="2">
        <f>((U58-$B58)/$B58)</f>
        <v>0.9536179474587847</v>
      </c>
      <c r="W58">
        <f>_xlfn.STDEV.P(W36:W39)</f>
        <v>0.66522574156538039</v>
      </c>
      <c r="X58" s="2">
        <f>((W58-$B58)/$B58)</f>
        <v>0</v>
      </c>
      <c r="Y58">
        <f>_xlfn.STDEV.P(Y36:Y39)</f>
        <v>1.3505799434732229</v>
      </c>
      <c r="Z58" s="2">
        <f>((Y58-$B58)/$B58)</f>
        <v>1.0302580899757376</v>
      </c>
      <c r="AA58">
        <f>_xlfn.STDEV.P(AA36:AA39)</f>
        <v>0.66530885223334546</v>
      </c>
      <c r="AB58" s="2">
        <f>((AA58-$B58)/$B58)</f>
        <v>1.2493603715559332E-4</v>
      </c>
      <c r="AC58">
        <f>_xlfn.STDEV.P(AC36:AC39)</f>
        <v>0.66522574156538039</v>
      </c>
      <c r="AD58" s="2">
        <f>((AC58-$B58)/$B58)</f>
        <v>0</v>
      </c>
      <c r="AE58">
        <f>_xlfn.STDEV.P(AE36:AE39)</f>
        <v>0.66522574156538039</v>
      </c>
      <c r="AF58" s="2">
        <f>((AE58-$B58)/$B58)</f>
        <v>0</v>
      </c>
      <c r="AG58">
        <f>_xlfn.STDEV.P(AG36:AG39)</f>
        <v>0.66522574156538039</v>
      </c>
      <c r="AH58" s="2">
        <f>((AG58-$B58)/$B58)</f>
        <v>0</v>
      </c>
      <c r="AI58">
        <f>_xlfn.STDEV.P(AI36:AI39)</f>
        <v>0.66490648085752113</v>
      </c>
      <c r="AJ58" s="2">
        <f>((AI58-$B58)/$B58)</f>
        <v>-4.7992837304820557E-4</v>
      </c>
      <c r="AK58">
        <f>_xlfn.STDEV.P(AK36:AK39)</f>
        <v>0.66522574156538039</v>
      </c>
      <c r="AL58" s="2">
        <f>((AK58-$B58)/$B58)</f>
        <v>0</v>
      </c>
      <c r="AM58">
        <f>_xlfn.STDEV.P(AM36:AM39)</f>
        <v>0.66522574156538039</v>
      </c>
      <c r="AN58" s="2">
        <f>((AM58-$B58)/$B58)</f>
        <v>0</v>
      </c>
      <c r="AO58">
        <f>_xlfn.STDEV.P(AO36:AO39)</f>
        <v>0.66491734400134861</v>
      </c>
      <c r="AP58" s="2">
        <f>((AO58-$B58)/$B58)</f>
        <v>-4.6359836182236988E-4</v>
      </c>
      <c r="AQ58">
        <f>_xlfn.STDEV.P(AQ36:AQ39)</f>
        <v>0.59697449208050279</v>
      </c>
      <c r="AR58" s="2">
        <f>((AQ58-$B58)/$B58)</f>
        <v>-0.10259862963852198</v>
      </c>
      <c r="AS58">
        <f>_xlfn.STDEV.P(AS36:AS39)</f>
        <v>0.69996429237834101</v>
      </c>
      <c r="AT58" s="2">
        <f>((AS58-$B58)/$B58)</f>
        <v>5.2220695385622587E-2</v>
      </c>
      <c r="AU58">
        <f>_xlfn.STDEV.P(AU36:AU39)</f>
        <v>0.575425040117581</v>
      </c>
      <c r="AV58" s="2">
        <f>((AU58-$B58)/$B58)</f>
        <v>-0.13499282399458004</v>
      </c>
      <c r="AW58">
        <f>_xlfn.STDEV.P(AW36:AW39)</f>
        <v>0.62848878855162871</v>
      </c>
      <c r="AX58" s="2">
        <f>((AW58-$B58)/$B58)</f>
        <v>-5.5224791703495833E-2</v>
      </c>
      <c r="AY58">
        <f>_xlfn.STDEV.P(AY36:AY39)</f>
        <v>0.68539390811588041</v>
      </c>
      <c r="AZ58" s="2">
        <f>((AY58-$B58)/$B58)</f>
        <v>3.0317778297395959E-2</v>
      </c>
      <c r="BA58">
        <f>_xlfn.STDEV.P(BA36:BA39)</f>
        <v>0.70287465647228886</v>
      </c>
      <c r="BB58" s="2">
        <f>((BA58-$B58)/$B58)</f>
        <v>5.6595697602312672E-2</v>
      </c>
      <c r="BC58">
        <f>_xlfn.STDEV.P(BC36:BC39)</f>
        <v>0.71559785478042925</v>
      </c>
      <c r="BD58" s="2">
        <f>((BC58-$B58)/$B58)</f>
        <v>7.5721834059691365E-2</v>
      </c>
      <c r="BE58">
        <f>_xlfn.STDEV.P(BE36:BE39)</f>
        <v>1.5616761605344689</v>
      </c>
      <c r="BF58" s="2">
        <f>((BE58-$B58)/$B58)</f>
        <v>1.3475882891416682</v>
      </c>
      <c r="BG58">
        <f>_xlfn.STDEV.P(BG36:BG39)</f>
        <v>5.5587165733907042</v>
      </c>
      <c r="BH58" s="2">
        <f>((BG58-$B58)/$B58)</f>
        <v>7.3561357086245245</v>
      </c>
      <c r="BI58">
        <f>_xlfn.STDEV.P(BI36:BI39)</f>
        <v>200.11121184598375</v>
      </c>
      <c r="BJ58" s="2">
        <f>((BI58-$B58)/$B58)</f>
        <v>299.81699991808898</v>
      </c>
      <c r="BK58">
        <f>_xlfn.STDEV.P(BK36:BK39)</f>
        <v>0.13682541864529393</v>
      </c>
      <c r="BL58" s="2">
        <f>((BK58-$B58)/$B58)</f>
        <v>-0.79431731201002187</v>
      </c>
      <c r="BM58">
        <f>_xlfn.STDEV.P(BM36:BM39)</f>
        <v>0.13975501427401385</v>
      </c>
      <c r="BN58" s="2">
        <f>((BM58-$B58)/$B58)</f>
        <v>-0.78991340000591626</v>
      </c>
      <c r="BO58">
        <f>_xlfn.STDEV.P(BO36:BO39)</f>
        <v>1482.571239024835</v>
      </c>
      <c r="BP58" s="2">
        <f>((BO58-$B58)/$B58)</f>
        <v>2227.6738867562649</v>
      </c>
      <c r="BQ58">
        <f>_xlfn.STDEV.P(BQ36:BQ39)</f>
        <v>301.12848744202194</v>
      </c>
      <c r="BR58" s="2">
        <f>((BQ58-$B58)/$B58)</f>
        <v>451.67112895153366</v>
      </c>
      <c r="BS58" s="2">
        <f t="shared" ref="BS58:BS61" si="69">((BR58-$BO58)/$BO58)</f>
        <v>-0.6953460872149243</v>
      </c>
      <c r="BT58">
        <f>_xlfn.STDEV.P(BT36:BT39)</f>
        <v>77.954945294048358</v>
      </c>
      <c r="BU58" s="2">
        <f>((BT58-$B58)/$B58)</f>
        <v>116.18570166964399</v>
      </c>
      <c r="BV58" s="2">
        <f t="shared" ref="BV58:BV61" si="70">((BU58-$BO58)/$BO58)</f>
        <v>-0.92163229758452248</v>
      </c>
      <c r="BW58">
        <f>_xlfn.STDEV.P(BW36:BW39)</f>
        <v>1751.5962437504913</v>
      </c>
      <c r="BX58" s="2">
        <f>((BW58-$B58)/$B58)</f>
        <v>2632.0854840774969</v>
      </c>
      <c r="BY58" s="2">
        <f t="shared" ref="BY58:BY61" si="71">((BX58-$BO58)/$BO58)</f>
        <v>0.77535177723315185</v>
      </c>
      <c r="BZ58">
        <f>_xlfn.STDEV.P(BZ36:BZ39)</f>
        <v>1293.7913733870514</v>
      </c>
      <c r="CA58" s="2">
        <f>((BZ58-$B58)/$B58)</f>
        <v>1943.8907228733476</v>
      </c>
      <c r="CB58" s="2">
        <f t="shared" ref="CB58:CB61" si="72">((CA58-$BO58)/$BO58)</f>
        <v>0.31116176525314676</v>
      </c>
      <c r="CC58">
        <f>_xlfn.STDEV.P(CC36:CC39)</f>
        <v>0.30887766770188418</v>
      </c>
      <c r="CD58" s="2">
        <f>((CC58-$B58)/$B58)</f>
        <v>-0.53567992276569654</v>
      </c>
      <c r="CE58">
        <f>_xlfn.STDEV.P(CE36:CE39)</f>
        <v>0.27740170890881272</v>
      </c>
      <c r="CF58" s="2">
        <f>((CE58-$B58)/$B58)</f>
        <v>-0.58299612962053593</v>
      </c>
      <c r="CG58">
        <f>_xlfn.STDEV.P(CG36:CG39)</f>
        <v>0.42342500945716482</v>
      </c>
      <c r="CH58" s="2">
        <f>((CG58-$B58)/$B58)</f>
        <v>-0.36348673390061631</v>
      </c>
      <c r="CI58">
        <f>_xlfn.STDEV.P(CI36:CI39)</f>
        <v>0.68874090339277239</v>
      </c>
      <c r="CJ58" s="2">
        <f>((CI58-$B58)/$B58)</f>
        <v>3.5349145948647652E-2</v>
      </c>
      <c r="CK58">
        <f>_xlfn.STDEV.P(CK36:CK39)</f>
        <v>0.66509164288936018</v>
      </c>
      <c r="CL58" s="2">
        <f>((CK58-$B58)/$B58)</f>
        <v>-2.0158371458184405E-4</v>
      </c>
      <c r="CM58">
        <f>_xlfn.STDEV.P(CM36:CM39)</f>
        <v>0.66673523232570364</v>
      </c>
      <c r="CN58" s="2">
        <f>((CM58-$B58)/$B58)</f>
        <v>2.2691406330295981E-3</v>
      </c>
      <c r="CO58">
        <f>_xlfn.STDEV.P(CO36:CO39)</f>
        <v>0.66522574156538039</v>
      </c>
      <c r="CP58" s="2">
        <f>((CO58-$B58)/$B58)</f>
        <v>0</v>
      </c>
      <c r="CQ58">
        <f>_xlfn.STDEV.P(CQ36:CQ39)</f>
        <v>0.66522574156538039</v>
      </c>
      <c r="CR58" s="2">
        <f>((CQ58-$B58)/$B58)</f>
        <v>0</v>
      </c>
      <c r="CS58">
        <f>_xlfn.STDEV.P(CS36:CS39)</f>
        <v>0.66522574156538039</v>
      </c>
      <c r="CT58" s="2">
        <f>((CS58-$B58)/$B58)</f>
        <v>0</v>
      </c>
      <c r="CV58" s="2">
        <f>((CU58-$B58)/$B58)</f>
        <v>-1</v>
      </c>
    </row>
    <row r="59" spans="1:100" x14ac:dyDescent="0.25">
      <c r="A59" t="s">
        <v>1375</v>
      </c>
      <c r="B59">
        <f>_xlfn.STDEV.P(B40:B43)</f>
        <v>1.1484890886093433</v>
      </c>
      <c r="C59">
        <f>_xlfn.STDEV.P(C40:C43)</f>
        <v>0.97203157122015549</v>
      </c>
      <c r="D59" s="2">
        <f>((C59-$B59)/$B59)</f>
        <v>-0.15364318141050232</v>
      </c>
      <c r="E59">
        <f>_xlfn.STDEV.P(E40:E43)</f>
        <v>4.4838219819323042</v>
      </c>
      <c r="F59" s="2">
        <f>((E59-$B59)/$B59)</f>
        <v>2.9041049901149463</v>
      </c>
      <c r="G59">
        <f>_xlfn.STDEV.P(G40:G43)</f>
        <v>1.0774167557941243</v>
      </c>
      <c r="H59" s="2">
        <f>((G59-$B59)/$B59)</f>
        <v>-6.1883333085277666E-2</v>
      </c>
      <c r="I59">
        <f>_xlfn.STDEV.P(I40:I43)</f>
        <v>1.1468394451016972</v>
      </c>
      <c r="J59" s="2">
        <f>((I59-$B59)/$B59)</f>
        <v>-1.4363597564897666E-3</v>
      </c>
      <c r="K59">
        <f>_xlfn.STDEV.P(K40:K43)</f>
        <v>1.2058793854858971</v>
      </c>
      <c r="L59" s="2">
        <f>((K59-$B59)/$B59)</f>
        <v>4.9970258704020699E-2</v>
      </c>
      <c r="M59">
        <f>_xlfn.STDEV.P(M40:M43)</f>
        <v>1.2428603357728136</v>
      </c>
      <c r="N59" s="2">
        <f>((M59-$B59)/$B59)</f>
        <v>8.2169911842819923E-2</v>
      </c>
      <c r="O59">
        <f>_xlfn.STDEV.P(O40:O43)</f>
        <v>1.148492524778153</v>
      </c>
      <c r="P59" s="2">
        <f>((O59-$B59)/$B59)</f>
        <v>2.9919037488396779E-6</v>
      </c>
      <c r="Q59">
        <f>_xlfn.STDEV.P(Q40:Q43)</f>
        <v>1.1491943170096137</v>
      </c>
      <c r="R59" s="2">
        <f>((Q59-$B59)/$B59)</f>
        <v>6.1404884666719931E-4</v>
      </c>
      <c r="S59">
        <f>_xlfn.STDEV.P(S40:S43)</f>
        <v>1.0974882826211882</v>
      </c>
      <c r="T59" s="2">
        <f>((S59-$B59)/$B59)</f>
        <v>-4.4406870290696232E-2</v>
      </c>
      <c r="U59">
        <f>_xlfn.STDEV.P(U40:U43)</f>
        <v>1.089033298847141</v>
      </c>
      <c r="V59" s="2">
        <f>((U59-$B59)/$B59)</f>
        <v>-5.1768702334120412E-2</v>
      </c>
      <c r="W59">
        <f>_xlfn.STDEV.P(W40:W43)</f>
        <v>1.1532850919357278</v>
      </c>
      <c r="X59" s="2">
        <f>((W59-$B59)/$B59)</f>
        <v>4.1759241545705934E-3</v>
      </c>
      <c r="Y59">
        <f>_xlfn.STDEV.P(Y40:Y43)</f>
        <v>1.0891040605874827</v>
      </c>
      <c r="Z59" s="2">
        <f>((Y59-$B59)/$B59)</f>
        <v>-5.1707089436755067E-2</v>
      </c>
      <c r="AA59">
        <f>_xlfn.STDEV.P(AA40:AA43)</f>
        <v>15.174131233165742</v>
      </c>
      <c r="AB59" s="2">
        <f>((AA59-$B59)/$B59)</f>
        <v>12.212255461250793</v>
      </c>
      <c r="AC59">
        <f>_xlfn.STDEV.P(AC40:AC43)</f>
        <v>12.575855764160627</v>
      </c>
      <c r="AD59" s="2">
        <f>((AC59-$B59)/$B59)</f>
        <v>9.9499131414371522</v>
      </c>
      <c r="AE59">
        <f>_xlfn.STDEV.P(AE40:AE43)</f>
        <v>15.055450203678856</v>
      </c>
      <c r="AF59" s="2">
        <f>((AE59-$B59)/$B59)</f>
        <v>12.108918798618157</v>
      </c>
      <c r="AG59">
        <f>_xlfn.STDEV.P(AG40:AG43)</f>
        <v>12.57713936763767</v>
      </c>
      <c r="AH59" s="2">
        <f>((AG59-$B59)/$B59)</f>
        <v>9.9510307867763856</v>
      </c>
      <c r="AI59">
        <f>_xlfn.STDEV.P(AI40:AI43)</f>
        <v>10.731121729235712</v>
      </c>
      <c r="AJ59" s="2">
        <f>((AI59-$B59)/$B59)</f>
        <v>8.3436862706545796</v>
      </c>
      <c r="AK59">
        <f>_xlfn.STDEV.P(AK40:AK43)</f>
        <v>14.968319822640767</v>
      </c>
      <c r="AL59" s="2">
        <f>((AK59-$B59)/$B59)</f>
        <v>12.033053575428628</v>
      </c>
      <c r="AM59">
        <f>_xlfn.STDEV.P(AM40:AM43)</f>
        <v>15.043294920178015</v>
      </c>
      <c r="AN59" s="2">
        <f>((AM59-$B59)/$B59)</f>
        <v>12.098335081609964</v>
      </c>
      <c r="AO59">
        <f>_xlfn.STDEV.P(AO40:AO43)</f>
        <v>0.89258887993747316</v>
      </c>
      <c r="AP59" s="2">
        <f>((AO59-$B59)/$B59)</f>
        <v>-0.22281466250735463</v>
      </c>
      <c r="AQ59">
        <f>_xlfn.STDEV.P(AQ40:AQ43)</f>
        <v>1.4089349804619806</v>
      </c>
      <c r="AR59" s="2">
        <f>((AQ59-$B59)/$B59)</f>
        <v>0.22677263061158048</v>
      </c>
      <c r="AS59">
        <f>_xlfn.STDEV.P(AS40:AS43)</f>
        <v>4.0007385109278264</v>
      </c>
      <c r="AT59" s="2">
        <f>((AS59-$B59)/$B59)</f>
        <v>2.4834797740848811</v>
      </c>
      <c r="AU59">
        <f>_xlfn.STDEV.P(AU40:AU43)</f>
        <v>1.0219978080000016</v>
      </c>
      <c r="AV59" s="2">
        <f>((AU59-$B59)/$B59)</f>
        <v>-0.1101371200335082</v>
      </c>
      <c r="AW59">
        <f>_xlfn.STDEV.P(AW40:AW43)</f>
        <v>1.0471056669439263</v>
      </c>
      <c r="AX59" s="2">
        <f>((AW59-$B59)/$B59)</f>
        <v>-8.8275476598717983E-2</v>
      </c>
      <c r="AY59">
        <f>_xlfn.STDEV.P(AY40:AY43)</f>
        <v>15.030547893769988</v>
      </c>
      <c r="AZ59" s="2">
        <f>((AY59-$B59)/$B59)</f>
        <v>12.08723612861646</v>
      </c>
      <c r="BA59">
        <f>_xlfn.STDEV.P(BA40:BA43)</f>
        <v>15.021287025728299</v>
      </c>
      <c r="BB59" s="2">
        <f>((BA59-$B59)/$B59)</f>
        <v>12.079172605737977</v>
      </c>
      <c r="BC59">
        <f>_xlfn.STDEV.P(BC40:BC43)</f>
        <v>15.030865067935171</v>
      </c>
      <c r="BD59" s="2">
        <f>((BC59-$B59)/$B59)</f>
        <v>12.087512295075792</v>
      </c>
      <c r="BE59">
        <f>_xlfn.STDEV.P(BE40:BE43)</f>
        <v>2.129130513859177</v>
      </c>
      <c r="BF59" s="2">
        <f>((BE59-$B59)/$B59)</f>
        <v>0.85385349758720896</v>
      </c>
      <c r="BG59">
        <f>_xlfn.STDEV.P(BG40:BG43)</f>
        <v>91.152113468156784</v>
      </c>
      <c r="BH59" s="2">
        <f>((BG59-$B59)/$B59)</f>
        <v>78.366982561870927</v>
      </c>
      <c r="BI59">
        <f>_xlfn.STDEV.P(BI40:BI43)</f>
        <v>28.581944066683263</v>
      </c>
      <c r="BJ59" s="2">
        <f>((BI59-$B59)/$B59)</f>
        <v>23.886561265716445</v>
      </c>
      <c r="BK59">
        <f>_xlfn.STDEV.P(BK40:BK43)</f>
        <v>4.4605959008453109</v>
      </c>
      <c r="BL59" s="2">
        <f>((BK59-$B59)/$B59)</f>
        <v>2.8838818279470613</v>
      </c>
      <c r="BM59">
        <f>_xlfn.STDEV.P(BM40:BM43)</f>
        <v>4.4585368534823528</v>
      </c>
      <c r="BN59" s="2">
        <f>((BM59-$B59)/$B59)</f>
        <v>2.8820889964927798</v>
      </c>
      <c r="BO59">
        <f>_xlfn.STDEV.P(BO40:BO43)</f>
        <v>743.07609659668253</v>
      </c>
      <c r="BP59" s="2">
        <f>((BO59-$B59)/$B59)</f>
        <v>646.0031835447752</v>
      </c>
      <c r="BQ59">
        <f>_xlfn.STDEV.P(BQ40:BQ43)</f>
        <v>490.28081888294417</v>
      </c>
      <c r="BR59" s="2">
        <f>((BQ59-$B59)/$B59)</f>
        <v>425.89201294598666</v>
      </c>
      <c r="BS59" s="2">
        <f t="shared" si="69"/>
        <v>-0.42685276124936777</v>
      </c>
      <c r="BT59">
        <f>_xlfn.STDEV.P(BT40:BT43)</f>
        <v>369.31263579829056</v>
      </c>
      <c r="BU59" s="2">
        <f>((BT59-$B59)/$B59)</f>
        <v>320.56390466493292</v>
      </c>
      <c r="BV59" s="2">
        <f t="shared" si="70"/>
        <v>-0.56859882031850018</v>
      </c>
      <c r="BW59">
        <f>_xlfn.STDEV.P(BW40:BW43)</f>
        <v>582.23329565278846</v>
      </c>
      <c r="BX59" s="2">
        <f>((BW59-$B59)/$B59)</f>
        <v>505.95587918714142</v>
      </c>
      <c r="BY59" s="2">
        <f t="shared" si="71"/>
        <v>-0.31910623756511741</v>
      </c>
      <c r="BZ59">
        <f>_xlfn.STDEV.P(BZ40:BZ43)</f>
        <v>404.73542218884796</v>
      </c>
      <c r="CA59" s="2">
        <f>((BZ59-$B59)/$B59)</f>
        <v>351.40685018516365</v>
      </c>
      <c r="CB59" s="2">
        <f t="shared" si="72"/>
        <v>-0.52709170461192234</v>
      </c>
      <c r="CC59">
        <f>_xlfn.STDEV.P(CC40:CC43)</f>
        <v>71.658504885965698</v>
      </c>
      <c r="CD59" s="2">
        <f>((CC59-$B59)/$B59)</f>
        <v>61.393718492122503</v>
      </c>
      <c r="CE59">
        <f>_xlfn.STDEV.P(CE40:CE43)</f>
        <v>72.031290443691816</v>
      </c>
      <c r="CF59" s="2">
        <f>((CE59-$B59)/$B59)</f>
        <v>61.718306301813854</v>
      </c>
      <c r="CG59">
        <f>_xlfn.STDEV.P(CG40:CG43)</f>
        <v>4.3665903600141585</v>
      </c>
      <c r="CH59" s="2">
        <f>((CG59-$B59)/$B59)</f>
        <v>2.8020303399673367</v>
      </c>
      <c r="CI59">
        <f>_xlfn.STDEV.P(CI40:CI43)</f>
        <v>14.461214386134237</v>
      </c>
      <c r="CJ59" s="2">
        <f>((CI59-$B59)/$B59)</f>
        <v>11.591512213359126</v>
      </c>
      <c r="CK59">
        <f>_xlfn.STDEV.P(CK40:CK43)</f>
        <v>13.591999033659869</v>
      </c>
      <c r="CL59" s="2">
        <f>((CK59-$B59)/$B59)</f>
        <v>10.834678420948556</v>
      </c>
      <c r="CM59">
        <f>_xlfn.STDEV.P(CM40:CM43)</f>
        <v>12.976242214142754</v>
      </c>
      <c r="CN59" s="2">
        <f>((CM59-$B59)/$B59)</f>
        <v>10.29853330157027</v>
      </c>
      <c r="CO59">
        <f>_xlfn.STDEV.P(CO40:CO43)</f>
        <v>15.048708412218692</v>
      </c>
      <c r="CP59" s="2">
        <f>((CO59-$B59)/$B59)</f>
        <v>12.103048658860603</v>
      </c>
      <c r="CQ59">
        <f>_xlfn.STDEV.P(CQ40:CQ43)</f>
        <v>15.055094473070021</v>
      </c>
      <c r="CR59" s="2">
        <f>((CQ59-$B59)/$B59)</f>
        <v>12.10860906070914</v>
      </c>
      <c r="CS59">
        <f>_xlfn.STDEV.P(CS40:CS43)</f>
        <v>15.071047631516622</v>
      </c>
      <c r="CT59" s="2">
        <f>((CS59-$B59)/$B59)</f>
        <v>12.122499622321632</v>
      </c>
      <c r="CV59" s="2">
        <f>((CU59-$B59)/$B59)</f>
        <v>-1</v>
      </c>
    </row>
    <row r="60" spans="1:100" x14ac:dyDescent="0.25">
      <c r="A60" t="s">
        <v>1376</v>
      </c>
      <c r="B60">
        <f>_xlfn.STDEV.P(B44:B47)</f>
        <v>250.70810002750008</v>
      </c>
      <c r="C60">
        <f>_xlfn.STDEV.P(C44:C47)</f>
        <v>250.90362050589482</v>
      </c>
      <c r="D60" s="2">
        <f>((C60-$B60)/$B60)</f>
        <v>7.7987300120456536E-4</v>
      </c>
      <c r="E60">
        <f>_xlfn.STDEV.P(E44:E47)</f>
        <v>245.65992103469233</v>
      </c>
      <c r="F60" s="2">
        <f>((E60-$B60)/$B60)</f>
        <v>-2.0135683658621385E-2</v>
      </c>
      <c r="G60">
        <f>_xlfn.STDEV.P(G44:G47)</f>
        <v>250.81234347435557</v>
      </c>
      <c r="H60" s="2">
        <f>((G60-$B60)/$B60)</f>
        <v>4.157960865407107E-4</v>
      </c>
      <c r="I60">
        <f>_xlfn.STDEV.P(I44:I47)</f>
        <v>239.15650096423261</v>
      </c>
      <c r="J60" s="2">
        <f>((I60-$B60)/$B60)</f>
        <v>-4.6075890894631578E-2</v>
      </c>
      <c r="K60">
        <f>_xlfn.STDEV.P(K44:K47)</f>
        <v>256.89767960379925</v>
      </c>
      <c r="L60" s="2">
        <f>((K60-$B60)/$B60)</f>
        <v>2.4688390904084208E-2</v>
      </c>
      <c r="M60">
        <f>_xlfn.STDEV.P(M44:M47)</f>
        <v>260.08309672880273</v>
      </c>
      <c r="N60" s="2">
        <f>((M60-$B60)/$B60)</f>
        <v>3.7394071832040167E-2</v>
      </c>
      <c r="O60">
        <f>_xlfn.STDEV.P(O44:O47)</f>
        <v>250.90625796246732</v>
      </c>
      <c r="P60" s="2">
        <f>((O60-$B60)/$B60)</f>
        <v>7.9039303056225815E-4</v>
      </c>
      <c r="Q60">
        <f>_xlfn.STDEV.P(Q44:Q47)</f>
        <v>250.81613139297619</v>
      </c>
      <c r="R60" s="2">
        <f>((Q60-$B60)/$B60)</f>
        <v>4.3090496662955268E-4</v>
      </c>
      <c r="S60">
        <f>_xlfn.STDEV.P(S44:S47)</f>
        <v>250.99447966521163</v>
      </c>
      <c r="T60" s="2">
        <f>((S60-$B60)/$B60)</f>
        <v>1.1422831479323359E-3</v>
      </c>
      <c r="U60">
        <f>_xlfn.STDEV.P(U44:U47)</f>
        <v>250.6168315341412</v>
      </c>
      <c r="V60" s="2">
        <f>((U60-$B60)/$B60)</f>
        <v>-3.6404285840334192E-4</v>
      </c>
      <c r="W60">
        <f>_xlfn.STDEV.P(W44:W47)</f>
        <v>243.30243753015463</v>
      </c>
      <c r="X60" s="2">
        <f>((W60-$B60)/$B60)</f>
        <v>-2.9538983768506569E-2</v>
      </c>
      <c r="Y60">
        <f>_xlfn.STDEV.P(Y44:Y47)</f>
        <v>246.16289266927583</v>
      </c>
      <c r="Z60" s="2">
        <f>((Y60-$B60)/$B60)</f>
        <v>-1.8129479493186235E-2</v>
      </c>
      <c r="AA60">
        <f>_xlfn.STDEV.P(AA44:AA47)</f>
        <v>247.5497743752619</v>
      </c>
      <c r="AB60" s="2">
        <f>((AA60-$B60)/$B60)</f>
        <v>-1.2597621105547609E-2</v>
      </c>
      <c r="AC60">
        <f>_xlfn.STDEV.P(AC44:AC47)</f>
        <v>250.35290784736898</v>
      </c>
      <c r="AD60" s="2">
        <f>((AC60-$B60)/$B60)</f>
        <v>-1.4167559009546852E-3</v>
      </c>
      <c r="AE60">
        <f>_xlfn.STDEV.P(AE44:AE47)</f>
        <v>247.72319766782698</v>
      </c>
      <c r="AF60" s="2">
        <f>((AE60-$B60)/$B60)</f>
        <v>-1.1905887202470471E-2</v>
      </c>
      <c r="AG60">
        <f>_xlfn.STDEV.P(AG44:AG47)</f>
        <v>250.48234686784141</v>
      </c>
      <c r="AH60" s="2">
        <f>((AG60-$B60)/$B60)</f>
        <v>-9.0046216948675827E-4</v>
      </c>
      <c r="AI60">
        <f>_xlfn.STDEV.P(AI44:AI47)</f>
        <v>250.20178742753112</v>
      </c>
      <c r="AJ60" s="2">
        <f>((AI60-$B60)/$B60)</f>
        <v>-2.0195302820827381E-3</v>
      </c>
      <c r="AK60">
        <f>_xlfn.STDEV.P(AK44:AK47)</f>
        <v>247.75934981831293</v>
      </c>
      <c r="AL60" s="2">
        <f>((AK60-$B60)/$B60)</f>
        <v>-1.1761687033102266E-2</v>
      </c>
      <c r="AM60">
        <f>_xlfn.STDEV.P(AM44:AM47)</f>
        <v>246.5111701573698</v>
      </c>
      <c r="AN60" s="2">
        <f>((AM60-$B60)/$B60)</f>
        <v>-1.6740304240947607E-2</v>
      </c>
      <c r="AO60">
        <f>_xlfn.STDEV.P(AO44:AO47)</f>
        <v>249.88232561890655</v>
      </c>
      <c r="AP60" s="2">
        <f>((AO60-$B60)/$B60)</f>
        <v>-3.2937683644962113E-3</v>
      </c>
      <c r="AQ60">
        <f>_xlfn.STDEV.P(AQ44:AQ47)</f>
        <v>256.50501841315673</v>
      </c>
      <c r="AR60" s="2">
        <f>((AQ60-$B60)/$B60)</f>
        <v>2.312218227101873E-2</v>
      </c>
      <c r="AS60">
        <f>_xlfn.STDEV.P(AS44:AS47)</f>
        <v>282.60950214904693</v>
      </c>
      <c r="AT60" s="2">
        <f>((AS60-$B60)/$B60)</f>
        <v>0.12724519917006111</v>
      </c>
      <c r="AU60">
        <f>_xlfn.STDEV.P(AU44:AU47)</f>
        <v>361.28165992233846</v>
      </c>
      <c r="AV60" s="2">
        <f>((AU60-$B60)/$B60)</f>
        <v>0.44104502360597686</v>
      </c>
      <c r="AW60">
        <f>_xlfn.STDEV.P(AW44:AW47)</f>
        <v>301.9419378990238</v>
      </c>
      <c r="AX60" s="2">
        <f>((AW60-$B60)/$B60)</f>
        <v>0.20435653202231557</v>
      </c>
      <c r="AY60">
        <f>_xlfn.STDEV.P(AY44:AY47)</f>
        <v>247.61647028859198</v>
      </c>
      <c r="AZ60" s="2">
        <f>((AY60-$B60)/$B60)</f>
        <v>-1.2331590956051986E-2</v>
      </c>
      <c r="BA60">
        <f>_xlfn.STDEV.P(BA44:BA47)</f>
        <v>247.59822424815053</v>
      </c>
      <c r="BB60" s="2">
        <f>((BA60-$B60)/$B60)</f>
        <v>-1.2404368981330996E-2</v>
      </c>
      <c r="BC60">
        <f>_xlfn.STDEV.P(BC44:BC47)</f>
        <v>247.55370169263378</v>
      </c>
      <c r="BD60" s="2">
        <f>((BC60-$B60)/$B60)</f>
        <v>-1.258195620532522E-2</v>
      </c>
      <c r="BE60">
        <f>_xlfn.STDEV.P(BE44:BE47)</f>
        <v>240.95832449822646</v>
      </c>
      <c r="BF60" s="2">
        <f>((BE60-$B60)/$B60)</f>
        <v>-3.8888953042219898E-2</v>
      </c>
      <c r="BG60">
        <f>_xlfn.STDEV.P(BG44:BG47)</f>
        <v>575.57949035440413</v>
      </c>
      <c r="BH60" s="2">
        <f>((BG60-$B60)/$B60)</f>
        <v>1.2958152939265584</v>
      </c>
      <c r="BI60">
        <f>_xlfn.STDEV.P(BI44:BI47)</f>
        <v>161.83913437016608</v>
      </c>
      <c r="BJ60" s="2">
        <f>((BI60-$B60)/$B60)</f>
        <v>-0.35447185650398211</v>
      </c>
      <c r="BK60">
        <f>_xlfn.STDEV.P(BK44:BK47)</f>
        <v>254.45920442777526</v>
      </c>
      <c r="BL60" s="2">
        <f>((BK60-$B60)/$B60)</f>
        <v>1.496203911985183E-2</v>
      </c>
      <c r="BM60">
        <f>_xlfn.STDEV.P(BM44:BM47)</f>
        <v>254.43186825056242</v>
      </c>
      <c r="BN60" s="2">
        <f>((BM60-$B60)/$B60)</f>
        <v>1.4853003244226563E-2</v>
      </c>
      <c r="BO60">
        <f>_xlfn.STDEV.P(BO44:BO47)</f>
        <v>876.23511736398552</v>
      </c>
      <c r="BP60" s="2">
        <f>((BO60-$B60)/$B60)</f>
        <v>2.495041114618441</v>
      </c>
      <c r="BQ60">
        <f>_xlfn.STDEV.P(BQ44:BQ47)</f>
        <v>1201.2945380566778</v>
      </c>
      <c r="BR60" s="2">
        <f>((BQ60-$B60)/$B60)</f>
        <v>3.7916064057160823</v>
      </c>
      <c r="BS60" s="2">
        <f t="shared" si="69"/>
        <v>-0.99567284358891883</v>
      </c>
      <c r="BT60">
        <f>_xlfn.STDEV.P(BT44:BT47)</f>
        <v>1175.3892873594771</v>
      </c>
      <c r="BU60" s="2">
        <f>((BT60-$B60)/$B60)</f>
        <v>3.6882780701163984</v>
      </c>
      <c r="BV60" s="2">
        <f t="shared" si="70"/>
        <v>-0.99579076665951027</v>
      </c>
      <c r="BW60">
        <f>_xlfn.STDEV.P(BW44:BW47)</f>
        <v>746.65550993325928</v>
      </c>
      <c r="BX60" s="2">
        <f>((BW60-$B60)/$B60)</f>
        <v>1.9781866236127148</v>
      </c>
      <c r="BY60" s="2">
        <f t="shared" si="71"/>
        <v>-0.99774240202839193</v>
      </c>
      <c r="BZ60">
        <f>_xlfn.STDEV.P(BZ44:BZ47)</f>
        <v>959.68909269880351</v>
      </c>
      <c r="CA60" s="2">
        <f>((BZ60-$B60)/$B60)</f>
        <v>2.8279141862330555</v>
      </c>
      <c r="CB60" s="2">
        <f t="shared" si="72"/>
        <v>-0.9967726536745749</v>
      </c>
      <c r="CC60">
        <f>_xlfn.STDEV.P(CC44:CC47)</f>
        <v>300.21331691480583</v>
      </c>
      <c r="CD60" s="2">
        <f>((CC60-$B60)/$B60)</f>
        <v>0.19746157735579958</v>
      </c>
      <c r="CE60">
        <f>_xlfn.STDEV.P(CE44:CE47)</f>
        <v>300.22700695052174</v>
      </c>
      <c r="CF60" s="2">
        <f>((CE60-$B60)/$B60)</f>
        <v>0.1975161828341005</v>
      </c>
      <c r="CG60">
        <f>_xlfn.STDEV.P(CG44:CG47)</f>
        <v>248.10803286459506</v>
      </c>
      <c r="CH60" s="2">
        <f>((CG60-$B60)/$B60)</f>
        <v>-1.0370894129945622E-2</v>
      </c>
      <c r="CI60">
        <f>_xlfn.STDEV.P(CI44:CI47)</f>
        <v>248.19723701060656</v>
      </c>
      <c r="CJ60" s="2">
        <f>((CI60-$B60)/$B60)</f>
        <v>-1.0015085338758931E-2</v>
      </c>
      <c r="CK60">
        <f>_xlfn.STDEV.P(CK44:CK47)</f>
        <v>248.72446463972261</v>
      </c>
      <c r="CL60" s="2">
        <f>((CK60-$B60)/$B60)</f>
        <v>-7.9121312297444086E-3</v>
      </c>
      <c r="CM60">
        <f>_xlfn.STDEV.P(CM44:CM47)</f>
        <v>249.05135221720909</v>
      </c>
      <c r="CN60" s="2">
        <f>((CM60-$B60)/$B60)</f>
        <v>-6.6082739652578697E-3</v>
      </c>
      <c r="CO60">
        <f>_xlfn.STDEV.P(CO44:CO47)</f>
        <v>247.56533449218423</v>
      </c>
      <c r="CP60" s="2">
        <f>((CO60-$B60)/$B60)</f>
        <v>-1.2535556429852553E-2</v>
      </c>
      <c r="CQ60">
        <f>_xlfn.STDEV.P(CQ44:CQ47)</f>
        <v>247.91940680442423</v>
      </c>
      <c r="CR60" s="2">
        <f>((CQ60-$B60)/$B60)</f>
        <v>-1.1123267348641558E-2</v>
      </c>
      <c r="CS60">
        <f>_xlfn.STDEV.P(CS44:CS47)</f>
        <v>249.04754008390685</v>
      </c>
      <c r="CT60" s="2">
        <f>((CS60-$B60)/$B60)</f>
        <v>-6.6234794305053621E-3</v>
      </c>
      <c r="CV60" s="2">
        <f>((CU60-$B60)/$B60)</f>
        <v>-1</v>
      </c>
    </row>
    <row r="61" spans="1:100" x14ac:dyDescent="0.25">
      <c r="A61" t="s">
        <v>1377</v>
      </c>
      <c r="B61">
        <f>_xlfn.STDEV.P(B48:B51)</f>
        <v>38.413137387915953</v>
      </c>
      <c r="C61">
        <f>_xlfn.STDEV.P(C48:C51)</f>
        <v>37.712591607939061</v>
      </c>
      <c r="D61" s="2">
        <f>((C61-$B61)/$B61)</f>
        <v>-1.8237140405960969E-2</v>
      </c>
      <c r="E61">
        <f>_xlfn.STDEV.P(E48:E51)</f>
        <v>37.555737124518174</v>
      </c>
      <c r="F61" s="2">
        <f>((E61-$B61)/$B61)</f>
        <v>-2.2320495583042388E-2</v>
      </c>
      <c r="G61">
        <f>_xlfn.STDEV.P(G48:G51)</f>
        <v>37.953163131246825</v>
      </c>
      <c r="H61" s="2">
        <f>((G61-$B61)/$B61)</f>
        <v>-1.1974399592099625E-2</v>
      </c>
      <c r="I61">
        <f>_xlfn.STDEV.P(I48:I51)</f>
        <v>37.44861481554193</v>
      </c>
      <c r="J61" s="2">
        <f>((I61-$B61)/$B61)</f>
        <v>-2.5109184981007126E-2</v>
      </c>
      <c r="K61">
        <f>_xlfn.STDEV.P(K48:K51)</f>
        <v>37.774108817149447</v>
      </c>
      <c r="L61" s="2">
        <f>((K61-$B61)/$B61)</f>
        <v>-1.6635677641044028E-2</v>
      </c>
      <c r="M61">
        <f>_xlfn.STDEV.P(M48:M51)</f>
        <v>38.148597566493272</v>
      </c>
      <c r="N61" s="2">
        <f>((M61-$B61)/$B61)</f>
        <v>-6.8867017747396859E-3</v>
      </c>
      <c r="O61">
        <f>_xlfn.STDEV.P(O48:O51)</f>
        <v>38.32707414962541</v>
      </c>
      <c r="P61" s="2">
        <f>((O61-$B61)/$B61)</f>
        <v>-2.2404636575614899E-3</v>
      </c>
      <c r="Q61">
        <f>_xlfn.STDEV.P(Q48:Q51)</f>
        <v>45.891192730973977</v>
      </c>
      <c r="R61" s="2">
        <f>((Q61-$B61)/$B61)</f>
        <v>0.19467442264714568</v>
      </c>
      <c r="S61">
        <f>_xlfn.STDEV.P(S48:S51)</f>
        <v>37.582620393077761</v>
      </c>
      <c r="T61" s="2">
        <f>((S61-$B61)/$B61)</f>
        <v>-2.1620649895143857E-2</v>
      </c>
      <c r="U61">
        <f>_xlfn.STDEV.P(U48:U51)</f>
        <v>37.864615293563453</v>
      </c>
      <c r="V61" s="2">
        <f>((U61-$B61)/$B61)</f>
        <v>-1.4279544230226142E-2</v>
      </c>
      <c r="W61">
        <f>_xlfn.STDEV.P(W48:W51)</f>
        <v>35.362397974525926</v>
      </c>
      <c r="X61" s="2">
        <f>((W61-$B61)/$B61)</f>
        <v>-7.9419168046131305E-2</v>
      </c>
      <c r="Y61">
        <f>_xlfn.STDEV.P(Y48:Y51)</f>
        <v>36.774975969151271</v>
      </c>
      <c r="Z61" s="2">
        <f>((Y61-$B61)/$B61)</f>
        <v>-4.264586363310216E-2</v>
      </c>
      <c r="AA61">
        <f>_xlfn.STDEV.P(AA48:AA51)</f>
        <v>31.864503816591348</v>
      </c>
      <c r="AB61" s="2">
        <f>((AA61-$B61)/$B61)</f>
        <v>-0.17047900839738961</v>
      </c>
      <c r="AC61">
        <f>_xlfn.STDEV.P(AC48:AC51)</f>
        <v>32.035118445102633</v>
      </c>
      <c r="AD61" s="2">
        <f>((AC61-$B61)/$B61)</f>
        <v>-0.16603743866075682</v>
      </c>
      <c r="AE61">
        <f>_xlfn.STDEV.P(AE48:AE51)</f>
        <v>33.145513943276988</v>
      </c>
      <c r="AF61" s="2">
        <f>((AE61-$B61)/$B61)</f>
        <v>-0.13713077876049926</v>
      </c>
      <c r="AG61">
        <f>_xlfn.STDEV.P(AG48:AG51)</f>
        <v>33.149233914346652</v>
      </c>
      <c r="AH61" s="2">
        <f>((AG61-$B61)/$B61)</f>
        <v>-0.13703393764512514</v>
      </c>
      <c r="AI61">
        <f>_xlfn.STDEV.P(AI48:AI51)</f>
        <v>32.240004621858212</v>
      </c>
      <c r="AJ61" s="2">
        <f>((AI61-$B61)/$B61)</f>
        <v>-0.16070368592177767</v>
      </c>
      <c r="AK61">
        <f>_xlfn.STDEV.P(AK48:AK51)</f>
        <v>31.919438427656317</v>
      </c>
      <c r="AL61" s="2">
        <f>((AK61-$B61)/$B61)</f>
        <v>-0.16904890883248788</v>
      </c>
      <c r="AM61">
        <f>_xlfn.STDEV.P(AM48:AM51)</f>
        <v>31.841794507765165</v>
      </c>
      <c r="AN61" s="2">
        <f>((AM61-$B61)/$B61)</f>
        <v>-0.17107019439182825</v>
      </c>
      <c r="AO61">
        <f>_xlfn.STDEV.P(AO48:AO51)</f>
        <v>37.883241618383991</v>
      </c>
      <c r="AP61" s="2">
        <f>((AO61-$B61)/$B61)</f>
        <v>-1.3794649579928785E-2</v>
      </c>
      <c r="AQ61">
        <f>_xlfn.STDEV.P(AQ48:AQ51)</f>
        <v>38.379494759766459</v>
      </c>
      <c r="AR61" s="2">
        <f>((AQ61-$B61)/$B61)</f>
        <v>-8.7581047623766961E-4</v>
      </c>
      <c r="AS61">
        <f>_xlfn.STDEV.P(AS48:AS51)</f>
        <v>42.628576413370226</v>
      </c>
      <c r="AT61" s="2">
        <f>((AS61-$B61)/$B61)</f>
        <v>0.10973951392942902</v>
      </c>
      <c r="AU61">
        <f>_xlfn.STDEV.P(AU48:AU51)</f>
        <v>53.970749135213502</v>
      </c>
      <c r="AV61" s="2">
        <f>((AU61-$B61)/$B61)</f>
        <v>0.40500757827168993</v>
      </c>
      <c r="AW61">
        <f>_xlfn.STDEV.P(AW48:AW51)</f>
        <v>45.611460821275884</v>
      </c>
      <c r="AX61" s="2">
        <f>((AW61-$B61)/$B61)</f>
        <v>0.18739222887908102</v>
      </c>
      <c r="AY61">
        <f>_xlfn.STDEV.P(AY48:AY51)</f>
        <v>32.076370846141153</v>
      </c>
      <c r="AZ61" s="2">
        <f>((AY61-$B61)/$B61)</f>
        <v>-0.16496352479056364</v>
      </c>
      <c r="BA61">
        <f>_xlfn.STDEV.P(BA48:BA51)</f>
        <v>32.027413233786753</v>
      </c>
      <c r="BB61" s="2">
        <f>((BA61-$B61)/$B61)</f>
        <v>-0.16623802658040704</v>
      </c>
      <c r="BC61">
        <f>_xlfn.STDEV.P(BC48:BC51)</f>
        <v>31.972035572143806</v>
      </c>
      <c r="BD61" s="2">
        <f>((BC61-$B61)/$B61)</f>
        <v>-0.16767965997482923</v>
      </c>
      <c r="BE61">
        <f>_xlfn.STDEV.P(BE48:BE51)</f>
        <v>41.521279000561002</v>
      </c>
      <c r="BF61" s="2">
        <f>((BE61-$B61)/$B61)</f>
        <v>8.0913505743032896E-2</v>
      </c>
      <c r="BG61">
        <f>_xlfn.STDEV.P(BG48:BG51)</f>
        <v>55.781606021418078</v>
      </c>
      <c r="BH61" s="2">
        <f>((BG61-$B61)/$B61)</f>
        <v>0.45214918162258511</v>
      </c>
      <c r="BI61">
        <f>_xlfn.STDEV.P(BI48:BI51)</f>
        <v>49.453744362309244</v>
      </c>
      <c r="BJ61" s="2">
        <f>((BI61-$B61)/$B61)</f>
        <v>0.28741747550843005</v>
      </c>
      <c r="BK61">
        <f>_xlfn.STDEV.P(BK48:BK51)</f>
        <v>32.178476494000513</v>
      </c>
      <c r="BL61" s="2">
        <f>((BK61-$B61)/$B61)</f>
        <v>-0.16230543292922348</v>
      </c>
      <c r="BM61">
        <f>_xlfn.STDEV.P(BM48:BM51)</f>
        <v>32.322380913980226</v>
      </c>
      <c r="BN61" s="2">
        <f>((BM61-$B61)/$B61)</f>
        <v>-0.15855920365025336</v>
      </c>
      <c r="BO61">
        <f>_xlfn.STDEV.P(BO48:BO51)</f>
        <v>74.251734586288435</v>
      </c>
      <c r="BP61" s="2">
        <f>((BO61-$B61)/$B61)</f>
        <v>0.9329776122282224</v>
      </c>
      <c r="BQ61">
        <f>_xlfn.STDEV.P(BQ48:BQ51)</f>
        <v>114.30755003375594</v>
      </c>
      <c r="BR61" s="2">
        <f>((BQ61-$B61)/$B61)</f>
        <v>1.9757410564885267</v>
      </c>
      <c r="BS61" s="2">
        <f t="shared" si="69"/>
        <v>-0.97339131445888971</v>
      </c>
      <c r="BT61">
        <f>_xlfn.STDEV.P(BT48:BT51)</f>
        <v>117.10612673409987</v>
      </c>
      <c r="BU61" s="2">
        <f>((BT61-$B61)/$B61)</f>
        <v>2.0485957330561404</v>
      </c>
      <c r="BV61" s="2">
        <f t="shared" si="70"/>
        <v>-0.97241012961555184</v>
      </c>
      <c r="BW61">
        <f>_xlfn.STDEV.P(BW48:BW51)</f>
        <v>74.13926250872214</v>
      </c>
      <c r="BX61" s="2">
        <f>((BW61-$B61)/$B61)</f>
        <v>0.93004965358661262</v>
      </c>
      <c r="BY61" s="2">
        <f t="shared" si="71"/>
        <v>-0.98747437135618976</v>
      </c>
      <c r="BZ61">
        <f>_xlfn.STDEV.P(BZ48:BZ51)</f>
        <v>102.04397109200002</v>
      </c>
      <c r="CA61" s="2">
        <f>((BZ61-$B61)/$B61)</f>
        <v>1.6564862448361515</v>
      </c>
      <c r="CB61" s="2">
        <f t="shared" si="72"/>
        <v>-0.97769094211649521</v>
      </c>
      <c r="CC61">
        <f>_xlfn.STDEV.P(CC48:CC51)</f>
        <v>32.357585480623719</v>
      </c>
      <c r="CD61" s="2">
        <f>((CC61-$B61)/$B61)</f>
        <v>-0.15764273160351636</v>
      </c>
      <c r="CE61">
        <f>_xlfn.STDEV.P(CE48:CE51)</f>
        <v>31.985648223745969</v>
      </c>
      <c r="CF61" s="2">
        <f>((CE61-$B61)/$B61)</f>
        <v>-0.16732528507791061</v>
      </c>
      <c r="CG61">
        <f>_xlfn.STDEV.P(CG48:CG51)</f>
        <v>32.225670977778044</v>
      </c>
      <c r="CH61" s="2">
        <f>((CG61-$B61)/$B61)</f>
        <v>-0.161076830243092</v>
      </c>
      <c r="CI61">
        <f>_xlfn.STDEV.P(CI48:CI51)</f>
        <v>31.787387878466603</v>
      </c>
      <c r="CJ61" s="2">
        <f>((CI61-$B61)/$B61)</f>
        <v>-0.17248654913393471</v>
      </c>
      <c r="CK61">
        <f>_xlfn.STDEV.P(CK48:CK51)</f>
        <v>31.924416366482795</v>
      </c>
      <c r="CL61" s="2">
        <f>((CK61-$B61)/$B61)</f>
        <v>-0.16891931934396973</v>
      </c>
      <c r="CM61">
        <f>_xlfn.STDEV.P(CM48:CM51)</f>
        <v>31.729150914515031</v>
      </c>
      <c r="CN61" s="2">
        <f>((CM61-$B61)/$B61)</f>
        <v>-0.17400261806013212</v>
      </c>
      <c r="CO61">
        <f>_xlfn.STDEV.P(CO48:CO51)</f>
        <v>31.79390138850059</v>
      </c>
      <c r="CP61" s="2">
        <f>((CO61-$B61)/$B61)</f>
        <v>-0.17231698448816757</v>
      </c>
      <c r="CQ61">
        <f>_xlfn.STDEV.P(CQ48:CQ51)</f>
        <v>32.021304245479385</v>
      </c>
      <c r="CR61" s="2">
        <f>((CQ61-$B61)/$B61)</f>
        <v>-0.16639706040900781</v>
      </c>
      <c r="CS61">
        <f>_xlfn.STDEV.P(CS48:CS51)</f>
        <v>31.813719704259906</v>
      </c>
      <c r="CT61" s="2">
        <f>((CS61-$B61)/$B61)</f>
        <v>-0.17180105902341886</v>
      </c>
      <c r="CV61" s="2">
        <f>((CU61-$B61)/$B61)</f>
        <v>-1</v>
      </c>
    </row>
    <row r="112" spans="52:53" x14ac:dyDescent="0.25">
      <c r="AZ112">
        <v>0.11900572765401063</v>
      </c>
      <c r="BA112">
        <v>-4.8060150877744109E-2</v>
      </c>
    </row>
    <row r="113" spans="52:53" x14ac:dyDescent="0.25">
      <c r="AZ113">
        <v>1.2583646421527509E-2</v>
      </c>
      <c r="BA113">
        <v>-1.6801046161462677E-2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0181D-FDDF-4AD9-842D-20D7230FEEA2}">
  <dimension ref="A1:F1606"/>
  <sheetViews>
    <sheetView topLeftCell="A226" zoomScaleNormal="100" workbookViewId="0">
      <selection activeCell="F244" sqref="F244:F245"/>
    </sheetView>
  </sheetViews>
  <sheetFormatPr defaultRowHeight="15" x14ac:dyDescent="0.25"/>
  <cols>
    <col min="2" max="2" width="65.85546875" bestFit="1" customWidth="1"/>
    <col min="4" max="4" width="46.7109375" customWidth="1"/>
    <col min="6" max="6" width="14.5703125" customWidth="1"/>
  </cols>
  <sheetData>
    <row r="1" spans="1:4" x14ac:dyDescent="0.25">
      <c r="A1" t="s">
        <v>79</v>
      </c>
      <c r="B1" t="s">
        <v>80</v>
      </c>
      <c r="C1" t="s">
        <v>81</v>
      </c>
      <c r="D1" t="s">
        <v>82</v>
      </c>
    </row>
    <row r="2" spans="1:4" x14ac:dyDescent="0.25">
      <c r="A2">
        <v>1</v>
      </c>
      <c r="B2" t="s">
        <v>1</v>
      </c>
      <c r="C2">
        <v>100</v>
      </c>
      <c r="D2">
        <v>14460.831111014601</v>
      </c>
    </row>
    <row r="3" spans="1:4" x14ac:dyDescent="0.25">
      <c r="A3">
        <v>1</v>
      </c>
      <c r="B3" t="s">
        <v>83</v>
      </c>
      <c r="C3">
        <v>100</v>
      </c>
      <c r="D3">
        <v>816.53886354423605</v>
      </c>
    </row>
    <row r="4" spans="1:4" x14ac:dyDescent="0.25">
      <c r="A4">
        <v>1</v>
      </c>
      <c r="B4" t="s">
        <v>5</v>
      </c>
      <c r="C4">
        <v>100</v>
      </c>
      <c r="D4">
        <v>5693.6201749536503</v>
      </c>
    </row>
    <row r="5" spans="1:4" x14ac:dyDescent="0.25">
      <c r="A5">
        <v>1</v>
      </c>
      <c r="B5" t="s">
        <v>6</v>
      </c>
      <c r="C5">
        <v>100</v>
      </c>
      <c r="D5">
        <v>9473.8843345235091</v>
      </c>
    </row>
    <row r="6" spans="1:4" x14ac:dyDescent="0.25">
      <c r="A6">
        <v>1</v>
      </c>
      <c r="B6" t="s">
        <v>7</v>
      </c>
      <c r="C6">
        <v>100</v>
      </c>
      <c r="D6">
        <v>7705.02266484131</v>
      </c>
    </row>
    <row r="7" spans="1:4" x14ac:dyDescent="0.25">
      <c r="A7">
        <v>1</v>
      </c>
      <c r="B7" t="s">
        <v>8</v>
      </c>
      <c r="C7">
        <v>100</v>
      </c>
      <c r="D7">
        <v>5337.2264366961899</v>
      </c>
    </row>
    <row r="8" spans="1:4" x14ac:dyDescent="0.25">
      <c r="A8">
        <v>1</v>
      </c>
      <c r="B8" t="s">
        <v>9</v>
      </c>
      <c r="C8">
        <v>100</v>
      </c>
      <c r="D8">
        <v>73.374765777430696</v>
      </c>
    </row>
    <row r="9" spans="1:4" x14ac:dyDescent="0.25">
      <c r="A9">
        <v>1</v>
      </c>
      <c r="B9" t="s">
        <v>10</v>
      </c>
      <c r="C9">
        <v>100</v>
      </c>
      <c r="D9">
        <v>3682.1436818049501</v>
      </c>
    </row>
    <row r="10" spans="1:4" x14ac:dyDescent="0.25">
      <c r="A10">
        <v>1</v>
      </c>
      <c r="B10" t="s">
        <v>11</v>
      </c>
      <c r="C10">
        <v>100</v>
      </c>
      <c r="D10">
        <v>2367.1447938818201</v>
      </c>
    </row>
    <row r="11" spans="1:4" x14ac:dyDescent="0.25">
      <c r="A11">
        <v>1</v>
      </c>
      <c r="B11" t="s">
        <v>12</v>
      </c>
      <c r="C11">
        <v>100</v>
      </c>
      <c r="D11">
        <v>2216.6705451706698</v>
      </c>
    </row>
    <row r="12" spans="1:4" x14ac:dyDescent="0.25">
      <c r="A12">
        <v>1</v>
      </c>
      <c r="B12" t="s">
        <v>13</v>
      </c>
      <c r="C12">
        <v>100</v>
      </c>
      <c r="D12">
        <v>2406.27733136593</v>
      </c>
    </row>
    <row r="13" spans="1:4" x14ac:dyDescent="0.25">
      <c r="A13">
        <v>1</v>
      </c>
      <c r="B13" t="s">
        <v>14</v>
      </c>
      <c r="C13">
        <v>100</v>
      </c>
      <c r="D13">
        <v>2151.5514295571402</v>
      </c>
    </row>
    <row r="14" spans="1:4" x14ac:dyDescent="0.25">
      <c r="A14">
        <v>1</v>
      </c>
      <c r="B14" t="s">
        <v>15</v>
      </c>
      <c r="C14">
        <v>100</v>
      </c>
      <c r="D14">
        <v>3037.0484822828198</v>
      </c>
    </row>
    <row r="15" spans="1:4" x14ac:dyDescent="0.25">
      <c r="A15">
        <v>1</v>
      </c>
      <c r="B15" t="s">
        <v>16</v>
      </c>
      <c r="C15">
        <v>100</v>
      </c>
      <c r="D15">
        <v>1965.88343928018</v>
      </c>
    </row>
    <row r="16" spans="1:4" x14ac:dyDescent="0.25">
      <c r="A16">
        <v>1</v>
      </c>
      <c r="B16" t="s">
        <v>17</v>
      </c>
      <c r="C16">
        <v>100</v>
      </c>
      <c r="D16">
        <v>3213.02834944709</v>
      </c>
    </row>
    <row r="17" spans="1:4" x14ac:dyDescent="0.25">
      <c r="A17">
        <v>1</v>
      </c>
      <c r="B17" t="s">
        <v>18</v>
      </c>
      <c r="C17">
        <v>100</v>
      </c>
      <c r="D17">
        <v>3529.8235390148602</v>
      </c>
    </row>
    <row r="18" spans="1:4" x14ac:dyDescent="0.25">
      <c r="A18">
        <v>1</v>
      </c>
      <c r="B18" t="s">
        <v>19</v>
      </c>
      <c r="C18">
        <v>100</v>
      </c>
      <c r="D18">
        <v>2225.3880723931602</v>
      </c>
    </row>
    <row r="19" spans="1:4" x14ac:dyDescent="0.25">
      <c r="A19">
        <v>1</v>
      </c>
      <c r="B19" t="s">
        <v>20</v>
      </c>
      <c r="C19">
        <v>100</v>
      </c>
      <c r="D19">
        <v>1087.4041744696799</v>
      </c>
    </row>
    <row r="20" spans="1:4" x14ac:dyDescent="0.25">
      <c r="A20">
        <v>1</v>
      </c>
      <c r="B20" t="s">
        <v>21</v>
      </c>
      <c r="C20">
        <v>100</v>
      </c>
      <c r="D20">
        <v>6.78836703193753</v>
      </c>
    </row>
    <row r="21" spans="1:4" x14ac:dyDescent="0.25">
      <c r="A21">
        <v>1</v>
      </c>
      <c r="B21" t="s">
        <v>22</v>
      </c>
      <c r="C21">
        <v>100</v>
      </c>
      <c r="D21">
        <v>249.352168763018</v>
      </c>
    </row>
    <row r="22" spans="1:4" x14ac:dyDescent="0.25">
      <c r="A22">
        <v>1</v>
      </c>
      <c r="B22" t="s">
        <v>23</v>
      </c>
      <c r="C22">
        <v>100</v>
      </c>
      <c r="D22">
        <v>254.58909007447301</v>
      </c>
    </row>
    <row r="23" spans="1:4" x14ac:dyDescent="0.25">
      <c r="A23">
        <v>1</v>
      </c>
      <c r="B23" t="s">
        <v>24</v>
      </c>
      <c r="C23">
        <v>100</v>
      </c>
      <c r="D23">
        <v>190.20988041646899</v>
      </c>
    </row>
    <row r="24" spans="1:4" x14ac:dyDescent="0.25">
      <c r="A24">
        <v>1</v>
      </c>
      <c r="B24" t="s">
        <v>0</v>
      </c>
      <c r="C24">
        <v>100</v>
      </c>
      <c r="D24">
        <v>230532.40593315201</v>
      </c>
    </row>
    <row r="25" spans="1:4" x14ac:dyDescent="0.25">
      <c r="A25">
        <v>1</v>
      </c>
      <c r="B25" t="s">
        <v>84</v>
      </c>
      <c r="C25">
        <v>100</v>
      </c>
      <c r="D25">
        <v>100164.943528991</v>
      </c>
    </row>
    <row r="26" spans="1:4" x14ac:dyDescent="0.25">
      <c r="A26">
        <v>1</v>
      </c>
      <c r="B26" t="s">
        <v>90</v>
      </c>
      <c r="C26">
        <v>100</v>
      </c>
      <c r="D26">
        <v>2235.1191595703099</v>
      </c>
    </row>
    <row r="27" spans="1:4" x14ac:dyDescent="0.25">
      <c r="A27">
        <v>1</v>
      </c>
      <c r="B27" t="s">
        <v>91</v>
      </c>
      <c r="C27">
        <v>100</v>
      </c>
      <c r="D27">
        <v>12177.4345150565</v>
      </c>
    </row>
    <row r="28" spans="1:4" x14ac:dyDescent="0.25">
      <c r="A28">
        <v>1</v>
      </c>
      <c r="B28" t="s">
        <v>92</v>
      </c>
      <c r="C28">
        <v>100</v>
      </c>
      <c r="D28">
        <v>0</v>
      </c>
    </row>
    <row r="29" spans="1:4" x14ac:dyDescent="0.25">
      <c r="A29">
        <v>1</v>
      </c>
      <c r="B29" t="s">
        <v>93</v>
      </c>
      <c r="C29">
        <v>0</v>
      </c>
    </row>
    <row r="30" spans="1:4" x14ac:dyDescent="0.25">
      <c r="A30">
        <v>1</v>
      </c>
      <c r="B30" t="s">
        <v>94</v>
      </c>
      <c r="C30">
        <v>100</v>
      </c>
      <c r="D30">
        <v>763.15964897188996</v>
      </c>
    </row>
    <row r="31" spans="1:4" x14ac:dyDescent="0.25">
      <c r="A31">
        <v>1</v>
      </c>
      <c r="B31" t="s">
        <v>95</v>
      </c>
      <c r="C31">
        <v>100</v>
      </c>
      <c r="D31">
        <v>68499.858151102002</v>
      </c>
    </row>
    <row r="32" spans="1:4" x14ac:dyDescent="0.25">
      <c r="A32">
        <v>1</v>
      </c>
      <c r="B32" t="s">
        <v>96</v>
      </c>
      <c r="C32">
        <v>100</v>
      </c>
      <c r="D32">
        <v>0</v>
      </c>
    </row>
    <row r="33" spans="1:6" x14ac:dyDescent="0.25">
      <c r="A33">
        <v>1</v>
      </c>
      <c r="B33" t="s">
        <v>97</v>
      </c>
      <c r="C33">
        <v>0</v>
      </c>
    </row>
    <row r="34" spans="1:6" x14ac:dyDescent="0.25">
      <c r="A34">
        <v>1</v>
      </c>
      <c r="B34" t="s">
        <v>98</v>
      </c>
      <c r="C34">
        <v>100</v>
      </c>
      <c r="D34">
        <v>0.30713005993540698</v>
      </c>
      <c r="F34">
        <f>AVERAGE(D34,D36,D38,D40,D42,D44,D46,D48,D50,D52)</f>
        <v>0.26634335004850962</v>
      </c>
    </row>
    <row r="35" spans="1:6" x14ac:dyDescent="0.25">
      <c r="A35">
        <v>1</v>
      </c>
      <c r="B35" t="s">
        <v>99</v>
      </c>
      <c r="C35">
        <v>100</v>
      </c>
      <c r="D35">
        <v>0.30713005993540698</v>
      </c>
      <c r="F35">
        <f>_xlfn.STDEV.P(D34,D36,D38,D40,D42,D44,D46,D48,D50,D52)</f>
        <v>1.5648466651903177E-2</v>
      </c>
    </row>
    <row r="36" spans="1:6" x14ac:dyDescent="0.25">
      <c r="A36">
        <v>1</v>
      </c>
      <c r="B36" t="s">
        <v>100</v>
      </c>
      <c r="C36">
        <v>100</v>
      </c>
      <c r="D36">
        <v>0.25760230714444299</v>
      </c>
      <c r="F36">
        <f>AVERAGE(D38,D40,D42,D44,D46,D48,D50,D52,D54,D56,D58,D60,D62,D64,D66,D68,D70,D72,D74,D76,D78,D80,D82)</f>
        <v>0.34226634525935257</v>
      </c>
    </row>
    <row r="37" spans="1:6" x14ac:dyDescent="0.25">
      <c r="A37">
        <v>1</v>
      </c>
      <c r="B37" t="s">
        <v>101</v>
      </c>
      <c r="C37">
        <v>100</v>
      </c>
      <c r="D37">
        <v>0.25760230714444299</v>
      </c>
      <c r="F37">
        <f>_xlfn.STDEV.P(D38,D40,D42,D44,D46,D48,D50,D52,D54,D56,D58,D60,D62,D64,D66,D68,D70,D72,D74,D76,D78,D80,D82)</f>
        <v>5.8883581974307049E-2</v>
      </c>
    </row>
    <row r="38" spans="1:6" x14ac:dyDescent="0.25">
      <c r="A38">
        <v>1</v>
      </c>
      <c r="B38" t="s">
        <v>102</v>
      </c>
      <c r="C38">
        <v>100</v>
      </c>
      <c r="D38">
        <v>0.26174284585346902</v>
      </c>
    </row>
    <row r="39" spans="1:6" x14ac:dyDescent="0.25">
      <c r="A39">
        <v>1</v>
      </c>
      <c r="B39" t="s">
        <v>103</v>
      </c>
      <c r="C39">
        <v>100</v>
      </c>
      <c r="D39">
        <v>0.26174284585346902</v>
      </c>
    </row>
    <row r="40" spans="1:6" x14ac:dyDescent="0.25">
      <c r="A40">
        <v>1</v>
      </c>
      <c r="B40" t="s">
        <v>104</v>
      </c>
      <c r="C40">
        <v>100</v>
      </c>
      <c r="D40">
        <v>0.25696739626573001</v>
      </c>
      <c r="F40">
        <f>AVERAGE(D40,D42,D44,D46,D48,D50,D52,D54,D56,D58)</f>
        <v>0.29694284949411631</v>
      </c>
    </row>
    <row r="41" spans="1:6" x14ac:dyDescent="0.25">
      <c r="A41">
        <v>1</v>
      </c>
      <c r="B41" t="s">
        <v>105</v>
      </c>
      <c r="C41">
        <v>100</v>
      </c>
      <c r="D41">
        <v>0.25696739626573001</v>
      </c>
      <c r="F41">
        <f>_xlfn.STDEV.P(D40,D42,D44,D46,D48,D50,D52,D54,D56,D58)</f>
        <v>5.3361970543067162E-2</v>
      </c>
    </row>
    <row r="42" spans="1:6" x14ac:dyDescent="0.25">
      <c r="A42">
        <v>1</v>
      </c>
      <c r="B42" t="s">
        <v>106</v>
      </c>
      <c r="C42">
        <v>100</v>
      </c>
      <c r="D42">
        <v>0.27699105239100902</v>
      </c>
    </row>
    <row r="43" spans="1:6" x14ac:dyDescent="0.25">
      <c r="A43">
        <v>1</v>
      </c>
      <c r="B43" t="s">
        <v>107</v>
      </c>
      <c r="C43">
        <v>100</v>
      </c>
      <c r="D43">
        <v>0.27699105239100902</v>
      </c>
    </row>
    <row r="44" spans="1:6" x14ac:dyDescent="0.25">
      <c r="A44">
        <v>1</v>
      </c>
      <c r="B44" t="s">
        <v>108</v>
      </c>
      <c r="C44">
        <v>100</v>
      </c>
      <c r="D44">
        <v>0.26715665908469799</v>
      </c>
      <c r="F44" s="1">
        <f>AVERAGE(D44,D47,D50,D53,D56)</f>
        <v>0.28557045689853222</v>
      </c>
    </row>
    <row r="45" spans="1:6" x14ac:dyDescent="0.25">
      <c r="A45">
        <v>1</v>
      </c>
      <c r="B45" t="s">
        <v>109</v>
      </c>
      <c r="C45">
        <v>100</v>
      </c>
      <c r="D45">
        <v>0.26715665908469799</v>
      </c>
      <c r="F45">
        <f>_xlfn.STDEV.P(D44,D47,D50,D53,D56)</f>
        <v>4.3147042476644804E-2</v>
      </c>
    </row>
    <row r="46" spans="1:6" x14ac:dyDescent="0.25">
      <c r="A46">
        <v>1</v>
      </c>
      <c r="B46" t="s">
        <v>110</v>
      </c>
      <c r="C46">
        <v>100</v>
      </c>
      <c r="D46">
        <v>0.26933417558678302</v>
      </c>
    </row>
    <row r="47" spans="1:6" x14ac:dyDescent="0.25">
      <c r="A47">
        <v>1</v>
      </c>
      <c r="B47" t="s">
        <v>111</v>
      </c>
      <c r="C47">
        <v>100</v>
      </c>
      <c r="D47">
        <v>0.26933417558678302</v>
      </c>
    </row>
    <row r="48" spans="1:6" x14ac:dyDescent="0.25">
      <c r="A48">
        <v>1</v>
      </c>
      <c r="B48" t="s">
        <v>112</v>
      </c>
      <c r="C48">
        <v>100</v>
      </c>
      <c r="D48">
        <v>0.24664920058912601</v>
      </c>
    </row>
    <row r="49" spans="1:6" x14ac:dyDescent="0.25">
      <c r="A49">
        <v>1</v>
      </c>
      <c r="B49" t="s">
        <v>113</v>
      </c>
      <c r="C49">
        <v>100</v>
      </c>
      <c r="D49">
        <v>0.24664920058912601</v>
      </c>
    </row>
    <row r="50" spans="1:6" x14ac:dyDescent="0.25">
      <c r="A50">
        <v>1</v>
      </c>
      <c r="B50" t="s">
        <v>114</v>
      </c>
      <c r="C50">
        <v>100</v>
      </c>
      <c r="D50">
        <v>0.25811246276727901</v>
      </c>
    </row>
    <row r="51" spans="1:6" x14ac:dyDescent="0.25">
      <c r="A51">
        <v>1</v>
      </c>
      <c r="B51" t="s">
        <v>115</v>
      </c>
      <c r="C51">
        <v>100</v>
      </c>
      <c r="D51">
        <v>0.25811246276727901</v>
      </c>
    </row>
    <row r="52" spans="1:6" x14ac:dyDescent="0.25">
      <c r="A52">
        <v>1</v>
      </c>
      <c r="B52" t="s">
        <v>1329</v>
      </c>
      <c r="C52">
        <v>100</v>
      </c>
      <c r="D52">
        <v>0.26174734086715201</v>
      </c>
      <c r="F52">
        <f>AVERAGE(D52,D54,D56,D58,D60,D62,D64,D66,D68,D70,D72,D74,D76,D78,D80,D82)</f>
        <v>0.37719825927668843</v>
      </c>
    </row>
    <row r="53" spans="1:6" x14ac:dyDescent="0.25">
      <c r="A53">
        <v>1</v>
      </c>
      <c r="B53" t="s">
        <v>1330</v>
      </c>
      <c r="C53">
        <v>100</v>
      </c>
      <c r="D53">
        <v>0.26174734086715201</v>
      </c>
      <c r="F53">
        <f>_xlfn.STDEV.P(D52,D54,D56,D58,D60,D62,D64,D66,D68,D70,D72,D74,D76,D78,D80,D82)</f>
        <v>3.0636626559792365E-2</v>
      </c>
    </row>
    <row r="54" spans="1:6" x14ac:dyDescent="0.25">
      <c r="A54">
        <v>1</v>
      </c>
      <c r="B54" t="s">
        <v>1423</v>
      </c>
      <c r="C54">
        <v>100</v>
      </c>
      <c r="D54">
        <v>0.376235607177272</v>
      </c>
      <c r="F54">
        <f>AVERAGE(D54,D56,D58,D60,D62,D64,D66,D68,D70,D72,D74,D76,D78,D80,D82)</f>
        <v>0.38489498717065751</v>
      </c>
    </row>
    <row r="55" spans="1:6" x14ac:dyDescent="0.25">
      <c r="A55">
        <v>1</v>
      </c>
      <c r="B55" t="s">
        <v>1424</v>
      </c>
      <c r="C55">
        <v>100</v>
      </c>
      <c r="D55">
        <v>0.376235607177272</v>
      </c>
      <c r="F55">
        <f>_xlfn.STDEV.P(D54,D56,D58,D60,D62,D64,D66,D68,D70,D72,D74,D76,D78,D80,D82)</f>
        <v>7.3035942097679296E-3</v>
      </c>
    </row>
    <row r="56" spans="1:6" x14ac:dyDescent="0.25">
      <c r="A56">
        <v>1</v>
      </c>
      <c r="B56" t="s">
        <v>1425</v>
      </c>
      <c r="C56">
        <v>100</v>
      </c>
      <c r="D56">
        <v>0.37150164618674902</v>
      </c>
      <c r="F56">
        <f>AVERAGE(D56,D58)</f>
        <v>0.37811730010605704</v>
      </c>
    </row>
    <row r="57" spans="1:6" x14ac:dyDescent="0.25">
      <c r="A57">
        <v>1</v>
      </c>
      <c r="B57" t="s">
        <v>1426</v>
      </c>
      <c r="C57">
        <v>100</v>
      </c>
      <c r="D57">
        <v>0.37150164618674902</v>
      </c>
      <c r="F57">
        <f>_xlfn.STDEV.P(D56,D58)</f>
        <v>6.61565391930799E-3</v>
      </c>
    </row>
    <row r="58" spans="1:6" x14ac:dyDescent="0.25">
      <c r="A58">
        <v>1</v>
      </c>
      <c r="B58" t="s">
        <v>1427</v>
      </c>
      <c r="C58">
        <v>100</v>
      </c>
      <c r="D58">
        <v>0.384732954025365</v>
      </c>
    </row>
    <row r="59" spans="1:6" x14ac:dyDescent="0.25">
      <c r="A59">
        <v>1</v>
      </c>
      <c r="B59" t="s">
        <v>1428</v>
      </c>
      <c r="C59">
        <v>100</v>
      </c>
      <c r="D59">
        <v>0.384732954025365</v>
      </c>
      <c r="F59" s="1"/>
    </row>
    <row r="60" spans="1:6" x14ac:dyDescent="0.25">
      <c r="A60">
        <v>1</v>
      </c>
      <c r="B60" t="s">
        <v>1429</v>
      </c>
      <c r="C60">
        <v>100</v>
      </c>
      <c r="D60">
        <v>0.38359331832118998</v>
      </c>
      <c r="F60" s="1">
        <f>AVERAGE(D60,D63,D66,D69,D72,D75,D78,D81,D84,D87,D90,D93,D96)</f>
        <v>19.417955160278442</v>
      </c>
    </row>
    <row r="61" spans="1:6" x14ac:dyDescent="0.25">
      <c r="A61">
        <v>1</v>
      </c>
      <c r="B61" t="s">
        <v>1430</v>
      </c>
      <c r="C61">
        <v>100</v>
      </c>
      <c r="D61">
        <v>0.38359331832118998</v>
      </c>
      <c r="F61">
        <f>_xlfn.STDEV.P(D60,D63,D66,D69,D72,D75,D78,D81,D84,D87,D90,D93,D96)</f>
        <v>24.403010216303766</v>
      </c>
    </row>
    <row r="62" spans="1:6" x14ac:dyDescent="0.25">
      <c r="A62">
        <v>1</v>
      </c>
      <c r="B62" t="s">
        <v>1431</v>
      </c>
      <c r="C62">
        <v>100</v>
      </c>
      <c r="D62">
        <v>0.38147603811498398</v>
      </c>
    </row>
    <row r="63" spans="1:6" x14ac:dyDescent="0.25">
      <c r="A63">
        <v>1</v>
      </c>
      <c r="B63" t="s">
        <v>1432</v>
      </c>
      <c r="C63">
        <v>100</v>
      </c>
      <c r="D63">
        <v>0.38147603811498398</v>
      </c>
      <c r="F63" s="1">
        <f>AVERAGE(D66,D69,D72,D75,D78,D81,D84,D87,D90,D93,D96)</f>
        <v>22.87894070247123</v>
      </c>
    </row>
    <row r="64" spans="1:6" x14ac:dyDescent="0.25">
      <c r="A64">
        <v>1</v>
      </c>
      <c r="B64" t="s">
        <v>1433</v>
      </c>
      <c r="C64">
        <v>100</v>
      </c>
      <c r="D64">
        <v>0.37844012333434401</v>
      </c>
      <c r="F64">
        <f>_xlfn.STDEV.P(D66,D69,D72,D75,D78,D81,D84,D87,D90,D93,D96)</f>
        <v>25.018416309093503</v>
      </c>
    </row>
    <row r="65" spans="1:6" x14ac:dyDescent="0.25">
      <c r="A65">
        <v>1</v>
      </c>
      <c r="B65" t="s">
        <v>1434</v>
      </c>
      <c r="C65">
        <v>100</v>
      </c>
      <c r="D65">
        <v>0.37844012333434401</v>
      </c>
      <c r="F65">
        <f>_xlfn.STDEV.P(D64,D67,D70,D73,D76,D79,D82,D85,D88,D91,D94,D97,D100)</f>
        <v>4020.1601207618851</v>
      </c>
    </row>
    <row r="66" spans="1:6" x14ac:dyDescent="0.25">
      <c r="A66">
        <v>1</v>
      </c>
      <c r="B66" t="s">
        <v>1435</v>
      </c>
      <c r="C66">
        <v>100</v>
      </c>
      <c r="D66">
        <v>0.37966853886928298</v>
      </c>
      <c r="F66">
        <f>_xlfn.STDEV.P(D65,D68,D71,D74,D77,D80,D83,D86,D89,D92,D95,D98,D101)</f>
        <v>158.86014911759239</v>
      </c>
    </row>
    <row r="67" spans="1:6" x14ac:dyDescent="0.25">
      <c r="A67">
        <v>1</v>
      </c>
      <c r="B67" t="s">
        <v>1436</v>
      </c>
      <c r="C67">
        <v>100</v>
      </c>
      <c r="D67">
        <v>0.37966853886928298</v>
      </c>
    </row>
    <row r="68" spans="1:6" x14ac:dyDescent="0.25">
      <c r="A68">
        <v>1</v>
      </c>
      <c r="B68" t="s">
        <v>1437</v>
      </c>
      <c r="C68">
        <v>100</v>
      </c>
      <c r="D68">
        <v>0.39736032820121198</v>
      </c>
      <c r="F68" s="1">
        <f>AVERAGE(D68,D71,D74,D77,D80,D83,D86,D89,D92,D95,D98,D101,D104)</f>
        <v>164.2060206552369</v>
      </c>
    </row>
    <row r="69" spans="1:6" x14ac:dyDescent="0.25">
      <c r="A69">
        <v>1</v>
      </c>
      <c r="B69" t="s">
        <v>1438</v>
      </c>
      <c r="C69">
        <v>100</v>
      </c>
      <c r="D69">
        <v>0.39736032820121198</v>
      </c>
      <c r="F69">
        <f>_xlfn.STDEV.P(D68,D71,D74,D77,D80,D83,D86,D89,D92,D95,D98,D101,D104)</f>
        <v>157.02747140565347</v>
      </c>
    </row>
    <row r="70" spans="1:6" x14ac:dyDescent="0.25">
      <c r="A70">
        <v>1</v>
      </c>
      <c r="B70" t="s">
        <v>1439</v>
      </c>
      <c r="C70">
        <v>100</v>
      </c>
      <c r="D70">
        <v>0.39775453385256898</v>
      </c>
      <c r="F70">
        <f>_xlfn.STDEV.P(D69,D72,D75,D78,D81,D84,D87,D90,D93,D96,D99,D102,D105,D108)</f>
        <v>22.633735445513619</v>
      </c>
    </row>
    <row r="71" spans="1:6" x14ac:dyDescent="0.25">
      <c r="A71">
        <v>1</v>
      </c>
      <c r="B71" t="s">
        <v>1440</v>
      </c>
      <c r="C71">
        <v>100</v>
      </c>
      <c r="D71">
        <v>0.39775453385256898</v>
      </c>
      <c r="F71" s="1">
        <f>AVERAGE(D71,D73,D75,D77,D79)</f>
        <v>0.38865279289527543</v>
      </c>
    </row>
    <row r="72" spans="1:6" x14ac:dyDescent="0.25">
      <c r="A72">
        <v>1</v>
      </c>
      <c r="B72" t="s">
        <v>1441</v>
      </c>
      <c r="C72">
        <v>100</v>
      </c>
      <c r="D72">
        <v>0.39239654070413199</v>
      </c>
      <c r="F72" s="1">
        <f>AVERAGE(D72,D75,D78,D81,D84,D87,D90,D93,D96,D99,D102,D105,D108)</f>
        <v>32.123436119821264</v>
      </c>
    </row>
    <row r="73" spans="1:6" x14ac:dyDescent="0.25">
      <c r="A73">
        <v>1</v>
      </c>
      <c r="B73" t="s">
        <v>1442</v>
      </c>
      <c r="C73">
        <v>100</v>
      </c>
      <c r="D73">
        <v>0.39239654070413199</v>
      </c>
      <c r="F73">
        <f>_xlfn.STDEV.P(D72,D75,D78,D81,D84,D87,D90,D93,D96,D99,D102,D105,D108)</f>
        <v>21.904259911829541</v>
      </c>
    </row>
    <row r="74" spans="1:6" x14ac:dyDescent="0.25">
      <c r="A74">
        <v>1</v>
      </c>
      <c r="B74" t="s">
        <v>1443</v>
      </c>
      <c r="C74">
        <v>100</v>
      </c>
      <c r="D74">
        <v>0.386086783647281</v>
      </c>
      <c r="F74">
        <f>_xlfn.STDEV.P(D73,D75,D77)</f>
        <v>4.0780109457721802E-3</v>
      </c>
    </row>
    <row r="75" spans="1:6" x14ac:dyDescent="0.25">
      <c r="A75">
        <v>1</v>
      </c>
      <c r="B75" t="s">
        <v>1444</v>
      </c>
      <c r="C75">
        <v>100</v>
      </c>
      <c r="D75">
        <v>0.386086783647281</v>
      </c>
      <c r="F75">
        <f>_xlfn.STDEV.P(D74,D76,D78,D80,D82)</f>
        <v>3.9912075130377261E-3</v>
      </c>
    </row>
    <row r="76" spans="1:6" x14ac:dyDescent="0.25">
      <c r="A76">
        <v>1</v>
      </c>
      <c r="B76" t="s">
        <v>1445</v>
      </c>
      <c r="C76">
        <v>100</v>
      </c>
      <c r="D76">
        <v>0.38253524702714098</v>
      </c>
      <c r="F76" s="1">
        <f>AVERAGE(D76,D79,D82,D85,D88,D91,D94,D97,D100,D103,D106,D109,D112,D115,D118,D121,D124,D127,D130,D133,D136)</f>
        <v>9763.9807151178029</v>
      </c>
    </row>
    <row r="77" spans="1:6" x14ac:dyDescent="0.25">
      <c r="A77">
        <v>1</v>
      </c>
      <c r="B77" t="s">
        <v>1446</v>
      </c>
      <c r="C77">
        <v>100</v>
      </c>
      <c r="D77">
        <v>0.38253524702714098</v>
      </c>
      <c r="F77">
        <f>_xlfn.STDEV.P(D76,D79,D82,D85,D88,D91,D94,D97,D100,D103,D106,D109,D112,D115,D118,D121,D124,D127,D130,D133,D136)</f>
        <v>5867.1878124966579</v>
      </c>
    </row>
    <row r="78" spans="1:6" x14ac:dyDescent="0.25">
      <c r="A78">
        <v>1</v>
      </c>
      <c r="B78" t="s">
        <v>1447</v>
      </c>
      <c r="C78">
        <v>100</v>
      </c>
      <c r="D78">
        <v>0.384490859245254</v>
      </c>
    </row>
    <row r="79" spans="1:6" x14ac:dyDescent="0.25">
      <c r="A79">
        <v>1</v>
      </c>
      <c r="B79" t="s">
        <v>1448</v>
      </c>
      <c r="C79">
        <v>100</v>
      </c>
      <c r="D79">
        <v>0.384490859245254</v>
      </c>
      <c r="F79">
        <f>AVERAGE(D79,D82,D85,D88,D91)</f>
        <v>4768.19513820457</v>
      </c>
    </row>
    <row r="80" spans="1:6" x14ac:dyDescent="0.25">
      <c r="A80">
        <v>1</v>
      </c>
      <c r="B80" t="s">
        <v>1449</v>
      </c>
      <c r="C80">
        <v>100</v>
      </c>
      <c r="D80">
        <v>0.38347221650669</v>
      </c>
      <c r="F80">
        <f>_xlfn.STDEV.P(D79,D82,D85,D88,D91)</f>
        <v>3944.415772576117</v>
      </c>
    </row>
    <row r="81" spans="1:6" x14ac:dyDescent="0.25">
      <c r="A81">
        <v>1</v>
      </c>
      <c r="B81" t="s">
        <v>1450</v>
      </c>
      <c r="C81">
        <v>100</v>
      </c>
      <c r="D81">
        <v>0.38347221650669</v>
      </c>
      <c r="F81" s="1">
        <f>AVERAGE(D81,D83,D85)</f>
        <v>3018.3796319504709</v>
      </c>
    </row>
    <row r="82" spans="1:6" x14ac:dyDescent="0.25">
      <c r="A82">
        <v>1</v>
      </c>
      <c r="B82" t="s">
        <v>1451</v>
      </c>
      <c r="C82">
        <v>100</v>
      </c>
      <c r="D82">
        <v>0.39368007234639701</v>
      </c>
      <c r="F82">
        <f>_xlfn.STDEV.P(D81,D83,D85)</f>
        <v>4268.0838822436399</v>
      </c>
    </row>
    <row r="83" spans="1:6" x14ac:dyDescent="0.25">
      <c r="A83">
        <v>1</v>
      </c>
      <c r="B83" t="s">
        <v>1452</v>
      </c>
      <c r="C83">
        <v>100</v>
      </c>
      <c r="D83">
        <v>0.39368007234639701</v>
      </c>
    </row>
    <row r="84" spans="1:6" x14ac:dyDescent="0.25">
      <c r="A84">
        <v>1</v>
      </c>
      <c r="B84" t="s">
        <v>25</v>
      </c>
      <c r="C84">
        <v>100</v>
      </c>
      <c r="D84">
        <v>55.699045006016597</v>
      </c>
      <c r="F84" s="1">
        <f>AVERAGE(D84,D87,D90,D93,D96,D99,D102,D105,D108,D111)</f>
        <v>45.355633553324964</v>
      </c>
    </row>
    <row r="85" spans="1:6" x14ac:dyDescent="0.25">
      <c r="A85">
        <v>1</v>
      </c>
      <c r="B85" t="s">
        <v>26</v>
      </c>
      <c r="C85">
        <v>100</v>
      </c>
      <c r="D85">
        <v>9054.3617435625602</v>
      </c>
      <c r="F85">
        <f>_xlfn.STDEV.P(D84,D87,D90,D93,D96,D99,D102,D105,D108,D111)</f>
        <v>6.974441302874502</v>
      </c>
    </row>
    <row r="86" spans="1:6" x14ac:dyDescent="0.25">
      <c r="A86">
        <v>1</v>
      </c>
      <c r="B86" t="s">
        <v>27</v>
      </c>
      <c r="C86">
        <v>100</v>
      </c>
      <c r="D86">
        <v>397.16190953587602</v>
      </c>
    </row>
    <row r="87" spans="1:6" x14ac:dyDescent="0.25">
      <c r="A87">
        <v>1</v>
      </c>
      <c r="B87" t="s">
        <v>28</v>
      </c>
      <c r="C87">
        <v>100</v>
      </c>
      <c r="D87">
        <v>43.715668524739797</v>
      </c>
      <c r="F87">
        <f>AVERAGE(D87,D90,D93,D96,D99)</f>
        <v>47.882161193372959</v>
      </c>
    </row>
    <row r="88" spans="1:6" x14ac:dyDescent="0.25">
      <c r="A88">
        <v>1</v>
      </c>
      <c r="B88" t="s">
        <v>29</v>
      </c>
      <c r="C88">
        <v>100</v>
      </c>
      <c r="D88">
        <v>7094.1147562692304</v>
      </c>
      <c r="F88">
        <f>_xlfn.STDEV.P(D87,D90,D93,D96,D99)</f>
        <v>5.8426155174687633</v>
      </c>
    </row>
    <row r="89" spans="1:6" x14ac:dyDescent="0.25">
      <c r="A89">
        <v>1</v>
      </c>
      <c r="B89" t="s">
        <v>30</v>
      </c>
      <c r="C89">
        <v>100</v>
      </c>
      <c r="D89">
        <v>260.91829399608997</v>
      </c>
      <c r="F89" s="1"/>
    </row>
    <row r="90" spans="1:6" x14ac:dyDescent="0.25">
      <c r="A90">
        <v>1</v>
      </c>
      <c r="B90" t="s">
        <v>1453</v>
      </c>
      <c r="C90">
        <v>100</v>
      </c>
      <c r="D90">
        <v>47.931300804090903</v>
      </c>
      <c r="F90" s="1">
        <f>AVERAGE(D90,D93,D96,D99,D102)</f>
        <v>48.209685968269142</v>
      </c>
    </row>
    <row r="91" spans="1:6" x14ac:dyDescent="0.25">
      <c r="A91">
        <v>1</v>
      </c>
      <c r="B91" t="s">
        <v>1454</v>
      </c>
      <c r="C91">
        <v>100</v>
      </c>
      <c r="D91">
        <v>7691.7210202594697</v>
      </c>
      <c r="F91">
        <f>_xlfn.STDEV.P(D90,D93,D96,D99,D102)</f>
        <v>5.642338774909553</v>
      </c>
    </row>
    <row r="92" spans="1:6" x14ac:dyDescent="0.25">
      <c r="A92">
        <v>1</v>
      </c>
      <c r="B92" t="s">
        <v>1455</v>
      </c>
      <c r="C92">
        <v>100</v>
      </c>
      <c r="D92">
        <v>290.45419052587403</v>
      </c>
    </row>
    <row r="93" spans="1:6" x14ac:dyDescent="0.25">
      <c r="A93">
        <v>1</v>
      </c>
      <c r="B93" t="s">
        <v>1456</v>
      </c>
      <c r="C93">
        <v>100</v>
      </c>
      <c r="D93">
        <v>42.955750671251003</v>
      </c>
    </row>
    <row r="94" spans="1:6" x14ac:dyDescent="0.25">
      <c r="A94">
        <v>1</v>
      </c>
      <c r="B94" t="s">
        <v>1457</v>
      </c>
      <c r="C94">
        <v>100</v>
      </c>
      <c r="D94">
        <v>6921.1251177228496</v>
      </c>
    </row>
    <row r="95" spans="1:6" x14ac:dyDescent="0.25">
      <c r="A95">
        <v>1</v>
      </c>
      <c r="B95" t="s">
        <v>1458</v>
      </c>
      <c r="C95">
        <v>100</v>
      </c>
      <c r="D95">
        <v>243.22909655042301</v>
      </c>
    </row>
    <row r="96" spans="1:6" x14ac:dyDescent="0.25">
      <c r="A96">
        <v>1</v>
      </c>
      <c r="B96" t="s">
        <v>1459</v>
      </c>
      <c r="C96">
        <v>100</v>
      </c>
      <c r="D96">
        <v>59.043107453911396</v>
      </c>
    </row>
    <row r="97" spans="1:6" x14ac:dyDescent="0.25">
      <c r="A97">
        <v>1</v>
      </c>
      <c r="B97" t="s">
        <v>1460</v>
      </c>
      <c r="C97">
        <v>100</v>
      </c>
      <c r="D97">
        <v>9559.8102240877397</v>
      </c>
    </row>
    <row r="98" spans="1:6" x14ac:dyDescent="0.25">
      <c r="A98">
        <v>1</v>
      </c>
      <c r="B98" t="s">
        <v>1461</v>
      </c>
      <c r="C98">
        <v>100</v>
      </c>
      <c r="D98">
        <v>381.06307472274602</v>
      </c>
    </row>
    <row r="99" spans="1:6" x14ac:dyDescent="0.25">
      <c r="A99">
        <v>1</v>
      </c>
      <c r="B99" t="s">
        <v>1462</v>
      </c>
      <c r="C99">
        <v>100</v>
      </c>
      <c r="D99">
        <v>45.7649785128717</v>
      </c>
      <c r="F99" s="1">
        <f>AVERAGE(D99,D102,D105,D108,D111,D114,D117,D120,D123,D126,D129,D132,D135)</f>
        <v>78.010584917721673</v>
      </c>
    </row>
    <row r="100" spans="1:6" x14ac:dyDescent="0.25">
      <c r="A100">
        <v>1</v>
      </c>
      <c r="B100" t="s">
        <v>1463</v>
      </c>
      <c r="C100">
        <v>100</v>
      </c>
      <c r="D100">
        <v>7369.9603886161503</v>
      </c>
      <c r="F100">
        <f>_xlfn.STDEV.P(D99,D102,D105,D108,D111,D114,D117,D120,D123,D126,D129,D132,D135)</f>
        <v>29.791378438333918</v>
      </c>
    </row>
    <row r="101" spans="1:6" x14ac:dyDescent="0.25">
      <c r="A101">
        <v>1</v>
      </c>
      <c r="B101" t="s">
        <v>1464</v>
      </c>
      <c r="C101">
        <v>100</v>
      </c>
      <c r="D101">
        <v>279.90913356829901</v>
      </c>
      <c r="F101" s="1">
        <f>AVERAGE(D101,D104,D107,D110)</f>
        <v>229.084273207801</v>
      </c>
    </row>
    <row r="102" spans="1:6" x14ac:dyDescent="0.25">
      <c r="A102">
        <v>1</v>
      </c>
      <c r="B102" t="s">
        <v>1465</v>
      </c>
      <c r="C102">
        <v>100</v>
      </c>
      <c r="D102">
        <v>45.353292399220699</v>
      </c>
      <c r="F102" s="1">
        <f>AVERAGE(D102,D104,D106,D108,D110)</f>
        <v>1314.9987813953576</v>
      </c>
    </row>
    <row r="103" spans="1:6" x14ac:dyDescent="0.25">
      <c r="A103">
        <v>1</v>
      </c>
      <c r="B103" t="s">
        <v>1466</v>
      </c>
      <c r="C103">
        <v>100</v>
      </c>
      <c r="D103">
        <v>7317.6489839779397</v>
      </c>
      <c r="F103">
        <f>_xlfn.STDEV.P(D102,D104,D106,D108,D110)</f>
        <v>2356.8565887898476</v>
      </c>
    </row>
    <row r="104" spans="1:6" x14ac:dyDescent="0.25">
      <c r="A104">
        <v>1</v>
      </c>
      <c r="B104" t="s">
        <v>1467</v>
      </c>
      <c r="C104">
        <v>100</v>
      </c>
      <c r="D104">
        <v>279.60168043719</v>
      </c>
      <c r="F104" s="1">
        <f>AVERAGE(D104,D107,D110,D113,D116,D119,D122,D125,D128,D131,D134,D137,D140)</f>
        <v>630.66454142136899</v>
      </c>
    </row>
    <row r="105" spans="1:6" x14ac:dyDescent="0.25">
      <c r="A105">
        <v>1</v>
      </c>
      <c r="B105" t="s">
        <v>1468</v>
      </c>
      <c r="C105">
        <v>100</v>
      </c>
      <c r="D105">
        <v>37.143911448739097</v>
      </c>
      <c r="F105">
        <f>_xlfn.STDEV.P(D104,D107,D110,D113,D116,D119,D122,D125,D128,D131,D134,D137,D140)</f>
        <v>291.72996068869276</v>
      </c>
    </row>
    <row r="106" spans="1:6" x14ac:dyDescent="0.25">
      <c r="A106">
        <v>1</v>
      </c>
      <c r="B106" t="s">
        <v>1469</v>
      </c>
      <c r="C106">
        <v>100</v>
      </c>
      <c r="D106">
        <v>6025.2416112097799</v>
      </c>
      <c r="F106">
        <f>AVERAGE(D106,D108,D110,D112,D114)</f>
        <v>2483.9392953774923</v>
      </c>
    </row>
    <row r="107" spans="1:6" x14ac:dyDescent="0.25">
      <c r="A107">
        <v>1</v>
      </c>
      <c r="B107" t="s">
        <v>1470</v>
      </c>
      <c r="C107">
        <v>100</v>
      </c>
      <c r="D107">
        <v>170.48012423185</v>
      </c>
      <c r="F107">
        <f>_xlfn.STDEV.P(D106,D108,D110,D112,D114)</f>
        <v>2913.3285209772666</v>
      </c>
    </row>
    <row r="108" spans="1:6" x14ac:dyDescent="0.25">
      <c r="A108">
        <v>1</v>
      </c>
      <c r="B108" t="s">
        <v>1471</v>
      </c>
      <c r="C108">
        <v>100</v>
      </c>
      <c r="D108">
        <v>38.451168336731797</v>
      </c>
    </row>
    <row r="109" spans="1:6" x14ac:dyDescent="0.25">
      <c r="A109">
        <v>1</v>
      </c>
      <c r="B109" t="s">
        <v>1472</v>
      </c>
      <c r="C109">
        <v>100</v>
      </c>
      <c r="D109">
        <v>6233.0916346295498</v>
      </c>
      <c r="F109" s="1">
        <f>AVERAGE(D109,D111,D113)</f>
        <v>2151.846626813116</v>
      </c>
    </row>
    <row r="110" spans="1:6" x14ac:dyDescent="0.25">
      <c r="A110">
        <v>1</v>
      </c>
      <c r="B110" t="s">
        <v>1473</v>
      </c>
      <c r="C110">
        <v>100</v>
      </c>
      <c r="D110">
        <v>186.34615459386501</v>
      </c>
      <c r="F110">
        <f>_xlfn.STDEV.P(D109,D111,D113)</f>
        <v>2886.5037831257014</v>
      </c>
    </row>
    <row r="111" spans="1:6" x14ac:dyDescent="0.25">
      <c r="A111">
        <v>1</v>
      </c>
      <c r="B111" t="s">
        <v>1474</v>
      </c>
      <c r="C111">
        <v>100</v>
      </c>
      <c r="D111">
        <v>37.498112375676598</v>
      </c>
    </row>
    <row r="112" spans="1:6" x14ac:dyDescent="0.25">
      <c r="A112">
        <v>1</v>
      </c>
      <c r="B112" t="s">
        <v>1475</v>
      </c>
      <c r="C112">
        <v>100</v>
      </c>
      <c r="D112">
        <v>6077.7462876759801</v>
      </c>
      <c r="F112" s="1">
        <f>AVERAGE(D112,D114,D116)</f>
        <v>2283.0380002550928</v>
      </c>
    </row>
    <row r="113" spans="1:6" x14ac:dyDescent="0.25">
      <c r="A113">
        <v>1</v>
      </c>
      <c r="B113" t="s">
        <v>1476</v>
      </c>
      <c r="C113">
        <v>100</v>
      </c>
      <c r="D113">
        <v>184.950133434121</v>
      </c>
      <c r="F113">
        <f>_xlfn.STDEV.P(D112,D114,D116)</f>
        <v>2693.9636945514699</v>
      </c>
    </row>
    <row r="114" spans="1:6" x14ac:dyDescent="0.25">
      <c r="A114">
        <v>1</v>
      </c>
      <c r="B114" t="s">
        <v>1477</v>
      </c>
      <c r="C114">
        <v>100</v>
      </c>
      <c r="D114">
        <v>91.9112550711056</v>
      </c>
    </row>
    <row r="115" spans="1:6" x14ac:dyDescent="0.25">
      <c r="A115">
        <v>1</v>
      </c>
      <c r="B115" t="s">
        <v>1478</v>
      </c>
      <c r="C115">
        <v>100</v>
      </c>
      <c r="D115">
        <v>14963.490699419401</v>
      </c>
      <c r="F115" s="1">
        <f>AVERAGE(D115,D118,D121,D124,D127)</f>
        <v>15919.34125042798</v>
      </c>
    </row>
    <row r="116" spans="1:6" x14ac:dyDescent="0.25">
      <c r="A116">
        <v>1</v>
      </c>
      <c r="B116" t="s">
        <v>1479</v>
      </c>
      <c r="C116">
        <v>100</v>
      </c>
      <c r="D116">
        <v>679.45645801819296</v>
      </c>
      <c r="F116">
        <f>_xlfn.STDEV.P(D115,D118,D121,D124,D127)</f>
        <v>624.76523071511747</v>
      </c>
    </row>
    <row r="117" spans="1:6" x14ac:dyDescent="0.25">
      <c r="A117">
        <v>1</v>
      </c>
      <c r="B117" t="s">
        <v>1480</v>
      </c>
      <c r="C117">
        <v>100</v>
      </c>
      <c r="D117">
        <v>95.511988985260402</v>
      </c>
      <c r="F117" s="1">
        <f>AVERAGE(D117,D120,D123,D126,D129,D132,D135,D138,D141,D144,D147,D150,D153,D156,D159,D162,D165,D168,D171,D174,D177,D180,D183,D186,D189)</f>
        <v>84.882825440723735</v>
      </c>
    </row>
    <row r="118" spans="1:6" x14ac:dyDescent="0.25">
      <c r="A118">
        <v>1</v>
      </c>
      <c r="B118" t="s">
        <v>1481</v>
      </c>
      <c r="C118">
        <v>100</v>
      </c>
      <c r="D118">
        <v>15549.406928185001</v>
      </c>
      <c r="F118" s="1">
        <f>AVERAGE(D118,D121,D124,D127,D130)</f>
        <v>16328.934526068519</v>
      </c>
    </row>
    <row r="119" spans="1:6" x14ac:dyDescent="0.25">
      <c r="A119">
        <v>1</v>
      </c>
      <c r="B119" t="s">
        <v>1482</v>
      </c>
      <c r="C119">
        <v>100</v>
      </c>
      <c r="D119">
        <v>735.31243949770897</v>
      </c>
      <c r="F119" s="1">
        <f>AVERAGE(D119,D122,D125,D128,D131,D134,D137,D140,D143,D146,D149,D152,D155)</f>
        <v>875.51495354753683</v>
      </c>
    </row>
    <row r="120" spans="1:6" x14ac:dyDescent="0.25">
      <c r="A120">
        <v>1</v>
      </c>
      <c r="B120" t="s">
        <v>1483</v>
      </c>
      <c r="C120">
        <v>100</v>
      </c>
      <c r="D120">
        <v>98.040970770867901</v>
      </c>
      <c r="F120">
        <f>_xlfn.STDEV.P(D119,D122,D125,D128,D131,D134,D137,D140,D143,D146,D149,D152,D155)</f>
        <v>69.938171442187738</v>
      </c>
    </row>
    <row r="121" spans="1:6" x14ac:dyDescent="0.25">
      <c r="A121">
        <v>1</v>
      </c>
      <c r="B121" t="s">
        <v>1484</v>
      </c>
      <c r="C121">
        <v>100</v>
      </c>
      <c r="D121">
        <v>15943.7039212787</v>
      </c>
      <c r="F121" s="1"/>
    </row>
    <row r="122" spans="1:6" x14ac:dyDescent="0.25">
      <c r="A122">
        <v>1</v>
      </c>
      <c r="B122" t="s">
        <v>1485</v>
      </c>
      <c r="C122">
        <v>100</v>
      </c>
      <c r="D122">
        <v>761.38996936473995</v>
      </c>
      <c r="F122">
        <f>AVERAGE(D122,D125,D128,D131,D134)</f>
        <v>828.42447921699045</v>
      </c>
    </row>
    <row r="123" spans="1:6" x14ac:dyDescent="0.25">
      <c r="A123">
        <v>1</v>
      </c>
      <c r="B123" t="s">
        <v>1486</v>
      </c>
      <c r="C123">
        <v>100</v>
      </c>
      <c r="D123">
        <v>100.983616317474</v>
      </c>
      <c r="F123">
        <f>_xlfn.STDEV.P(D122,D125,D128,D131,D134)</f>
        <v>45.042471389517345</v>
      </c>
    </row>
    <row r="124" spans="1:6" x14ac:dyDescent="0.25">
      <c r="A124">
        <v>1</v>
      </c>
      <c r="B124" t="s">
        <v>1487</v>
      </c>
      <c r="C124">
        <v>100</v>
      </c>
      <c r="D124">
        <v>16406.173013800399</v>
      </c>
    </row>
    <row r="125" spans="1:6" x14ac:dyDescent="0.25">
      <c r="A125">
        <v>1</v>
      </c>
      <c r="B125" t="s">
        <v>1488</v>
      </c>
      <c r="C125">
        <v>100</v>
      </c>
      <c r="D125">
        <v>800.85039149768397</v>
      </c>
    </row>
    <row r="126" spans="1:6" x14ac:dyDescent="0.25">
      <c r="A126">
        <v>1</v>
      </c>
      <c r="B126" t="s">
        <v>1489</v>
      </c>
      <c r="C126">
        <v>100</v>
      </c>
      <c r="D126">
        <v>102.984504866397</v>
      </c>
    </row>
    <row r="127" spans="1:6" x14ac:dyDescent="0.25">
      <c r="A127">
        <v>1</v>
      </c>
      <c r="B127" t="s">
        <v>1490</v>
      </c>
      <c r="C127">
        <v>100</v>
      </c>
      <c r="D127">
        <v>16733.9316894564</v>
      </c>
      <c r="F127" s="1"/>
    </row>
    <row r="128" spans="1:6" x14ac:dyDescent="0.25">
      <c r="A128">
        <v>1</v>
      </c>
      <c r="B128" t="s">
        <v>1491</v>
      </c>
      <c r="C128">
        <v>100</v>
      </c>
      <c r="D128">
        <v>828.71592755668496</v>
      </c>
      <c r="F128" s="1"/>
    </row>
    <row r="129" spans="1:6" x14ac:dyDescent="0.25">
      <c r="A129">
        <v>1</v>
      </c>
      <c r="B129" t="s">
        <v>1492</v>
      </c>
      <c r="C129">
        <v>100</v>
      </c>
      <c r="D129">
        <v>104.68180055929</v>
      </c>
      <c r="F129" s="1">
        <f>AVERAGE(D129,D132,D135,D138,D141,D144,D147,D150,D153,D156,D159,D162,D165)</f>
        <v>99.413816157994901</v>
      </c>
    </row>
    <row r="130" spans="1:6" x14ac:dyDescent="0.25">
      <c r="A130">
        <v>1</v>
      </c>
      <c r="B130" t="s">
        <v>1493</v>
      </c>
      <c r="C130">
        <v>100</v>
      </c>
      <c r="D130">
        <v>17011.457077622101</v>
      </c>
      <c r="F130">
        <f>_xlfn.STDEV.P(D129,D132,D135,D138,D141,D144,D147,D150,D153,D156,D159,D162,D165)</f>
        <v>18.564364605494362</v>
      </c>
    </row>
    <row r="131" spans="1:6" x14ac:dyDescent="0.25">
      <c r="A131">
        <v>1</v>
      </c>
      <c r="B131" t="s">
        <v>1494</v>
      </c>
      <c r="C131">
        <v>100</v>
      </c>
      <c r="D131">
        <v>860.71331849656497</v>
      </c>
    </row>
    <row r="132" spans="1:6" x14ac:dyDescent="0.25">
      <c r="A132">
        <v>1</v>
      </c>
      <c r="B132" t="s">
        <v>1495</v>
      </c>
      <c r="C132">
        <v>100</v>
      </c>
      <c r="D132">
        <v>106.449370173319</v>
      </c>
    </row>
    <row r="133" spans="1:6" x14ac:dyDescent="0.25">
      <c r="A133">
        <v>1</v>
      </c>
      <c r="B133" t="s">
        <v>1496</v>
      </c>
      <c r="C133">
        <v>100</v>
      </c>
      <c r="D133">
        <v>17300.228881692801</v>
      </c>
    </row>
    <row r="134" spans="1:6" x14ac:dyDescent="0.25">
      <c r="A134">
        <v>1</v>
      </c>
      <c r="B134" t="s">
        <v>1497</v>
      </c>
      <c r="C134">
        <v>100</v>
      </c>
      <c r="D134">
        <v>890.45278916927805</v>
      </c>
    </row>
    <row r="135" spans="1:6" x14ac:dyDescent="0.25">
      <c r="A135">
        <v>1</v>
      </c>
      <c r="B135" t="s">
        <v>1498</v>
      </c>
      <c r="C135">
        <v>100</v>
      </c>
      <c r="D135">
        <v>109.362634113428</v>
      </c>
    </row>
    <row r="136" spans="1:6" x14ac:dyDescent="0.25">
      <c r="A136">
        <v>1</v>
      </c>
      <c r="B136" t="s">
        <v>1499</v>
      </c>
      <c r="C136">
        <v>100</v>
      </c>
      <c r="D136">
        <v>17789.220331829201</v>
      </c>
    </row>
    <row r="137" spans="1:6" x14ac:dyDescent="0.25">
      <c r="A137">
        <v>1</v>
      </c>
      <c r="B137" t="s">
        <v>1500</v>
      </c>
      <c r="C137">
        <v>100</v>
      </c>
      <c r="D137">
        <v>908.82136189092705</v>
      </c>
      <c r="F137" s="1"/>
    </row>
    <row r="138" spans="1:6" x14ac:dyDescent="0.25">
      <c r="A138">
        <v>1</v>
      </c>
      <c r="B138" t="s">
        <v>1501</v>
      </c>
      <c r="C138">
        <v>100</v>
      </c>
      <c r="D138">
        <v>109.29776232809</v>
      </c>
      <c r="F138" s="1">
        <f>AVERAGE(D138,D140,D142,D144,D146)</f>
        <v>3982.7477223008732</v>
      </c>
    </row>
    <row r="139" spans="1:6" x14ac:dyDescent="0.25">
      <c r="A139">
        <v>1</v>
      </c>
      <c r="B139" t="s">
        <v>1502</v>
      </c>
      <c r="C139">
        <v>100</v>
      </c>
      <c r="D139">
        <v>17787.7986509041</v>
      </c>
      <c r="F139">
        <f>_xlfn.STDEV.P(D138,D140,D142,D144,D146)</f>
        <v>6935.9731804770454</v>
      </c>
    </row>
    <row r="140" spans="1:6" x14ac:dyDescent="0.25">
      <c r="A140">
        <v>1</v>
      </c>
      <c r="B140" t="s">
        <v>1503</v>
      </c>
      <c r="C140">
        <v>100</v>
      </c>
      <c r="D140">
        <v>911.54829028898996</v>
      </c>
      <c r="F140">
        <f>_xlfn.STDEV.P(D139,D142,D145,D148,D151,D154,D157,D160,D163,D166,D169,D172,D175,D178,D181,D184,D187,D190,D193,D196,D199)</f>
        <v>2038.7403244955558</v>
      </c>
    </row>
    <row r="141" spans="1:6" x14ac:dyDescent="0.25">
      <c r="A141">
        <v>1</v>
      </c>
      <c r="B141" t="s">
        <v>1504</v>
      </c>
      <c r="C141">
        <v>100</v>
      </c>
      <c r="D141">
        <v>109.347632217339</v>
      </c>
      <c r="F141">
        <f>_xlfn.STDEV.P(D140,D143,D146,D149)</f>
        <v>15.848514995111524</v>
      </c>
    </row>
    <row r="142" spans="1:6" x14ac:dyDescent="0.25">
      <c r="A142">
        <v>1</v>
      </c>
      <c r="B142" t="s">
        <v>1505</v>
      </c>
      <c r="C142">
        <v>100</v>
      </c>
      <c r="D142">
        <v>17835.298140206301</v>
      </c>
      <c r="F142" s="1"/>
    </row>
    <row r="143" spans="1:6" x14ac:dyDescent="0.25">
      <c r="A143">
        <v>1</v>
      </c>
      <c r="B143" t="s">
        <v>1506</v>
      </c>
      <c r="C143">
        <v>100</v>
      </c>
      <c r="D143">
        <v>927.57503713442702</v>
      </c>
    </row>
    <row r="144" spans="1:6" x14ac:dyDescent="0.25">
      <c r="A144">
        <v>1</v>
      </c>
      <c r="B144" t="s">
        <v>1507</v>
      </c>
      <c r="C144">
        <v>100</v>
      </c>
      <c r="D144">
        <v>110.44455588256</v>
      </c>
      <c r="F144" s="1">
        <f>AVERAGE(D144,D146)</f>
        <v>528.79720934049351</v>
      </c>
    </row>
    <row r="145" spans="1:6" x14ac:dyDescent="0.25">
      <c r="A145">
        <v>1</v>
      </c>
      <c r="B145" t="s">
        <v>1508</v>
      </c>
      <c r="C145">
        <v>100</v>
      </c>
      <c r="D145">
        <v>18036.3010835229</v>
      </c>
      <c r="F145">
        <f>_xlfn.STDEV.P(D144,D146)</f>
        <v>418.3526534579334</v>
      </c>
    </row>
    <row r="146" spans="1:6" x14ac:dyDescent="0.25">
      <c r="A146">
        <v>1</v>
      </c>
      <c r="B146" t="s">
        <v>1509</v>
      </c>
      <c r="C146">
        <v>100</v>
      </c>
      <c r="D146">
        <v>947.14986279842697</v>
      </c>
    </row>
    <row r="147" spans="1:6" x14ac:dyDescent="0.25">
      <c r="A147">
        <v>1</v>
      </c>
      <c r="B147" t="s">
        <v>1510</v>
      </c>
      <c r="C147">
        <v>100</v>
      </c>
      <c r="D147">
        <v>106.538849149695</v>
      </c>
    </row>
    <row r="148" spans="1:6" x14ac:dyDescent="0.25">
      <c r="A148">
        <v>1</v>
      </c>
      <c r="B148" t="s">
        <v>1511</v>
      </c>
      <c r="C148">
        <v>100</v>
      </c>
      <c r="D148">
        <v>17354.355495928099</v>
      </c>
      <c r="F148" s="1">
        <f>AVERAGE(D148,D150,D152)</f>
        <v>6138.8497555295298</v>
      </c>
    </row>
    <row r="149" spans="1:6" x14ac:dyDescent="0.25">
      <c r="A149">
        <v>1</v>
      </c>
      <c r="B149" t="s">
        <v>1512</v>
      </c>
      <c r="C149">
        <v>100</v>
      </c>
      <c r="D149">
        <v>906.580637275448</v>
      </c>
      <c r="F149">
        <f>_xlfn.STDEV.P(D148,D150,D152)</f>
        <v>7937.9860956172188</v>
      </c>
    </row>
    <row r="150" spans="1:6" x14ac:dyDescent="0.25">
      <c r="A150">
        <v>1</v>
      </c>
      <c r="B150" t="s">
        <v>1513</v>
      </c>
      <c r="C150">
        <v>100</v>
      </c>
      <c r="D150">
        <v>110.67076621595</v>
      </c>
      <c r="F150" s="1">
        <f>AVERAGE(D150,D152,D154)</f>
        <v>6387.6185747147974</v>
      </c>
    </row>
    <row r="151" spans="1:6" x14ac:dyDescent="0.25">
      <c r="A151">
        <v>1</v>
      </c>
      <c r="B151" t="s">
        <v>1514</v>
      </c>
      <c r="C151">
        <v>100</v>
      </c>
      <c r="D151">
        <v>18095.280878172201</v>
      </c>
      <c r="F151">
        <f>_xlfn.STDEV.P(D150,D152,D154)</f>
        <v>8289.4831771479603</v>
      </c>
    </row>
    <row r="152" spans="1:6" x14ac:dyDescent="0.25">
      <c r="A152">
        <v>1</v>
      </c>
      <c r="B152" t="s">
        <v>1515</v>
      </c>
      <c r="C152">
        <v>100</v>
      </c>
      <c r="D152">
        <v>951.52300444454204</v>
      </c>
      <c r="F152" s="1">
        <f>AVERAGE(D152,D154,D156)</f>
        <v>6387.7458877790923</v>
      </c>
    </row>
    <row r="153" spans="1:6" x14ac:dyDescent="0.25">
      <c r="A153">
        <v>1</v>
      </c>
      <c r="B153" t="s">
        <v>1516</v>
      </c>
      <c r="C153">
        <v>100</v>
      </c>
      <c r="D153">
        <v>110.89389296502399</v>
      </c>
      <c r="F153">
        <f>_xlfn.STDEV.P(D152,D154,D156)</f>
        <v>8289.3867747690747</v>
      </c>
    </row>
    <row r="154" spans="1:6" x14ac:dyDescent="0.25">
      <c r="A154">
        <v>1</v>
      </c>
      <c r="B154" t="s">
        <v>1517</v>
      </c>
      <c r="C154">
        <v>100</v>
      </c>
      <c r="D154">
        <v>18100.661953483901</v>
      </c>
      <c r="F154" s="1">
        <f>AVERAGE(D154,D157,D160,D163,D166)</f>
        <v>17052.310436660922</v>
      </c>
    </row>
    <row r="155" spans="1:6" x14ac:dyDescent="0.25">
      <c r="A155">
        <v>1</v>
      </c>
      <c r="B155" t="s">
        <v>1518</v>
      </c>
      <c r="C155">
        <v>100</v>
      </c>
      <c r="D155">
        <v>951.06136670255603</v>
      </c>
      <c r="F155">
        <f>_xlfn.STDEV.P(D154,D157,D160,D163,D166)</f>
        <v>1526.4228235229214</v>
      </c>
    </row>
    <row r="156" spans="1:6" x14ac:dyDescent="0.25">
      <c r="A156">
        <v>1</v>
      </c>
      <c r="B156" t="s">
        <v>1519</v>
      </c>
      <c r="C156">
        <v>100</v>
      </c>
      <c r="D156">
        <v>111.05270540883301</v>
      </c>
      <c r="F156" s="1">
        <f>AVERAGE(D156,D159,D162,D165,D168)</f>
        <v>76.163048208500641</v>
      </c>
    </row>
    <row r="157" spans="1:6" x14ac:dyDescent="0.25">
      <c r="A157">
        <v>1</v>
      </c>
      <c r="B157" t="s">
        <v>1520</v>
      </c>
      <c r="C157">
        <v>100</v>
      </c>
      <c r="D157">
        <v>18200.8059301348</v>
      </c>
      <c r="F157">
        <f>_xlfn.STDEV.P(D156,D159,D162,D165,D168)</f>
        <v>20.405883881525266</v>
      </c>
    </row>
    <row r="158" spans="1:6" x14ac:dyDescent="0.25">
      <c r="A158">
        <v>1</v>
      </c>
      <c r="B158" t="s">
        <v>1521</v>
      </c>
      <c r="C158">
        <v>100</v>
      </c>
      <c r="D158">
        <v>952.772341670061</v>
      </c>
      <c r="F158" s="1">
        <f>AVERAGE(D158,D161,D164,D167,D170)</f>
        <v>553.06041886215212</v>
      </c>
    </row>
    <row r="159" spans="1:6" x14ac:dyDescent="0.25">
      <c r="A159">
        <v>1</v>
      </c>
      <c r="B159" t="s">
        <v>31</v>
      </c>
      <c r="C159">
        <v>100</v>
      </c>
      <c r="D159">
        <v>48.668049521896897</v>
      </c>
      <c r="F159" s="1">
        <f>AVERAGE(D159,D162,D165,D168,D171,D174,D177,D180,D183,D186)</f>
        <v>55.602508224624671</v>
      </c>
    </row>
    <row r="160" spans="1:6" x14ac:dyDescent="0.25">
      <c r="A160">
        <v>1</v>
      </c>
      <c r="B160" t="s">
        <v>32</v>
      </c>
      <c r="C160">
        <v>100</v>
      </c>
      <c r="D160">
        <v>14077.150440493901</v>
      </c>
      <c r="F160">
        <f>_xlfn.STDEV.P(D159,D162,D165,D168,D171,D174,D177,D180,D183,D186)</f>
        <v>17.636469048732412</v>
      </c>
    </row>
    <row r="161" spans="1:6" x14ac:dyDescent="0.25">
      <c r="A161">
        <v>1</v>
      </c>
      <c r="B161" t="s">
        <v>33</v>
      </c>
      <c r="C161">
        <v>100</v>
      </c>
      <c r="D161">
        <v>282.72681505197198</v>
      </c>
      <c r="F161">
        <f>_xlfn.STDEV.P(D160,D163,D166,D169,D172)</f>
        <v>1484.7170211538628</v>
      </c>
    </row>
    <row r="162" spans="1:6" x14ac:dyDescent="0.25">
      <c r="A162">
        <v>1</v>
      </c>
      <c r="B162" t="s">
        <v>34</v>
      </c>
      <c r="C162">
        <v>100</v>
      </c>
      <c r="D162">
        <v>75.996946234483502</v>
      </c>
      <c r="F162" s="1">
        <f>AVERAGE(D162,D165,D168,D171,D174,D177,D180,D183,D186)</f>
        <v>56.373003636038867</v>
      </c>
    </row>
    <row r="163" spans="1:6" x14ac:dyDescent="0.25">
      <c r="A163">
        <v>1</v>
      </c>
      <c r="B163" t="s">
        <v>35</v>
      </c>
      <c r="C163">
        <v>100</v>
      </c>
      <c r="D163">
        <v>17244.886380298802</v>
      </c>
      <c r="F163">
        <f>_xlfn.STDEV.P(D162,D165,D168,D171,D174,D177,D180,D183,D186)</f>
        <v>18.430110384181496</v>
      </c>
    </row>
    <row r="164" spans="1:6" x14ac:dyDescent="0.25">
      <c r="A164">
        <v>1</v>
      </c>
      <c r="B164" t="s">
        <v>36</v>
      </c>
      <c r="C164">
        <v>100</v>
      </c>
      <c r="D164">
        <v>525.63242307027701</v>
      </c>
      <c r="F164" s="1">
        <f>AVERAGE(D164,D166,D168)</f>
        <v>6076.6009321855809</v>
      </c>
    </row>
    <row r="165" spans="1:6" x14ac:dyDescent="0.25">
      <c r="A165">
        <v>1</v>
      </c>
      <c r="B165" t="s">
        <v>37</v>
      </c>
      <c r="C165">
        <v>100</v>
      </c>
      <c r="D165">
        <v>78.974645284025499</v>
      </c>
      <c r="F165">
        <f>_xlfn.STDEV.P(D164,D166,D168)</f>
        <v>8177.3293089685249</v>
      </c>
    </row>
    <row r="166" spans="1:6" x14ac:dyDescent="0.25">
      <c r="A166">
        <v>1</v>
      </c>
      <c r="B166" t="s">
        <v>38</v>
      </c>
      <c r="C166">
        <v>100</v>
      </c>
      <c r="D166">
        <v>17638.047478893201</v>
      </c>
      <c r="F166" s="1">
        <f>AVERAGE(D166,D169,D172,D175)</f>
        <v>17259.483200843548</v>
      </c>
    </row>
    <row r="167" spans="1:6" x14ac:dyDescent="0.25">
      <c r="A167">
        <v>1</v>
      </c>
      <c r="B167" t="s">
        <v>39</v>
      </c>
      <c r="C167">
        <v>100</v>
      </c>
      <c r="D167">
        <v>556.11549840809403</v>
      </c>
      <c r="F167">
        <f>_xlfn.STDEV.P(D166,D169,D172,D175)</f>
        <v>862.78786100224181</v>
      </c>
    </row>
    <row r="168" spans="1:6" x14ac:dyDescent="0.25">
      <c r="A168">
        <v>1</v>
      </c>
      <c r="B168" t="s">
        <v>40</v>
      </c>
      <c r="C168">
        <v>100</v>
      </c>
      <c r="D168">
        <v>66.122894593264306</v>
      </c>
    </row>
    <row r="169" spans="1:6" x14ac:dyDescent="0.25">
      <c r="A169">
        <v>1</v>
      </c>
      <c r="B169" t="s">
        <v>41</v>
      </c>
      <c r="C169">
        <v>100</v>
      </c>
      <c r="D169">
        <v>16787.955603598701</v>
      </c>
    </row>
    <row r="170" spans="1:6" x14ac:dyDescent="0.25">
      <c r="A170">
        <v>1</v>
      </c>
      <c r="B170" t="s">
        <v>42</v>
      </c>
      <c r="C170">
        <v>100</v>
      </c>
      <c r="D170">
        <v>448.05501611035697</v>
      </c>
      <c r="F170">
        <f>AVERAGE(D170, D172,D174,D176,D178)</f>
        <v>6944.402410199169</v>
      </c>
    </row>
    <row r="171" spans="1:6" x14ac:dyDescent="0.25">
      <c r="A171">
        <v>1</v>
      </c>
      <c r="B171" t="s">
        <v>43</v>
      </c>
      <c r="C171">
        <v>100</v>
      </c>
      <c r="D171">
        <v>78.845730426448299</v>
      </c>
      <c r="F171">
        <f>_xlfn.STDEV.P(D170, D172,D174,D176,D178)</f>
        <v>8207.5061277626173</v>
      </c>
    </row>
    <row r="172" spans="1:6" x14ac:dyDescent="0.25">
      <c r="A172">
        <v>1</v>
      </c>
      <c r="B172" t="s">
        <v>44</v>
      </c>
      <c r="C172">
        <v>100</v>
      </c>
      <c r="D172">
        <v>18447.8145211747</v>
      </c>
      <c r="F172">
        <f>_xlfn.STDEV.P(D171,D174,D177,D180)</f>
        <v>16.040747376926227</v>
      </c>
    </row>
    <row r="173" spans="1:6" x14ac:dyDescent="0.25">
      <c r="A173">
        <v>1</v>
      </c>
      <c r="B173" t="s">
        <v>45</v>
      </c>
      <c r="C173">
        <v>100</v>
      </c>
      <c r="D173">
        <v>569.93375421000405</v>
      </c>
      <c r="F173">
        <f>_xlfn.STDEV.P(D172,D175,D178,D181)</f>
        <v>1964.3654450036411</v>
      </c>
    </row>
    <row r="174" spans="1:6" x14ac:dyDescent="0.25">
      <c r="A174">
        <v>1</v>
      </c>
      <c r="B174" t="s">
        <v>46</v>
      </c>
      <c r="C174">
        <v>100</v>
      </c>
      <c r="D174">
        <v>56.006089998815</v>
      </c>
      <c r="F174" s="1">
        <f>AVERAGE(D174,D177,D180,D183)</f>
        <v>43.753065696196927</v>
      </c>
    </row>
    <row r="175" spans="1:6" x14ac:dyDescent="0.25">
      <c r="A175">
        <v>1</v>
      </c>
      <c r="B175" t="s">
        <v>47</v>
      </c>
      <c r="C175">
        <v>100</v>
      </c>
      <c r="D175">
        <v>16164.115199707599</v>
      </c>
      <c r="F175">
        <f>_xlfn.STDEV.P(D174,D177,D180,D183)</f>
        <v>9.3469998731911783</v>
      </c>
    </row>
    <row r="176" spans="1:6" x14ac:dyDescent="0.25">
      <c r="A176">
        <v>1</v>
      </c>
      <c r="B176" t="s">
        <v>48</v>
      </c>
      <c r="C176">
        <v>100</v>
      </c>
      <c r="D176">
        <v>366.25659160247199</v>
      </c>
      <c r="F176" s="1">
        <f>AVERAGE(D176,D179,D182,D185)</f>
        <v>262.68519328729303</v>
      </c>
    </row>
    <row r="177" spans="1:6" x14ac:dyDescent="0.25">
      <c r="A177">
        <v>1</v>
      </c>
      <c r="B177" t="s">
        <v>49</v>
      </c>
      <c r="C177">
        <v>100</v>
      </c>
      <c r="D177">
        <v>49.631129697834503</v>
      </c>
      <c r="F177">
        <f>_xlfn.STDEV.P(D176,D179,D182,D185)</f>
        <v>78.650906486089937</v>
      </c>
    </row>
    <row r="178" spans="1:6" x14ac:dyDescent="0.25">
      <c r="A178">
        <v>1</v>
      </c>
      <c r="B178" t="s">
        <v>50</v>
      </c>
      <c r="C178">
        <v>100</v>
      </c>
      <c r="D178">
        <v>15403.8798321095</v>
      </c>
    </row>
    <row r="179" spans="1:6" x14ac:dyDescent="0.25">
      <c r="A179">
        <v>1</v>
      </c>
      <c r="B179" t="s">
        <v>51</v>
      </c>
      <c r="C179">
        <v>100</v>
      </c>
      <c r="D179">
        <v>311.46357583545102</v>
      </c>
    </row>
    <row r="180" spans="1:6" x14ac:dyDescent="0.25">
      <c r="A180">
        <v>1</v>
      </c>
      <c r="B180" t="s">
        <v>52</v>
      </c>
      <c r="C180">
        <v>100</v>
      </c>
      <c r="D180">
        <v>34.235192017346897</v>
      </c>
      <c r="F180">
        <f>AVERAGE(D180, D182,D184)</f>
        <v>4517.5499211566566</v>
      </c>
    </row>
    <row r="181" spans="1:6" x14ac:dyDescent="0.25">
      <c r="A181">
        <v>1</v>
      </c>
      <c r="B181" t="s">
        <v>53</v>
      </c>
      <c r="C181">
        <v>100</v>
      </c>
      <c r="D181">
        <v>12945.395051551101</v>
      </c>
      <c r="F181" s="1">
        <f>AVERAGE(D181,D184,D187,D190)</f>
        <v>14723.374698876876</v>
      </c>
    </row>
    <row r="182" spans="1:6" x14ac:dyDescent="0.25">
      <c r="A182">
        <v>1</v>
      </c>
      <c r="B182" t="s">
        <v>54</v>
      </c>
      <c r="C182">
        <v>100</v>
      </c>
      <c r="D182">
        <v>182.49362843482399</v>
      </c>
      <c r="F182">
        <f>_xlfn.STDEV.P(D181,D184,D187,D190)</f>
        <v>2788.6477928900417</v>
      </c>
    </row>
    <row r="183" spans="1:6" x14ac:dyDescent="0.25">
      <c r="A183">
        <v>1</v>
      </c>
      <c r="B183" t="s">
        <v>55</v>
      </c>
      <c r="C183">
        <v>100</v>
      </c>
      <c r="D183">
        <v>35.139851070791302</v>
      </c>
    </row>
    <row r="184" spans="1:6" x14ac:dyDescent="0.25">
      <c r="A184">
        <v>1</v>
      </c>
      <c r="B184" t="s">
        <v>56</v>
      </c>
      <c r="C184">
        <v>100</v>
      </c>
      <c r="D184">
        <v>13335.9209430178</v>
      </c>
      <c r="F184" s="1"/>
    </row>
    <row r="185" spans="1:6" x14ac:dyDescent="0.25">
      <c r="A185">
        <v>1</v>
      </c>
      <c r="B185" t="s">
        <v>57</v>
      </c>
      <c r="C185">
        <v>100</v>
      </c>
      <c r="D185">
        <v>190.52697727642499</v>
      </c>
    </row>
    <row r="186" spans="1:6" x14ac:dyDescent="0.25">
      <c r="A186">
        <v>1</v>
      </c>
      <c r="B186" t="s">
        <v>58</v>
      </c>
      <c r="C186">
        <v>100</v>
      </c>
      <c r="D186">
        <v>32.4045534013405</v>
      </c>
      <c r="F186" s="1">
        <f>AVERAGE(D186,D189,D192,D195)</f>
        <v>64.423588101949463</v>
      </c>
    </row>
    <row r="187" spans="1:6" x14ac:dyDescent="0.25">
      <c r="A187">
        <v>1</v>
      </c>
      <c r="B187" t="s">
        <v>59</v>
      </c>
      <c r="C187">
        <v>100</v>
      </c>
      <c r="D187">
        <v>13064.9494577884</v>
      </c>
      <c r="F187">
        <f>_xlfn.STDEV.P(D186,D189,D192,D195)</f>
        <v>18.766089204165606</v>
      </c>
    </row>
    <row r="188" spans="1:6" x14ac:dyDescent="0.25">
      <c r="A188">
        <v>1</v>
      </c>
      <c r="B188" t="s">
        <v>60</v>
      </c>
      <c r="C188">
        <v>100</v>
      </c>
      <c r="D188">
        <v>169.34277968376301</v>
      </c>
    </row>
    <row r="189" spans="1:6" x14ac:dyDescent="0.25">
      <c r="A189">
        <v>1</v>
      </c>
      <c r="B189" t="s">
        <v>61</v>
      </c>
      <c r="C189">
        <v>100</v>
      </c>
      <c r="D189">
        <v>79.784503818319706</v>
      </c>
      <c r="F189" s="1">
        <f>AVERAGE(D189,D191,D193)</f>
        <v>6555.4266727096101</v>
      </c>
    </row>
    <row r="190" spans="1:6" x14ac:dyDescent="0.25">
      <c r="A190">
        <v>1</v>
      </c>
      <c r="B190" t="s">
        <v>62</v>
      </c>
      <c r="C190">
        <v>100</v>
      </c>
      <c r="D190">
        <v>19547.233343150201</v>
      </c>
      <c r="F190">
        <f>_xlfn.STDEV.P(D189,D191,D193)</f>
        <v>8801.4572667249704</v>
      </c>
    </row>
    <row r="191" spans="1:6" x14ac:dyDescent="0.25">
      <c r="A191">
        <v>1</v>
      </c>
      <c r="B191" t="s">
        <v>63</v>
      </c>
      <c r="C191">
        <v>100</v>
      </c>
      <c r="D191">
        <v>587.37903647840903</v>
      </c>
      <c r="F191" s="1">
        <v>1.524560156023827E-2</v>
      </c>
    </row>
    <row r="192" spans="1:6" x14ac:dyDescent="0.25">
      <c r="A192">
        <v>1</v>
      </c>
      <c r="B192" t="s">
        <v>1522</v>
      </c>
      <c r="C192">
        <v>100</v>
      </c>
      <c r="D192">
        <v>70.661997309581807</v>
      </c>
      <c r="F192" s="1">
        <v>1.596698940943905E-2</v>
      </c>
    </row>
    <row r="193" spans="1:6" x14ac:dyDescent="0.25">
      <c r="A193">
        <v>1</v>
      </c>
      <c r="B193" t="s">
        <v>1523</v>
      </c>
      <c r="C193">
        <v>100</v>
      </c>
      <c r="D193">
        <v>18999.1164778321</v>
      </c>
      <c r="F193">
        <f>_xlfn.STDEV.P(D192,D195,D198,D201)</f>
        <v>1.953386519839154</v>
      </c>
    </row>
    <row r="194" spans="1:6" x14ac:dyDescent="0.25">
      <c r="A194">
        <v>1</v>
      </c>
      <c r="B194" t="s">
        <v>1524</v>
      </c>
      <c r="C194">
        <v>100</v>
      </c>
      <c r="D194">
        <v>511.76554844331901</v>
      </c>
      <c r="F194" s="1"/>
    </row>
    <row r="195" spans="1:6" x14ac:dyDescent="0.25">
      <c r="A195">
        <v>1</v>
      </c>
      <c r="B195" t="s">
        <v>1525</v>
      </c>
      <c r="C195">
        <v>100</v>
      </c>
      <c r="D195">
        <v>74.843297878555802</v>
      </c>
      <c r="F195" s="1">
        <f>AVERAGE(D195,D198,D201,D204,D207,D210,D213)</f>
        <v>66.833398574426852</v>
      </c>
    </row>
    <row r="196" spans="1:6" x14ac:dyDescent="0.25">
      <c r="A196">
        <v>1</v>
      </c>
      <c r="B196" t="s">
        <v>1526</v>
      </c>
      <c r="C196">
        <v>100</v>
      </c>
      <c r="D196">
        <v>19395.610926764301</v>
      </c>
      <c r="F196">
        <f>AVERAGE(D196, D198,D200)</f>
        <v>6665.3528779372436</v>
      </c>
    </row>
    <row r="197" spans="1:6" x14ac:dyDescent="0.25">
      <c r="A197">
        <v>1</v>
      </c>
      <c r="B197" t="s">
        <v>1527</v>
      </c>
      <c r="C197">
        <v>100</v>
      </c>
      <c r="D197">
        <v>551.23303223870801</v>
      </c>
      <c r="F197">
        <f>_xlfn.STDEV.P(D196, D198,D200)</f>
        <v>9003.5783467812053</v>
      </c>
    </row>
    <row r="198" spans="1:6" x14ac:dyDescent="0.25">
      <c r="A198">
        <v>1</v>
      </c>
      <c r="B198" t="s">
        <v>1528</v>
      </c>
      <c r="C198">
        <v>100</v>
      </c>
      <c r="D198">
        <v>72.1184444546587</v>
      </c>
    </row>
    <row r="199" spans="1:6" x14ac:dyDescent="0.25">
      <c r="A199">
        <v>1</v>
      </c>
      <c r="B199" t="s">
        <v>1529</v>
      </c>
      <c r="C199">
        <v>100</v>
      </c>
      <c r="D199">
        <v>19228.516723649998</v>
      </c>
    </row>
    <row r="200" spans="1:6" x14ac:dyDescent="0.25">
      <c r="A200">
        <v>1</v>
      </c>
      <c r="B200" t="s">
        <v>1530</v>
      </c>
      <c r="C200">
        <v>100</v>
      </c>
      <c r="D200">
        <v>528.32926259276996</v>
      </c>
    </row>
    <row r="201" spans="1:6" x14ac:dyDescent="0.25">
      <c r="A201">
        <v>1</v>
      </c>
      <c r="B201" t="s">
        <v>1531</v>
      </c>
      <c r="C201">
        <v>100</v>
      </c>
      <c r="D201">
        <v>69.653780312341198</v>
      </c>
    </row>
    <row r="202" spans="1:6" x14ac:dyDescent="0.25">
      <c r="A202">
        <v>1</v>
      </c>
      <c r="B202" t="s">
        <v>1532</v>
      </c>
      <c r="C202">
        <v>100</v>
      </c>
      <c r="D202">
        <v>19220.274143996001</v>
      </c>
      <c r="F202">
        <f>AVERAGE(D202,D204,D206,D208,D210,D212,D214,D216,D218)</f>
        <v>6453.4158150609346</v>
      </c>
    </row>
    <row r="203" spans="1:6" x14ac:dyDescent="0.25">
      <c r="A203">
        <v>1</v>
      </c>
      <c r="B203" t="s">
        <v>1533</v>
      </c>
      <c r="C203">
        <v>100</v>
      </c>
      <c r="D203">
        <v>511.47883366016799</v>
      </c>
      <c r="F203">
        <f>_xlfn.STDEV.P(D202,D204,D206,D208,D210,D212,D214,D216,D218)</f>
        <v>8768.057533754185</v>
      </c>
    </row>
    <row r="204" spans="1:6" x14ac:dyDescent="0.25">
      <c r="A204">
        <v>1</v>
      </c>
      <c r="B204" t="s">
        <v>1534</v>
      </c>
      <c r="C204">
        <v>100</v>
      </c>
      <c r="D204">
        <v>61.190822222316903</v>
      </c>
    </row>
    <row r="205" spans="1:6" x14ac:dyDescent="0.25">
      <c r="A205">
        <v>1</v>
      </c>
      <c r="B205" t="s">
        <v>1535</v>
      </c>
      <c r="C205">
        <v>100</v>
      </c>
      <c r="D205">
        <v>18545.1827457131</v>
      </c>
    </row>
    <row r="206" spans="1:6" x14ac:dyDescent="0.25">
      <c r="A206">
        <v>1</v>
      </c>
      <c r="B206" t="s">
        <v>1536</v>
      </c>
      <c r="C206">
        <v>100</v>
      </c>
      <c r="D206">
        <v>443.15774440837703</v>
      </c>
      <c r="F206" s="1">
        <f>AVERAGE(D206,D209,D212,D215)</f>
        <v>459.75057455701426</v>
      </c>
    </row>
    <row r="207" spans="1:6" x14ac:dyDescent="0.25">
      <c r="A207">
        <v>1</v>
      </c>
      <c r="B207" t="s">
        <v>1537</v>
      </c>
      <c r="C207">
        <v>100</v>
      </c>
      <c r="D207">
        <v>56.881827043989603</v>
      </c>
      <c r="F207">
        <f>_xlfn.STDEV.P(D206,D209,D212,D215)</f>
        <v>38.398487003797747</v>
      </c>
    </row>
    <row r="208" spans="1:6" x14ac:dyDescent="0.25">
      <c r="A208">
        <v>1</v>
      </c>
      <c r="B208" t="s">
        <v>1538</v>
      </c>
      <c r="C208">
        <v>100</v>
      </c>
      <c r="D208">
        <v>18070.662858482901</v>
      </c>
      <c r="F208" s="1">
        <f>AVERAGE(D208,D211,D214,D217)</f>
        <v>18773.460670875727</v>
      </c>
    </row>
    <row r="209" spans="1:6" x14ac:dyDescent="0.25">
      <c r="A209">
        <v>1</v>
      </c>
      <c r="B209" t="s">
        <v>1539</v>
      </c>
      <c r="C209">
        <v>100</v>
      </c>
      <c r="D209">
        <v>404.97207658690002</v>
      </c>
      <c r="F209">
        <f>_xlfn.STDEV.P(D208,D211,D214,D217)</f>
        <v>499.75504817765119</v>
      </c>
    </row>
    <row r="210" spans="1:6" x14ac:dyDescent="0.25">
      <c r="A210">
        <v>1</v>
      </c>
      <c r="B210" t="s">
        <v>1540</v>
      </c>
      <c r="C210">
        <v>100</v>
      </c>
      <c r="D210">
        <v>67.173636628089895</v>
      </c>
    </row>
    <row r="211" spans="1:6" x14ac:dyDescent="0.25">
      <c r="A211">
        <v>1</v>
      </c>
      <c r="B211" t="s">
        <v>1541</v>
      </c>
      <c r="C211">
        <v>100</v>
      </c>
      <c r="D211">
        <v>19253.171944261801</v>
      </c>
    </row>
    <row r="212" spans="1:6" x14ac:dyDescent="0.25">
      <c r="A212">
        <v>1</v>
      </c>
      <c r="B212" t="s">
        <v>1542</v>
      </c>
      <c r="C212">
        <v>100</v>
      </c>
      <c r="D212">
        <v>501.55326917879199</v>
      </c>
    </row>
    <row r="213" spans="1:6" x14ac:dyDescent="0.25">
      <c r="A213">
        <v>1</v>
      </c>
      <c r="B213" t="s">
        <v>1543</v>
      </c>
      <c r="C213">
        <v>100</v>
      </c>
      <c r="D213">
        <v>65.971981481035797</v>
      </c>
    </row>
    <row r="214" spans="1:6" x14ac:dyDescent="0.25">
      <c r="A214">
        <v>1</v>
      </c>
      <c r="B214" t="s">
        <v>1544</v>
      </c>
      <c r="C214">
        <v>100</v>
      </c>
      <c r="D214">
        <v>19238.620229494401</v>
      </c>
    </row>
    <row r="215" spans="1:6" x14ac:dyDescent="0.25">
      <c r="A215">
        <v>1</v>
      </c>
      <c r="B215" t="s">
        <v>1545</v>
      </c>
      <c r="C215">
        <v>100</v>
      </c>
      <c r="D215">
        <v>489.31920805398801</v>
      </c>
    </row>
    <row r="216" spans="1:6" x14ac:dyDescent="0.25">
      <c r="A216">
        <v>1</v>
      </c>
      <c r="B216" t="s">
        <v>1546</v>
      </c>
      <c r="C216">
        <v>100</v>
      </c>
      <c r="D216">
        <v>57.562069756959502</v>
      </c>
      <c r="F216" s="1">
        <f>AVERAGE(D216,D219,D222,D225)</f>
        <v>52.378025220789048</v>
      </c>
    </row>
    <row r="217" spans="1:6" x14ac:dyDescent="0.25">
      <c r="A217">
        <v>1</v>
      </c>
      <c r="B217" t="s">
        <v>1547</v>
      </c>
      <c r="C217">
        <v>100</v>
      </c>
      <c r="D217">
        <v>18531.387651263802</v>
      </c>
      <c r="F217">
        <f>_xlfn.STDEV.P(D216,D219,D222,D225)</f>
        <v>4.4033032525386071</v>
      </c>
    </row>
    <row r="218" spans="1:6" x14ac:dyDescent="0.25">
      <c r="A218">
        <v>1</v>
      </c>
      <c r="B218" t="s">
        <v>1548</v>
      </c>
      <c r="C218">
        <v>100</v>
      </c>
      <c r="D218">
        <v>420.54756138057502</v>
      </c>
    </row>
    <row r="219" spans="1:6" x14ac:dyDescent="0.25">
      <c r="A219">
        <v>1</v>
      </c>
      <c r="B219" t="s">
        <v>1549</v>
      </c>
      <c r="C219">
        <v>100</v>
      </c>
      <c r="D219">
        <v>55.560123335274298</v>
      </c>
    </row>
    <row r="220" spans="1:6" x14ac:dyDescent="0.25">
      <c r="A220">
        <v>1</v>
      </c>
      <c r="B220" t="s">
        <v>1550</v>
      </c>
      <c r="C220">
        <v>100</v>
      </c>
      <c r="D220">
        <v>18400.049956965398</v>
      </c>
      <c r="F220" s="1">
        <f>AVERAGE(D220,D222,D224)</f>
        <v>6258.1034737744294</v>
      </c>
    </row>
    <row r="221" spans="1:6" x14ac:dyDescent="0.25">
      <c r="A221">
        <v>1</v>
      </c>
      <c r="B221" t="s">
        <v>1551</v>
      </c>
      <c r="C221">
        <v>100</v>
      </c>
      <c r="D221">
        <v>403.200903203054</v>
      </c>
      <c r="F221">
        <f>_xlfn.STDEV.P(D220,D222,D224)</f>
        <v>8586.4201853181039</v>
      </c>
    </row>
    <row r="222" spans="1:6" x14ac:dyDescent="0.25">
      <c r="A222">
        <v>1</v>
      </c>
      <c r="B222" t="s">
        <v>1552</v>
      </c>
      <c r="C222">
        <v>100</v>
      </c>
      <c r="D222">
        <v>46.527608618306701</v>
      </c>
    </row>
    <row r="223" spans="1:6" x14ac:dyDescent="0.25">
      <c r="A223">
        <v>1</v>
      </c>
      <c r="B223" t="s">
        <v>1553</v>
      </c>
      <c r="C223">
        <v>100</v>
      </c>
      <c r="D223">
        <v>17398.050645953499</v>
      </c>
    </row>
    <row r="224" spans="1:6" x14ac:dyDescent="0.25">
      <c r="A224">
        <v>1</v>
      </c>
      <c r="B224" t="s">
        <v>1554</v>
      </c>
      <c r="C224">
        <v>100</v>
      </c>
      <c r="D224">
        <v>327.732855739581</v>
      </c>
      <c r="F224" s="1">
        <f>AVERAGE(D224,D227,D230,D233)</f>
        <v>354.34387105307127</v>
      </c>
    </row>
    <row r="225" spans="1:6" x14ac:dyDescent="0.25">
      <c r="A225">
        <v>1</v>
      </c>
      <c r="B225" t="s">
        <v>1555</v>
      </c>
      <c r="C225">
        <v>100</v>
      </c>
      <c r="D225">
        <v>49.8622991726157</v>
      </c>
      <c r="F225">
        <f>_xlfn.STDEV.P(D224,D227,D230,D233)</f>
        <v>20.358412651441252</v>
      </c>
    </row>
    <row r="226" spans="1:6" x14ac:dyDescent="0.25">
      <c r="A226">
        <v>1</v>
      </c>
      <c r="B226" t="s">
        <v>1556</v>
      </c>
      <c r="C226">
        <v>100</v>
      </c>
      <c r="D226">
        <v>17913.049792708902</v>
      </c>
      <c r="F226" s="1">
        <f>AVERAGE(D226,D229,D232,D235,D238,D241,D244,D247,D250)</f>
        <v>6015.9395675332498</v>
      </c>
    </row>
    <row r="227" spans="1:6" x14ac:dyDescent="0.25">
      <c r="A227">
        <v>1</v>
      </c>
      <c r="B227" t="s">
        <v>1557</v>
      </c>
      <c r="C227">
        <v>100</v>
      </c>
      <c r="D227">
        <v>356.63205180326798</v>
      </c>
      <c r="F227">
        <f>_xlfn.STDEV.P(D226,D229,D232,D235,D238,D241,D244,D247,D250)</f>
        <v>8508.4674682586337</v>
      </c>
    </row>
    <row r="228" spans="1:6" x14ac:dyDescent="0.25">
      <c r="A228">
        <v>1</v>
      </c>
      <c r="B228" t="s">
        <v>1558</v>
      </c>
      <c r="C228">
        <v>100</v>
      </c>
      <c r="D228">
        <v>48.642378219207302</v>
      </c>
    </row>
    <row r="229" spans="1:6" x14ac:dyDescent="0.25">
      <c r="A229">
        <v>1</v>
      </c>
      <c r="B229" t="s">
        <v>1559</v>
      </c>
      <c r="C229">
        <v>100</v>
      </c>
      <c r="D229">
        <v>17822.069186785098</v>
      </c>
    </row>
    <row r="230" spans="1:6" x14ac:dyDescent="0.25">
      <c r="A230">
        <v>1</v>
      </c>
      <c r="B230" t="s">
        <v>1560</v>
      </c>
      <c r="C230">
        <v>100</v>
      </c>
      <c r="D230">
        <v>348.49587669818197</v>
      </c>
    </row>
    <row r="231" spans="1:6" x14ac:dyDescent="0.25">
      <c r="A231">
        <v>1</v>
      </c>
      <c r="B231" t="s">
        <v>1561</v>
      </c>
      <c r="C231">
        <v>100</v>
      </c>
      <c r="D231">
        <v>52.670656160135898</v>
      </c>
    </row>
    <row r="232" spans="1:6" x14ac:dyDescent="0.25">
      <c r="A232">
        <v>1</v>
      </c>
      <c r="B232" t="s">
        <v>1562</v>
      </c>
      <c r="C232">
        <v>100</v>
      </c>
      <c r="D232">
        <v>18405.6084788267</v>
      </c>
    </row>
    <row r="233" spans="1:6" x14ac:dyDescent="0.25">
      <c r="A233">
        <v>1</v>
      </c>
      <c r="B233" t="s">
        <v>1563</v>
      </c>
      <c r="C233">
        <v>100</v>
      </c>
      <c r="D233">
        <v>384.514699971254</v>
      </c>
    </row>
    <row r="234" spans="1:6" x14ac:dyDescent="0.25">
      <c r="A234">
        <v>1</v>
      </c>
      <c r="B234" t="s">
        <v>116</v>
      </c>
      <c r="C234">
        <v>100</v>
      </c>
      <c r="D234">
        <v>0.32504544559126203</v>
      </c>
      <c r="F234">
        <f>AVERAGE(D234,D236,D238,D240)</f>
        <v>0.29548776912474728</v>
      </c>
    </row>
    <row r="235" spans="1:6" x14ac:dyDescent="0.25">
      <c r="A235">
        <v>1</v>
      </c>
      <c r="B235" t="s">
        <v>117</v>
      </c>
      <c r="C235">
        <v>100</v>
      </c>
      <c r="D235">
        <v>0.32504544559126203</v>
      </c>
      <c r="F235">
        <f>_xlfn.STDEV.P(D234,D236,D238,D240)</f>
        <v>1.9051320402165086E-2</v>
      </c>
    </row>
    <row r="236" spans="1:6" x14ac:dyDescent="0.25">
      <c r="A236">
        <v>1</v>
      </c>
      <c r="B236" t="s">
        <v>118</v>
      </c>
      <c r="C236">
        <v>100</v>
      </c>
      <c r="D236">
        <v>0.29944874579251402</v>
      </c>
      <c r="F236">
        <f>AVERAGE(D236,D238,D240,D242,D244,D246,D248,D250,D252,D254,D256,D258,D260,D262)</f>
        <v>0.48598923711114522</v>
      </c>
    </row>
    <row r="237" spans="1:6" x14ac:dyDescent="0.25">
      <c r="A237">
        <v>1</v>
      </c>
      <c r="B237" t="s">
        <v>119</v>
      </c>
      <c r="C237">
        <v>100</v>
      </c>
      <c r="D237">
        <v>0.29944874579251402</v>
      </c>
      <c r="F237">
        <f>_xlfn.STDEV.P(D236,D238,D240,D242,D244,D246,D248,D250,D252,D254,D256,D258,D260,D262)</f>
        <v>0.13724017608448608</v>
      </c>
    </row>
    <row r="238" spans="1:6" x14ac:dyDescent="0.25">
      <c r="A238">
        <v>1</v>
      </c>
      <c r="B238" t="s">
        <v>120</v>
      </c>
      <c r="C238">
        <v>100</v>
      </c>
      <c r="D238">
        <v>0.27932660977248602</v>
      </c>
      <c r="F238">
        <f>AVERAGE(D238,D240,D242,D244,D246,D248,D250,D252,D254,D256,D258,D260,D262)</f>
        <v>0.50033850567411686</v>
      </c>
    </row>
    <row r="239" spans="1:6" x14ac:dyDescent="0.25">
      <c r="A239">
        <v>1</v>
      </c>
      <c r="B239" t="s">
        <v>121</v>
      </c>
      <c r="C239">
        <v>100</v>
      </c>
      <c r="D239">
        <v>0.27932660977248602</v>
      </c>
      <c r="F239">
        <f>_xlfn.STDEV.P(D238,D240,D242,D244,D246,D248,D250,D252,D254,D256,D258,D260,D262)</f>
        <v>0.13191315573705595</v>
      </c>
    </row>
    <row r="240" spans="1:6" x14ac:dyDescent="0.25">
      <c r="A240">
        <v>1</v>
      </c>
      <c r="B240" t="s">
        <v>1288</v>
      </c>
      <c r="C240">
        <v>100</v>
      </c>
      <c r="D240">
        <v>0.278130275342727</v>
      </c>
    </row>
    <row r="241" spans="1:6" x14ac:dyDescent="0.25">
      <c r="A241">
        <v>1</v>
      </c>
      <c r="B241" t="s">
        <v>1289</v>
      </c>
      <c r="C241">
        <v>100</v>
      </c>
      <c r="D241">
        <v>0.278130275342727</v>
      </c>
    </row>
    <row r="242" spans="1:6" x14ac:dyDescent="0.25">
      <c r="A242">
        <v>1</v>
      </c>
      <c r="B242" t="s">
        <v>1331</v>
      </c>
      <c r="C242">
        <v>100</v>
      </c>
      <c r="D242">
        <v>0.25335998036334301</v>
      </c>
      <c r="F242">
        <f>AVERAGE(D242,D244,D246,D248,D250,D252,D254,D256,D258,D260,D262)</f>
        <v>0.54063124442257326</v>
      </c>
    </row>
    <row r="243" spans="1:6" x14ac:dyDescent="0.25">
      <c r="A243">
        <v>1</v>
      </c>
      <c r="B243" t="s">
        <v>1332</v>
      </c>
      <c r="C243">
        <v>100</v>
      </c>
      <c r="D243">
        <v>0.25335998036334301</v>
      </c>
      <c r="F243">
        <f>_xlfn.STDEV.P(D242,D244,D246,D248,D250,D252,D254,D256,D258,D260,D262)</f>
        <v>0.1000603181827697</v>
      </c>
    </row>
    <row r="244" spans="1:6" x14ac:dyDescent="0.25">
      <c r="A244">
        <v>1</v>
      </c>
      <c r="B244" t="s">
        <v>1564</v>
      </c>
      <c r="C244">
        <v>100</v>
      </c>
      <c r="D244">
        <v>0.61774445402007006</v>
      </c>
      <c r="F244">
        <f>AVERAGE(D244,D246,D248,D250,D252,D254,D256,D258,D260,D262)</f>
        <v>0.56935837082849627</v>
      </c>
    </row>
    <row r="245" spans="1:6" x14ac:dyDescent="0.25">
      <c r="A245">
        <v>1</v>
      </c>
      <c r="B245" t="s">
        <v>1565</v>
      </c>
      <c r="C245">
        <v>100</v>
      </c>
      <c r="D245">
        <v>0.61774445402007006</v>
      </c>
      <c r="F245">
        <f>_xlfn.STDEV.P(D244,D246,D248,D250,D252,D254,D256,D258,D260,D262)</f>
        <v>4.3994866693288115E-2</v>
      </c>
    </row>
    <row r="246" spans="1:6" x14ac:dyDescent="0.25">
      <c r="A246">
        <v>1</v>
      </c>
      <c r="B246" t="s">
        <v>1566</v>
      </c>
      <c r="C246">
        <v>100</v>
      </c>
      <c r="D246">
        <v>0.61862578287730596</v>
      </c>
    </row>
    <row r="247" spans="1:6" x14ac:dyDescent="0.25">
      <c r="A247">
        <v>1</v>
      </c>
      <c r="B247" t="s">
        <v>1567</v>
      </c>
      <c r="C247">
        <v>100</v>
      </c>
      <c r="D247">
        <v>0.61862578287730596</v>
      </c>
    </row>
    <row r="248" spans="1:6" x14ac:dyDescent="0.25">
      <c r="A248">
        <v>1</v>
      </c>
      <c r="B248" t="s">
        <v>1568</v>
      </c>
      <c r="C248">
        <v>100</v>
      </c>
      <c r="D248">
        <v>0.61014925254585906</v>
      </c>
    </row>
    <row r="249" spans="1:6" x14ac:dyDescent="0.25">
      <c r="A249">
        <v>1</v>
      </c>
      <c r="B249" t="s">
        <v>1569</v>
      </c>
      <c r="C249">
        <v>100</v>
      </c>
      <c r="D249">
        <v>0.61014925254585906</v>
      </c>
    </row>
    <row r="250" spans="1:6" x14ac:dyDescent="0.25">
      <c r="A250">
        <v>1</v>
      </c>
      <c r="B250" t="s">
        <v>1570</v>
      </c>
      <c r="C250">
        <v>100</v>
      </c>
      <c r="D250">
        <v>0.60977691094256004</v>
      </c>
    </row>
    <row r="251" spans="1:6" x14ac:dyDescent="0.25">
      <c r="A251">
        <v>1</v>
      </c>
      <c r="B251" t="s">
        <v>1571</v>
      </c>
      <c r="C251">
        <v>100</v>
      </c>
      <c r="D251">
        <v>0.60977691094256004</v>
      </c>
    </row>
    <row r="252" spans="1:6" x14ac:dyDescent="0.25">
      <c r="A252">
        <v>1</v>
      </c>
      <c r="B252" t="s">
        <v>1572</v>
      </c>
      <c r="C252">
        <v>100</v>
      </c>
      <c r="D252">
        <v>0.59188612074118296</v>
      </c>
    </row>
    <row r="253" spans="1:6" x14ac:dyDescent="0.25">
      <c r="A253">
        <v>1</v>
      </c>
      <c r="B253" t="s">
        <v>1573</v>
      </c>
      <c r="C253">
        <v>100</v>
      </c>
      <c r="D253">
        <v>0.59188612074118296</v>
      </c>
    </row>
    <row r="254" spans="1:6" x14ac:dyDescent="0.25">
      <c r="A254">
        <v>1</v>
      </c>
      <c r="B254" t="s">
        <v>1574</v>
      </c>
      <c r="C254">
        <v>100</v>
      </c>
      <c r="D254">
        <v>0.55982163332385204</v>
      </c>
    </row>
    <row r="255" spans="1:6" x14ac:dyDescent="0.25">
      <c r="A255">
        <v>1</v>
      </c>
      <c r="B255" t="s">
        <v>1575</v>
      </c>
      <c r="C255">
        <v>100</v>
      </c>
      <c r="D255">
        <v>0.55982163332385204</v>
      </c>
    </row>
    <row r="256" spans="1:6" x14ac:dyDescent="0.25">
      <c r="A256">
        <v>1</v>
      </c>
      <c r="B256" t="s">
        <v>1576</v>
      </c>
      <c r="C256">
        <v>100</v>
      </c>
      <c r="D256">
        <v>0.54626811552552801</v>
      </c>
    </row>
    <row r="257" spans="1:6" x14ac:dyDescent="0.25">
      <c r="A257">
        <v>1</v>
      </c>
      <c r="B257" t="s">
        <v>1577</v>
      </c>
      <c r="C257">
        <v>100</v>
      </c>
      <c r="D257">
        <v>0.54626811552552801</v>
      </c>
    </row>
    <row r="258" spans="1:6" x14ac:dyDescent="0.25">
      <c r="A258">
        <v>1</v>
      </c>
      <c r="B258" t="s">
        <v>1578</v>
      </c>
      <c r="C258">
        <v>100</v>
      </c>
      <c r="D258">
        <v>0.51725822881172401</v>
      </c>
    </row>
    <row r="259" spans="1:6" x14ac:dyDescent="0.25">
      <c r="A259">
        <v>1</v>
      </c>
      <c r="B259" t="s">
        <v>1579</v>
      </c>
      <c r="C259">
        <v>100</v>
      </c>
      <c r="D259">
        <v>0.51725822881172401</v>
      </c>
    </row>
    <row r="260" spans="1:6" x14ac:dyDescent="0.25">
      <c r="A260">
        <v>1</v>
      </c>
      <c r="B260" t="s">
        <v>1580</v>
      </c>
      <c r="C260">
        <v>100</v>
      </c>
      <c r="D260">
        <v>0.52889017334822996</v>
      </c>
      <c r="F260" s="1">
        <f>AVERAGE(D260,D263,D266,D269)</f>
        <v>0.26630710551001097</v>
      </c>
    </row>
    <row r="261" spans="1:6" x14ac:dyDescent="0.25">
      <c r="A261">
        <v>1</v>
      </c>
      <c r="B261" t="s">
        <v>1581</v>
      </c>
      <c r="C261">
        <v>100</v>
      </c>
      <c r="D261">
        <v>0.52889017334822996</v>
      </c>
      <c r="F261">
        <f>_xlfn.STDEV.P(D260,D263,D266,D269)</f>
        <v>0.24525135502445486</v>
      </c>
    </row>
    <row r="262" spans="1:6" x14ac:dyDescent="0.25">
      <c r="A262">
        <v>1</v>
      </c>
      <c r="B262" t="s">
        <v>1582</v>
      </c>
      <c r="C262">
        <v>100</v>
      </c>
      <c r="D262">
        <v>0.49316303614864998</v>
      </c>
    </row>
    <row r="263" spans="1:6" x14ac:dyDescent="0.25">
      <c r="A263">
        <v>1</v>
      </c>
      <c r="B263" t="s">
        <v>1583</v>
      </c>
      <c r="C263">
        <v>100</v>
      </c>
      <c r="D263">
        <v>0.49316303614864998</v>
      </c>
    </row>
    <row r="264" spans="1:6" x14ac:dyDescent="0.25">
      <c r="A264">
        <v>1</v>
      </c>
      <c r="B264" t="s">
        <v>122</v>
      </c>
      <c r="C264">
        <v>100</v>
      </c>
      <c r="D264">
        <v>0.14110936531664101</v>
      </c>
      <c r="F264" s="1">
        <f>AVERAGE(D264,D266,D268)</f>
        <v>6.1428192619934936E-2</v>
      </c>
    </row>
    <row r="265" spans="1:6" x14ac:dyDescent="0.25">
      <c r="A265">
        <v>1</v>
      </c>
      <c r="B265" t="s">
        <v>123</v>
      </c>
      <c r="C265">
        <v>100</v>
      </c>
      <c r="D265">
        <v>0.14110936531664101</v>
      </c>
      <c r="F265">
        <f>_xlfn.STDEV.P(D264,D266,D268)</f>
        <v>5.7526211685166154E-2</v>
      </c>
    </row>
    <row r="266" spans="1:6" x14ac:dyDescent="0.25">
      <c r="A266">
        <v>1</v>
      </c>
      <c r="B266" t="s">
        <v>124</v>
      </c>
      <c r="C266">
        <v>100</v>
      </c>
      <c r="D266">
        <v>3.5803111346256397E-2</v>
      </c>
    </row>
    <row r="267" spans="1:6" x14ac:dyDescent="0.25">
      <c r="A267">
        <v>1</v>
      </c>
      <c r="B267" t="s">
        <v>125</v>
      </c>
      <c r="C267">
        <v>100</v>
      </c>
      <c r="D267">
        <v>3.5803111346256397E-2</v>
      </c>
    </row>
    <row r="268" spans="1:6" x14ac:dyDescent="0.25">
      <c r="A268">
        <v>1</v>
      </c>
      <c r="B268" t="s">
        <v>126</v>
      </c>
      <c r="C268">
        <v>100</v>
      </c>
      <c r="D268">
        <v>7.3721011969074199E-3</v>
      </c>
    </row>
    <row r="269" spans="1:6" x14ac:dyDescent="0.25">
      <c r="A269">
        <v>1</v>
      </c>
      <c r="B269" t="s">
        <v>127</v>
      </c>
      <c r="C269">
        <v>100</v>
      </c>
      <c r="D269">
        <v>7.3721011969074199E-3</v>
      </c>
    </row>
    <row r="270" spans="1:6" x14ac:dyDescent="0.25">
      <c r="A270">
        <v>1</v>
      </c>
      <c r="B270" t="s">
        <v>1378</v>
      </c>
      <c r="C270">
        <v>100</v>
      </c>
      <c r="D270">
        <v>7.6965513584410798</v>
      </c>
      <c r="F270" s="1">
        <f>AVERAGE(D270,D273,D276,D279)</f>
        <v>6.8991446683600532</v>
      </c>
    </row>
    <row r="271" spans="1:6" x14ac:dyDescent="0.25">
      <c r="A271">
        <v>1</v>
      </c>
      <c r="B271" t="s">
        <v>1379</v>
      </c>
      <c r="C271">
        <v>100</v>
      </c>
      <c r="D271">
        <v>8279.3596503668105</v>
      </c>
      <c r="F271">
        <f>_xlfn.STDEV.P(D270,D273,D276,D279)</f>
        <v>0.53148393352402679</v>
      </c>
    </row>
    <row r="272" spans="1:6" x14ac:dyDescent="0.25">
      <c r="A272">
        <v>1</v>
      </c>
      <c r="B272" t="s">
        <v>1380</v>
      </c>
      <c r="C272">
        <v>100</v>
      </c>
      <c r="D272">
        <v>67.095596804032198</v>
      </c>
    </row>
    <row r="273" spans="1:4" x14ac:dyDescent="0.25">
      <c r="A273">
        <v>1</v>
      </c>
      <c r="B273" t="s">
        <v>64</v>
      </c>
      <c r="C273">
        <v>100</v>
      </c>
      <c r="D273">
        <v>7.0647456527942198</v>
      </c>
    </row>
    <row r="274" spans="1:4" x14ac:dyDescent="0.25">
      <c r="A274">
        <v>1</v>
      </c>
      <c r="B274" t="s">
        <v>65</v>
      </c>
      <c r="C274">
        <v>100</v>
      </c>
      <c r="D274">
        <v>7802.6933368580103</v>
      </c>
    </row>
    <row r="275" spans="1:4" x14ac:dyDescent="0.25">
      <c r="A275">
        <v>1</v>
      </c>
      <c r="B275" t="s">
        <v>66</v>
      </c>
      <c r="C275">
        <v>100</v>
      </c>
      <c r="D275">
        <v>58.760694398586701</v>
      </c>
    </row>
    <row r="276" spans="1:4" x14ac:dyDescent="0.25">
      <c r="A276">
        <v>1</v>
      </c>
      <c r="B276" t="s">
        <v>1381</v>
      </c>
      <c r="C276">
        <v>100</v>
      </c>
      <c r="D276">
        <v>6.3793806667172799</v>
      </c>
    </row>
    <row r="277" spans="1:4" x14ac:dyDescent="0.25">
      <c r="A277">
        <v>1</v>
      </c>
      <c r="B277" t="s">
        <v>1382</v>
      </c>
      <c r="C277">
        <v>100</v>
      </c>
      <c r="D277">
        <v>7540.4293437381002</v>
      </c>
    </row>
    <row r="278" spans="1:4" x14ac:dyDescent="0.25">
      <c r="A278">
        <v>1</v>
      </c>
      <c r="B278" t="s">
        <v>1383</v>
      </c>
      <c r="C278">
        <v>100</v>
      </c>
      <c r="D278">
        <v>48.558207276489703</v>
      </c>
    </row>
    <row r="279" spans="1:4" x14ac:dyDescent="0.25">
      <c r="A279">
        <v>1</v>
      </c>
      <c r="B279" t="s">
        <v>1384</v>
      </c>
      <c r="C279">
        <v>100</v>
      </c>
      <c r="D279">
        <v>6.4559009954876299</v>
      </c>
    </row>
    <row r="280" spans="1:4" x14ac:dyDescent="0.25">
      <c r="A280">
        <v>1</v>
      </c>
      <c r="B280" t="s">
        <v>1385</v>
      </c>
      <c r="C280">
        <v>100</v>
      </c>
      <c r="D280">
        <v>7506.4090684892999</v>
      </c>
    </row>
    <row r="281" spans="1:4" x14ac:dyDescent="0.25">
      <c r="A281">
        <v>1</v>
      </c>
      <c r="B281" t="s">
        <v>1386</v>
      </c>
      <c r="C281">
        <v>100</v>
      </c>
      <c r="D281">
        <v>49.9200312708303</v>
      </c>
    </row>
    <row r="282" spans="1:4" x14ac:dyDescent="0.25">
      <c r="A282">
        <v>1</v>
      </c>
      <c r="B282" t="s">
        <v>1387</v>
      </c>
      <c r="C282">
        <v>100</v>
      </c>
      <c r="D282">
        <v>5.8222721925899101</v>
      </c>
    </row>
    <row r="283" spans="1:4" x14ac:dyDescent="0.25">
      <c r="A283">
        <v>1</v>
      </c>
      <c r="B283" t="s">
        <v>1388</v>
      </c>
      <c r="C283">
        <v>100</v>
      </c>
      <c r="D283">
        <v>7010.5226651917301</v>
      </c>
    </row>
    <row r="284" spans="1:4" x14ac:dyDescent="0.25">
      <c r="A284">
        <v>1</v>
      </c>
      <c r="B284" t="s">
        <v>1389</v>
      </c>
      <c r="C284">
        <v>100</v>
      </c>
      <c r="D284">
        <v>43.352132172953198</v>
      </c>
    </row>
    <row r="285" spans="1:4" x14ac:dyDescent="0.25">
      <c r="A285">
        <v>1</v>
      </c>
      <c r="B285" t="s">
        <v>1584</v>
      </c>
      <c r="C285">
        <v>100</v>
      </c>
      <c r="D285">
        <v>19.0952140129823</v>
      </c>
    </row>
    <row r="286" spans="1:4" x14ac:dyDescent="0.25">
      <c r="A286">
        <v>1</v>
      </c>
      <c r="B286" t="s">
        <v>1585</v>
      </c>
      <c r="C286">
        <v>100</v>
      </c>
      <c r="D286">
        <v>13967.609105428</v>
      </c>
    </row>
    <row r="287" spans="1:4" x14ac:dyDescent="0.25">
      <c r="A287">
        <v>1</v>
      </c>
      <c r="B287" t="s">
        <v>1586</v>
      </c>
      <c r="C287">
        <v>100</v>
      </c>
      <c r="D287">
        <v>147.52545846700201</v>
      </c>
    </row>
    <row r="288" spans="1:4" x14ac:dyDescent="0.25">
      <c r="A288">
        <v>1</v>
      </c>
      <c r="B288" t="s">
        <v>1587</v>
      </c>
      <c r="C288">
        <v>100</v>
      </c>
      <c r="D288">
        <v>19.6399525964414</v>
      </c>
    </row>
    <row r="289" spans="1:4" x14ac:dyDescent="0.25">
      <c r="A289">
        <v>1</v>
      </c>
      <c r="B289" t="s">
        <v>1588</v>
      </c>
      <c r="C289">
        <v>100</v>
      </c>
      <c r="D289">
        <v>14175.230187674601</v>
      </c>
    </row>
    <row r="290" spans="1:4" x14ac:dyDescent="0.25">
      <c r="A290">
        <v>1</v>
      </c>
      <c r="B290" t="s">
        <v>1589</v>
      </c>
      <c r="C290">
        <v>100</v>
      </c>
      <c r="D290">
        <v>150.57457837931801</v>
      </c>
    </row>
    <row r="291" spans="1:4" x14ac:dyDescent="0.25">
      <c r="A291">
        <v>1</v>
      </c>
      <c r="B291" t="s">
        <v>1590</v>
      </c>
      <c r="C291">
        <v>100</v>
      </c>
      <c r="D291">
        <v>17.338126445682001</v>
      </c>
    </row>
    <row r="292" spans="1:4" x14ac:dyDescent="0.25">
      <c r="A292">
        <v>1</v>
      </c>
      <c r="B292" t="s">
        <v>1591</v>
      </c>
      <c r="C292">
        <v>100</v>
      </c>
      <c r="D292">
        <v>13390.2373733269</v>
      </c>
    </row>
    <row r="293" spans="1:4" x14ac:dyDescent="0.25">
      <c r="A293">
        <v>1</v>
      </c>
      <c r="B293" t="s">
        <v>1592</v>
      </c>
      <c r="C293">
        <v>100</v>
      </c>
      <c r="D293">
        <v>135.95427569822701</v>
      </c>
    </row>
    <row r="294" spans="1:4" x14ac:dyDescent="0.25">
      <c r="A294">
        <v>1</v>
      </c>
      <c r="B294" t="s">
        <v>1593</v>
      </c>
      <c r="C294">
        <v>100</v>
      </c>
      <c r="D294">
        <v>18.004086042367199</v>
      </c>
    </row>
    <row r="295" spans="1:4" x14ac:dyDescent="0.25">
      <c r="A295">
        <v>1</v>
      </c>
      <c r="B295" t="s">
        <v>1594</v>
      </c>
      <c r="C295">
        <v>100</v>
      </c>
      <c r="D295">
        <v>13516.506385820599</v>
      </c>
    </row>
    <row r="296" spans="1:4" x14ac:dyDescent="0.25">
      <c r="A296">
        <v>1</v>
      </c>
      <c r="B296" t="s">
        <v>1595</v>
      </c>
      <c r="C296">
        <v>100</v>
      </c>
      <c r="D296">
        <v>140.475362953309</v>
      </c>
    </row>
    <row r="297" spans="1:4" x14ac:dyDescent="0.25">
      <c r="A297">
        <v>1</v>
      </c>
      <c r="B297" t="s">
        <v>1596</v>
      </c>
      <c r="C297">
        <v>100</v>
      </c>
      <c r="D297">
        <v>15.845509520640601</v>
      </c>
    </row>
    <row r="298" spans="1:4" x14ac:dyDescent="0.25">
      <c r="A298">
        <v>1</v>
      </c>
      <c r="B298" t="s">
        <v>1597</v>
      </c>
      <c r="C298">
        <v>100</v>
      </c>
      <c r="D298">
        <v>12695.2744367409</v>
      </c>
    </row>
    <row r="299" spans="1:4" x14ac:dyDescent="0.25">
      <c r="A299">
        <v>1</v>
      </c>
      <c r="B299" t="s">
        <v>1598</v>
      </c>
      <c r="C299">
        <v>100</v>
      </c>
      <c r="D299">
        <v>126.70889564138101</v>
      </c>
    </row>
    <row r="300" spans="1:4" x14ac:dyDescent="0.25">
      <c r="A300">
        <v>1</v>
      </c>
      <c r="B300" t="s">
        <v>1599</v>
      </c>
      <c r="C300">
        <v>100</v>
      </c>
      <c r="D300">
        <v>14.3909738818299</v>
      </c>
    </row>
    <row r="301" spans="1:4" x14ac:dyDescent="0.25">
      <c r="A301">
        <v>1</v>
      </c>
      <c r="B301" t="s">
        <v>1600</v>
      </c>
      <c r="C301">
        <v>100</v>
      </c>
      <c r="D301">
        <v>11928.812406373099</v>
      </c>
    </row>
    <row r="302" spans="1:4" x14ac:dyDescent="0.25">
      <c r="A302">
        <v>1</v>
      </c>
      <c r="B302" t="s">
        <v>1601</v>
      </c>
      <c r="C302">
        <v>100</v>
      </c>
      <c r="D302">
        <v>121.312295515153</v>
      </c>
    </row>
    <row r="303" spans="1:4" x14ac:dyDescent="0.25">
      <c r="A303">
        <v>1</v>
      </c>
      <c r="B303" t="s">
        <v>1602</v>
      </c>
      <c r="C303">
        <v>100</v>
      </c>
      <c r="D303">
        <v>13.316224661763201</v>
      </c>
    </row>
    <row r="304" spans="1:4" x14ac:dyDescent="0.25">
      <c r="A304">
        <v>1</v>
      </c>
      <c r="B304" t="s">
        <v>1603</v>
      </c>
      <c r="C304">
        <v>100</v>
      </c>
      <c r="D304">
        <v>11488.8550994201</v>
      </c>
    </row>
    <row r="305" spans="1:4" x14ac:dyDescent="0.25">
      <c r="A305">
        <v>1</v>
      </c>
      <c r="B305" t="s">
        <v>1604</v>
      </c>
      <c r="C305">
        <v>100</v>
      </c>
      <c r="D305">
        <v>111.797492777288</v>
      </c>
    </row>
    <row r="306" spans="1:4" x14ac:dyDescent="0.25">
      <c r="A306">
        <v>1</v>
      </c>
      <c r="B306" t="s">
        <v>1605</v>
      </c>
      <c r="C306">
        <v>100</v>
      </c>
      <c r="D306">
        <v>11.8979720477904</v>
      </c>
    </row>
    <row r="307" spans="1:4" x14ac:dyDescent="0.25">
      <c r="A307">
        <v>1</v>
      </c>
      <c r="B307" t="s">
        <v>1606</v>
      </c>
      <c r="C307">
        <v>100</v>
      </c>
      <c r="D307">
        <v>10948.819217685799</v>
      </c>
    </row>
    <row r="308" spans="1:4" x14ac:dyDescent="0.25">
      <c r="A308">
        <v>1</v>
      </c>
      <c r="B308" t="s">
        <v>1607</v>
      </c>
      <c r="C308">
        <v>100</v>
      </c>
      <c r="D308">
        <v>100.861230276602</v>
      </c>
    </row>
    <row r="309" spans="1:4" x14ac:dyDescent="0.25">
      <c r="A309">
        <v>1</v>
      </c>
      <c r="B309" t="s">
        <v>1608</v>
      </c>
      <c r="C309">
        <v>100</v>
      </c>
      <c r="D309">
        <v>12.2726151876961</v>
      </c>
    </row>
    <row r="310" spans="1:4" x14ac:dyDescent="0.25">
      <c r="A310">
        <v>1</v>
      </c>
      <c r="B310" t="s">
        <v>1609</v>
      </c>
      <c r="C310">
        <v>100</v>
      </c>
      <c r="D310">
        <v>11122.783276436399</v>
      </c>
    </row>
    <row r="311" spans="1:4" x14ac:dyDescent="0.25">
      <c r="A311">
        <v>1</v>
      </c>
      <c r="B311" t="s">
        <v>1610</v>
      </c>
      <c r="C311">
        <v>100</v>
      </c>
      <c r="D311">
        <v>103.589505361044</v>
      </c>
    </row>
    <row r="312" spans="1:4" x14ac:dyDescent="0.25">
      <c r="A312">
        <v>1</v>
      </c>
      <c r="B312" t="s">
        <v>1611</v>
      </c>
      <c r="C312">
        <v>100</v>
      </c>
      <c r="D312">
        <v>11.2391061282494</v>
      </c>
    </row>
    <row r="313" spans="1:4" x14ac:dyDescent="0.25">
      <c r="A313">
        <v>1</v>
      </c>
      <c r="B313" t="s">
        <v>1612</v>
      </c>
      <c r="C313">
        <v>100</v>
      </c>
      <c r="D313">
        <v>10616.229620140601</v>
      </c>
    </row>
    <row r="314" spans="1:4" x14ac:dyDescent="0.25">
      <c r="A314">
        <v>1</v>
      </c>
      <c r="B314" t="s">
        <v>1613</v>
      </c>
      <c r="C314">
        <v>100</v>
      </c>
      <c r="D314">
        <v>97.189769164398101</v>
      </c>
    </row>
    <row r="315" spans="1:4" x14ac:dyDescent="0.25">
      <c r="A315">
        <v>1</v>
      </c>
      <c r="B315" t="s">
        <v>85</v>
      </c>
      <c r="C315">
        <v>100</v>
      </c>
      <c r="D315" s="1">
        <v>3.63069078698949E-6</v>
      </c>
    </row>
    <row r="316" spans="1:4" x14ac:dyDescent="0.25">
      <c r="A316">
        <v>1</v>
      </c>
      <c r="B316" t="s">
        <v>86</v>
      </c>
      <c r="C316">
        <v>100</v>
      </c>
      <c r="D316">
        <v>3.6306907869894899E-2</v>
      </c>
    </row>
    <row r="317" spans="1:4" x14ac:dyDescent="0.25">
      <c r="A317">
        <v>1</v>
      </c>
      <c r="B317" t="s">
        <v>1304</v>
      </c>
      <c r="C317">
        <v>100</v>
      </c>
      <c r="D317">
        <v>5.1386762200692198E-3</v>
      </c>
    </row>
    <row r="318" spans="1:4" x14ac:dyDescent="0.25">
      <c r="A318">
        <v>1</v>
      </c>
      <c r="B318" t="s">
        <v>1305</v>
      </c>
      <c r="C318">
        <v>100</v>
      </c>
      <c r="D318">
        <v>51.386762200692203</v>
      </c>
    </row>
    <row r="319" spans="1:4" x14ac:dyDescent="0.25">
      <c r="A319">
        <v>1</v>
      </c>
      <c r="B319" t="s">
        <v>87</v>
      </c>
      <c r="C319">
        <v>100</v>
      </c>
      <c r="D319">
        <v>0</v>
      </c>
    </row>
    <row r="320" spans="1:4" x14ac:dyDescent="0.25">
      <c r="A320">
        <v>1</v>
      </c>
      <c r="B320" t="s">
        <v>88</v>
      </c>
      <c r="C320">
        <v>100</v>
      </c>
      <c r="D320">
        <v>0</v>
      </c>
    </row>
    <row r="321" spans="1:6" x14ac:dyDescent="0.25">
      <c r="A321">
        <v>1</v>
      </c>
      <c r="B321" t="s">
        <v>89</v>
      </c>
      <c r="C321">
        <v>100</v>
      </c>
      <c r="D321">
        <v>3.6306907869894899E-2</v>
      </c>
    </row>
    <row r="322" spans="1:6" x14ac:dyDescent="0.25">
      <c r="A322">
        <v>1</v>
      </c>
      <c r="B322" t="s">
        <v>67</v>
      </c>
      <c r="C322">
        <v>100</v>
      </c>
      <c r="D322">
        <v>3.23187545938929E-3</v>
      </c>
      <c r="F322" s="1">
        <f>AVERAGE(D322,D325,D328,D331)</f>
        <v>3.8348649265286137E-3</v>
      </c>
    </row>
    <row r="323" spans="1:6" x14ac:dyDescent="0.25">
      <c r="A323">
        <v>1</v>
      </c>
      <c r="B323" t="s">
        <v>68</v>
      </c>
      <c r="C323">
        <v>100</v>
      </c>
      <c r="D323">
        <v>1.1850966829889</v>
      </c>
      <c r="F323">
        <f>_xlfn.STDEV.P(D322,D325,D328,D331)</f>
        <v>2.9054106200483059E-3</v>
      </c>
    </row>
    <row r="324" spans="1:6" x14ac:dyDescent="0.25">
      <c r="A324">
        <v>1</v>
      </c>
      <c r="B324" t="s">
        <v>69</v>
      </c>
      <c r="C324">
        <v>100</v>
      </c>
      <c r="D324">
        <v>3.99104756977035E-2</v>
      </c>
    </row>
    <row r="325" spans="1:6" x14ac:dyDescent="0.25">
      <c r="A325">
        <v>1</v>
      </c>
      <c r="B325" t="s">
        <v>70</v>
      </c>
      <c r="C325">
        <v>100</v>
      </c>
      <c r="D325" s="1">
        <v>3.7361477270674497E-4</v>
      </c>
    </row>
    <row r="326" spans="1:6" x14ac:dyDescent="0.25">
      <c r="A326">
        <v>1</v>
      </c>
      <c r="B326" t="s">
        <v>71</v>
      </c>
      <c r="C326">
        <v>100</v>
      </c>
      <c r="D326">
        <v>0.167056289895744</v>
      </c>
    </row>
    <row r="327" spans="1:6" x14ac:dyDescent="0.25">
      <c r="A327">
        <v>1</v>
      </c>
      <c r="B327" t="s">
        <v>72</v>
      </c>
      <c r="C327">
        <v>100</v>
      </c>
      <c r="D327">
        <v>8.44179965612116E-2</v>
      </c>
    </row>
    <row r="328" spans="1:6" x14ac:dyDescent="0.25">
      <c r="A328">
        <v>1</v>
      </c>
      <c r="B328" t="s">
        <v>73</v>
      </c>
      <c r="C328">
        <v>100</v>
      </c>
      <c r="D328">
        <v>8.4324060192988905E-3</v>
      </c>
    </row>
    <row r="329" spans="1:6" x14ac:dyDescent="0.25">
      <c r="A329">
        <v>1</v>
      </c>
      <c r="B329" t="s">
        <v>74</v>
      </c>
      <c r="C329">
        <v>100</v>
      </c>
      <c r="D329">
        <v>175.40758316163399</v>
      </c>
    </row>
    <row r="330" spans="1:6" x14ac:dyDescent="0.25">
      <c r="A330">
        <v>1</v>
      </c>
      <c r="B330" t="s">
        <v>75</v>
      </c>
      <c r="C330">
        <v>100</v>
      </c>
      <c r="D330">
        <v>1.05088778171726E-2</v>
      </c>
    </row>
    <row r="331" spans="1:6" x14ac:dyDescent="0.25">
      <c r="A331">
        <v>1</v>
      </c>
      <c r="B331" t="s">
        <v>76</v>
      </c>
      <c r="C331">
        <v>100</v>
      </c>
      <c r="D331">
        <v>3.3015634547195298E-3</v>
      </c>
    </row>
    <row r="332" spans="1:6" x14ac:dyDescent="0.25">
      <c r="A332">
        <v>1</v>
      </c>
      <c r="B332" t="s">
        <v>77</v>
      </c>
      <c r="C332">
        <v>100</v>
      </c>
      <c r="D332">
        <v>1.51190894486725</v>
      </c>
    </row>
    <row r="333" spans="1:6" x14ac:dyDescent="0.25">
      <c r="A333">
        <v>1</v>
      </c>
      <c r="B333" t="s">
        <v>78</v>
      </c>
      <c r="C333">
        <v>100</v>
      </c>
      <c r="D333">
        <v>6.0414623958622703E-2</v>
      </c>
    </row>
    <row r="334" spans="1:6" x14ac:dyDescent="0.25">
      <c r="A334">
        <v>1</v>
      </c>
      <c r="B334" t="s">
        <v>128</v>
      </c>
      <c r="C334">
        <v>100</v>
      </c>
      <c r="D334">
        <v>4.6132222589076299E-3</v>
      </c>
    </row>
    <row r="335" spans="1:6" x14ac:dyDescent="0.25">
      <c r="A335">
        <v>1</v>
      </c>
      <c r="B335" t="s">
        <v>129</v>
      </c>
      <c r="C335">
        <v>100</v>
      </c>
      <c r="D335">
        <v>27.725948582779001</v>
      </c>
    </row>
    <row r="336" spans="1:6" x14ac:dyDescent="0.25">
      <c r="A336">
        <v>1</v>
      </c>
      <c r="B336" t="s">
        <v>130</v>
      </c>
      <c r="C336">
        <v>100</v>
      </c>
      <c r="D336">
        <v>8.9852857901171097E-3</v>
      </c>
    </row>
    <row r="337" spans="1:4" x14ac:dyDescent="0.25">
      <c r="A337">
        <v>1</v>
      </c>
      <c r="B337" t="s">
        <v>1306</v>
      </c>
      <c r="C337">
        <v>100</v>
      </c>
      <c r="D337">
        <v>0</v>
      </c>
    </row>
    <row r="338" spans="1:4" x14ac:dyDescent="0.25">
      <c r="A338">
        <v>1</v>
      </c>
      <c r="B338" t="s">
        <v>1307</v>
      </c>
      <c r="C338">
        <v>100</v>
      </c>
      <c r="D338">
        <v>0</v>
      </c>
    </row>
    <row r="339" spans="1:4" x14ac:dyDescent="0.25">
      <c r="A339">
        <v>1</v>
      </c>
      <c r="B339" t="s">
        <v>1308</v>
      </c>
      <c r="C339">
        <v>100</v>
      </c>
      <c r="D339">
        <v>51.386762200692203</v>
      </c>
    </row>
    <row r="340" spans="1:4" x14ac:dyDescent="0.25">
      <c r="A340">
        <v>1</v>
      </c>
      <c r="B340" t="s">
        <v>131</v>
      </c>
      <c r="C340">
        <v>100</v>
      </c>
      <c r="D340">
        <v>50.276844688976297</v>
      </c>
    </row>
    <row r="341" spans="1:4" x14ac:dyDescent="0.25">
      <c r="A341">
        <v>1</v>
      </c>
      <c r="B341" t="s">
        <v>132</v>
      </c>
      <c r="C341">
        <v>100</v>
      </c>
      <c r="D341">
        <v>21188.151686329798</v>
      </c>
    </row>
    <row r="342" spans="1:4" x14ac:dyDescent="0.25">
      <c r="A342">
        <v>1</v>
      </c>
      <c r="B342" t="s">
        <v>133</v>
      </c>
      <c r="C342">
        <v>100</v>
      </c>
      <c r="D342">
        <v>49.865666552224802</v>
      </c>
    </row>
    <row r="343" spans="1:4" x14ac:dyDescent="0.25">
      <c r="A343">
        <v>1</v>
      </c>
      <c r="B343" t="s">
        <v>134</v>
      </c>
      <c r="C343">
        <v>100</v>
      </c>
      <c r="D343">
        <v>21179.4675404148</v>
      </c>
    </row>
    <row r="344" spans="1:4" x14ac:dyDescent="0.25">
      <c r="A344">
        <v>1</v>
      </c>
      <c r="B344" t="s">
        <v>135</v>
      </c>
      <c r="C344">
        <v>100</v>
      </c>
      <c r="D344">
        <v>49.155986758862298</v>
      </c>
    </row>
    <row r="345" spans="1:4" x14ac:dyDescent="0.25">
      <c r="A345">
        <v>1</v>
      </c>
      <c r="B345" t="s">
        <v>136</v>
      </c>
      <c r="C345">
        <v>100</v>
      </c>
      <c r="D345">
        <v>21193.9231300309</v>
      </c>
    </row>
    <row r="346" spans="1:4" x14ac:dyDescent="0.25">
      <c r="A346">
        <v>1</v>
      </c>
      <c r="B346" t="s">
        <v>137</v>
      </c>
      <c r="C346">
        <v>100</v>
      </c>
      <c r="D346">
        <v>46.172155144870104</v>
      </c>
    </row>
    <row r="347" spans="1:4" x14ac:dyDescent="0.25">
      <c r="A347">
        <v>1</v>
      </c>
      <c r="B347" t="s">
        <v>138</v>
      </c>
      <c r="C347">
        <v>100</v>
      </c>
      <c r="D347">
        <v>21166.374277439401</v>
      </c>
    </row>
    <row r="348" spans="1:4" x14ac:dyDescent="0.25">
      <c r="A348">
        <v>1</v>
      </c>
      <c r="B348" t="s">
        <v>139</v>
      </c>
      <c r="C348">
        <v>100</v>
      </c>
      <c r="D348">
        <v>43.151519371687002</v>
      </c>
    </row>
    <row r="349" spans="1:4" x14ac:dyDescent="0.25">
      <c r="A349">
        <v>1</v>
      </c>
      <c r="B349" t="s">
        <v>140</v>
      </c>
      <c r="C349">
        <v>100</v>
      </c>
      <c r="D349">
        <v>21184.182657364399</v>
      </c>
    </row>
    <row r="350" spans="1:4" x14ac:dyDescent="0.25">
      <c r="A350">
        <v>1</v>
      </c>
      <c r="B350" t="s">
        <v>141</v>
      </c>
      <c r="C350">
        <v>100</v>
      </c>
      <c r="D350">
        <v>42.612294580792401</v>
      </c>
    </row>
    <row r="351" spans="1:4" x14ac:dyDescent="0.25">
      <c r="A351">
        <v>1</v>
      </c>
      <c r="B351" t="s">
        <v>142</v>
      </c>
      <c r="C351">
        <v>100</v>
      </c>
      <c r="D351">
        <v>21205.934774965299</v>
      </c>
    </row>
    <row r="352" spans="1:4" x14ac:dyDescent="0.25">
      <c r="A352">
        <v>1</v>
      </c>
      <c r="B352" t="s">
        <v>143</v>
      </c>
      <c r="C352">
        <v>100</v>
      </c>
      <c r="D352">
        <v>41.7571300359456</v>
      </c>
    </row>
    <row r="353" spans="1:4" x14ac:dyDescent="0.25">
      <c r="A353">
        <v>1</v>
      </c>
      <c r="B353" t="s">
        <v>144</v>
      </c>
      <c r="C353">
        <v>100</v>
      </c>
      <c r="D353">
        <v>21205.896226948302</v>
      </c>
    </row>
    <row r="354" spans="1:4" x14ac:dyDescent="0.25">
      <c r="A354">
        <v>1</v>
      </c>
      <c r="B354" t="s">
        <v>145</v>
      </c>
      <c r="C354">
        <v>100</v>
      </c>
      <c r="D354">
        <v>39.7762706757877</v>
      </c>
    </row>
    <row r="355" spans="1:4" x14ac:dyDescent="0.25">
      <c r="A355">
        <v>1</v>
      </c>
      <c r="B355" t="s">
        <v>146</v>
      </c>
      <c r="C355">
        <v>100</v>
      </c>
      <c r="D355">
        <v>21180.863745559898</v>
      </c>
    </row>
    <row r="356" spans="1:4" x14ac:dyDescent="0.25">
      <c r="A356">
        <v>1</v>
      </c>
      <c r="B356" t="s">
        <v>147</v>
      </c>
      <c r="C356">
        <v>100</v>
      </c>
      <c r="D356">
        <v>38.994167892432301</v>
      </c>
    </row>
    <row r="357" spans="1:4" x14ac:dyDescent="0.25">
      <c r="A357">
        <v>1</v>
      </c>
      <c r="B357" t="s">
        <v>148</v>
      </c>
      <c r="C357">
        <v>100</v>
      </c>
      <c r="D357">
        <v>21187.228014666201</v>
      </c>
    </row>
    <row r="358" spans="1:4" x14ac:dyDescent="0.25">
      <c r="A358">
        <v>1</v>
      </c>
      <c r="B358" t="s">
        <v>149</v>
      </c>
      <c r="C358">
        <v>100</v>
      </c>
      <c r="D358">
        <v>37.692135503945501</v>
      </c>
    </row>
    <row r="359" spans="1:4" x14ac:dyDescent="0.25">
      <c r="A359">
        <v>1</v>
      </c>
      <c r="B359" t="s">
        <v>150</v>
      </c>
      <c r="C359">
        <v>100</v>
      </c>
      <c r="D359">
        <v>21188.3400922779</v>
      </c>
    </row>
    <row r="360" spans="1:4" x14ac:dyDescent="0.25">
      <c r="A360">
        <v>1</v>
      </c>
      <c r="B360" t="s">
        <v>151</v>
      </c>
      <c r="C360">
        <v>100</v>
      </c>
      <c r="D360">
        <v>37.130236552312603</v>
      </c>
    </row>
    <row r="361" spans="1:4" x14ac:dyDescent="0.25">
      <c r="A361">
        <v>1</v>
      </c>
      <c r="B361" t="s">
        <v>152</v>
      </c>
      <c r="C361">
        <v>100</v>
      </c>
      <c r="D361">
        <v>21198.440143240401</v>
      </c>
    </row>
    <row r="362" spans="1:4" x14ac:dyDescent="0.25">
      <c r="A362">
        <v>1</v>
      </c>
      <c r="B362" t="s">
        <v>1614</v>
      </c>
      <c r="C362">
        <v>100</v>
      </c>
      <c r="D362">
        <v>35.892369817095997</v>
      </c>
    </row>
    <row r="363" spans="1:4" x14ac:dyDescent="0.25">
      <c r="A363">
        <v>1</v>
      </c>
      <c r="B363" t="s">
        <v>1615</v>
      </c>
      <c r="C363">
        <v>100</v>
      </c>
      <c r="D363">
        <v>21205.691562713298</v>
      </c>
    </row>
    <row r="364" spans="1:4" x14ac:dyDescent="0.25">
      <c r="A364">
        <v>1</v>
      </c>
      <c r="B364" t="s">
        <v>1616</v>
      </c>
      <c r="C364">
        <v>100</v>
      </c>
      <c r="D364">
        <v>35.5837083670962</v>
      </c>
    </row>
    <row r="365" spans="1:4" x14ac:dyDescent="0.25">
      <c r="A365">
        <v>1</v>
      </c>
      <c r="B365" t="s">
        <v>1617</v>
      </c>
      <c r="C365">
        <v>100</v>
      </c>
      <c r="D365">
        <v>21209.084995604899</v>
      </c>
    </row>
    <row r="366" spans="1:4" x14ac:dyDescent="0.25">
      <c r="A366">
        <v>1</v>
      </c>
      <c r="B366" t="s">
        <v>1618</v>
      </c>
      <c r="C366">
        <v>100</v>
      </c>
      <c r="D366">
        <v>35.237344098069897</v>
      </c>
    </row>
    <row r="367" spans="1:4" x14ac:dyDescent="0.25">
      <c r="A367">
        <v>1</v>
      </c>
      <c r="B367" t="s">
        <v>1619</v>
      </c>
      <c r="C367">
        <v>100</v>
      </c>
      <c r="D367">
        <v>21191.923078080199</v>
      </c>
    </row>
    <row r="368" spans="1:4" x14ac:dyDescent="0.25">
      <c r="A368">
        <v>1</v>
      </c>
      <c r="B368" t="s">
        <v>1620</v>
      </c>
      <c r="C368">
        <v>100</v>
      </c>
      <c r="D368">
        <v>34.092572652837802</v>
      </c>
    </row>
    <row r="369" spans="1:4" x14ac:dyDescent="0.25">
      <c r="A369">
        <v>1</v>
      </c>
      <c r="B369" t="s">
        <v>1621</v>
      </c>
      <c r="C369">
        <v>100</v>
      </c>
      <c r="D369">
        <v>21189.438391766598</v>
      </c>
    </row>
    <row r="370" spans="1:4" x14ac:dyDescent="0.25">
      <c r="A370">
        <v>1</v>
      </c>
      <c r="B370" t="s">
        <v>1622</v>
      </c>
      <c r="C370">
        <v>100</v>
      </c>
      <c r="D370">
        <v>33.273693004953998</v>
      </c>
    </row>
    <row r="371" spans="1:4" x14ac:dyDescent="0.25">
      <c r="A371">
        <v>1</v>
      </c>
      <c r="B371" t="s">
        <v>1623</v>
      </c>
      <c r="C371">
        <v>100</v>
      </c>
      <c r="D371">
        <v>21184.832262361699</v>
      </c>
    </row>
    <row r="372" spans="1:4" x14ac:dyDescent="0.25">
      <c r="A372">
        <v>1</v>
      </c>
      <c r="B372" t="s">
        <v>1624</v>
      </c>
      <c r="C372">
        <v>100</v>
      </c>
      <c r="D372">
        <v>33.1871693262229</v>
      </c>
    </row>
    <row r="373" spans="1:4" x14ac:dyDescent="0.25">
      <c r="A373">
        <v>1</v>
      </c>
      <c r="B373" t="s">
        <v>1625</v>
      </c>
      <c r="C373">
        <v>100</v>
      </c>
      <c r="D373">
        <v>21188.095436765001</v>
      </c>
    </row>
    <row r="374" spans="1:4" x14ac:dyDescent="0.25">
      <c r="A374">
        <v>1</v>
      </c>
      <c r="B374" t="s">
        <v>1626</v>
      </c>
      <c r="C374">
        <v>100</v>
      </c>
      <c r="D374">
        <v>32.423972148282701</v>
      </c>
    </row>
    <row r="375" spans="1:4" x14ac:dyDescent="0.25">
      <c r="A375">
        <v>1</v>
      </c>
      <c r="B375" t="s">
        <v>1627</v>
      </c>
      <c r="C375">
        <v>100</v>
      </c>
      <c r="D375">
        <v>21181.943455158998</v>
      </c>
    </row>
    <row r="376" spans="1:4" x14ac:dyDescent="0.25">
      <c r="A376">
        <v>1</v>
      </c>
      <c r="B376" t="s">
        <v>1628</v>
      </c>
      <c r="C376">
        <v>100</v>
      </c>
      <c r="D376">
        <v>32.034368459938698</v>
      </c>
    </row>
    <row r="377" spans="1:4" x14ac:dyDescent="0.25">
      <c r="A377">
        <v>1</v>
      </c>
      <c r="B377" t="s">
        <v>1629</v>
      </c>
      <c r="C377">
        <v>100</v>
      </c>
      <c r="D377">
        <v>21200.104020397601</v>
      </c>
    </row>
    <row r="378" spans="1:4" x14ac:dyDescent="0.25">
      <c r="A378">
        <v>1</v>
      </c>
      <c r="B378" t="s">
        <v>1630</v>
      </c>
      <c r="C378">
        <v>100</v>
      </c>
      <c r="D378">
        <v>31.216063425729999</v>
      </c>
    </row>
    <row r="379" spans="1:4" x14ac:dyDescent="0.25">
      <c r="A379">
        <v>1</v>
      </c>
      <c r="B379" t="s">
        <v>1631</v>
      </c>
      <c r="C379">
        <v>100</v>
      </c>
      <c r="D379">
        <v>21213.794082046901</v>
      </c>
    </row>
    <row r="380" spans="1:4" x14ac:dyDescent="0.25">
      <c r="A380">
        <v>1</v>
      </c>
      <c r="B380" t="s">
        <v>1632</v>
      </c>
      <c r="C380">
        <v>100</v>
      </c>
      <c r="D380">
        <v>30.9035610023789</v>
      </c>
    </row>
    <row r="381" spans="1:4" x14ac:dyDescent="0.25">
      <c r="A381">
        <v>1</v>
      </c>
      <c r="B381" t="s">
        <v>1633</v>
      </c>
      <c r="C381">
        <v>100</v>
      </c>
      <c r="D381">
        <v>21189.596263701598</v>
      </c>
    </row>
    <row r="382" spans="1:4" x14ac:dyDescent="0.25">
      <c r="A382">
        <v>1</v>
      </c>
      <c r="B382" t="s">
        <v>1634</v>
      </c>
      <c r="C382">
        <v>100</v>
      </c>
      <c r="D382">
        <v>29.984032347047201</v>
      </c>
    </row>
    <row r="383" spans="1:4" x14ac:dyDescent="0.25">
      <c r="A383">
        <v>1</v>
      </c>
      <c r="B383" t="s">
        <v>1635</v>
      </c>
      <c r="C383">
        <v>100</v>
      </c>
      <c r="D383">
        <v>21182.243853859</v>
      </c>
    </row>
    <row r="384" spans="1:4" x14ac:dyDescent="0.25">
      <c r="A384">
        <v>1</v>
      </c>
      <c r="B384" t="s">
        <v>1636</v>
      </c>
      <c r="C384">
        <v>100</v>
      </c>
      <c r="D384">
        <v>29.816050067338299</v>
      </c>
    </row>
    <row r="385" spans="1:4" x14ac:dyDescent="0.25">
      <c r="A385">
        <v>1</v>
      </c>
      <c r="B385" t="s">
        <v>1637</v>
      </c>
      <c r="C385">
        <v>100</v>
      </c>
      <c r="D385">
        <v>21189.514354286999</v>
      </c>
    </row>
    <row r="386" spans="1:4" x14ac:dyDescent="0.25">
      <c r="A386">
        <v>1</v>
      </c>
      <c r="B386" t="s">
        <v>1638</v>
      </c>
      <c r="C386">
        <v>100</v>
      </c>
      <c r="D386">
        <v>29.460835145246701</v>
      </c>
    </row>
    <row r="387" spans="1:4" x14ac:dyDescent="0.25">
      <c r="A387">
        <v>1</v>
      </c>
      <c r="B387" t="s">
        <v>1639</v>
      </c>
      <c r="C387">
        <v>100</v>
      </c>
      <c r="D387">
        <v>21191.8924735119</v>
      </c>
    </row>
    <row r="388" spans="1:4" x14ac:dyDescent="0.25">
      <c r="A388">
        <v>1</v>
      </c>
      <c r="B388" t="s">
        <v>1640</v>
      </c>
      <c r="C388">
        <v>100</v>
      </c>
      <c r="D388">
        <v>29.014521438163001</v>
      </c>
    </row>
    <row r="389" spans="1:4" x14ac:dyDescent="0.25">
      <c r="A389">
        <v>1</v>
      </c>
      <c r="B389" t="s">
        <v>1641</v>
      </c>
      <c r="C389">
        <v>100</v>
      </c>
      <c r="D389">
        <v>21183.528363515201</v>
      </c>
    </row>
    <row r="390" spans="1:4" x14ac:dyDescent="0.25">
      <c r="A390">
        <v>1</v>
      </c>
      <c r="B390" t="s">
        <v>153</v>
      </c>
      <c r="C390">
        <v>100</v>
      </c>
      <c r="D390">
        <v>68.059812199066499</v>
      </c>
    </row>
    <row r="391" spans="1:4" x14ac:dyDescent="0.25">
      <c r="A391">
        <v>1</v>
      </c>
      <c r="B391" t="s">
        <v>154</v>
      </c>
      <c r="C391">
        <v>100</v>
      </c>
      <c r="D391">
        <v>64201.956061769801</v>
      </c>
    </row>
    <row r="392" spans="1:4" x14ac:dyDescent="0.25">
      <c r="A392">
        <v>1</v>
      </c>
      <c r="B392" t="s">
        <v>155</v>
      </c>
      <c r="C392">
        <v>100</v>
      </c>
      <c r="D392">
        <v>157.850816443805</v>
      </c>
    </row>
    <row r="393" spans="1:4" x14ac:dyDescent="0.25">
      <c r="A393">
        <v>1</v>
      </c>
      <c r="B393" t="s">
        <v>156</v>
      </c>
      <c r="C393">
        <v>100</v>
      </c>
      <c r="D393">
        <v>78029.688702907093</v>
      </c>
    </row>
    <row r="394" spans="1:4" x14ac:dyDescent="0.25">
      <c r="A394">
        <v>1</v>
      </c>
      <c r="B394" t="s">
        <v>157</v>
      </c>
      <c r="C394">
        <v>100</v>
      </c>
      <c r="D394">
        <v>166.266162779208</v>
      </c>
    </row>
    <row r="395" spans="1:4" x14ac:dyDescent="0.25">
      <c r="A395">
        <v>1</v>
      </c>
      <c r="B395" t="s">
        <v>158</v>
      </c>
      <c r="C395">
        <v>100</v>
      </c>
      <c r="D395">
        <v>77757.314587176093</v>
      </c>
    </row>
    <row r="396" spans="1:4" x14ac:dyDescent="0.25">
      <c r="A396">
        <v>1</v>
      </c>
      <c r="B396" t="s">
        <v>159</v>
      </c>
      <c r="C396">
        <v>100</v>
      </c>
      <c r="D396">
        <v>134.490781406352</v>
      </c>
    </row>
    <row r="397" spans="1:4" x14ac:dyDescent="0.25">
      <c r="A397">
        <v>1</v>
      </c>
      <c r="B397" t="s">
        <v>160</v>
      </c>
      <c r="C397">
        <v>100</v>
      </c>
      <c r="D397">
        <v>77780.049703606695</v>
      </c>
    </row>
    <row r="398" spans="1:4" x14ac:dyDescent="0.25">
      <c r="A398">
        <v>1</v>
      </c>
      <c r="B398" t="s">
        <v>161</v>
      </c>
      <c r="C398">
        <v>100</v>
      </c>
      <c r="D398">
        <v>168.75140621335501</v>
      </c>
    </row>
    <row r="399" spans="1:4" x14ac:dyDescent="0.25">
      <c r="A399">
        <v>1</v>
      </c>
      <c r="B399" t="s">
        <v>162</v>
      </c>
      <c r="C399">
        <v>100</v>
      </c>
      <c r="D399">
        <v>76038.878578605407</v>
      </c>
    </row>
    <row r="400" spans="1:4" x14ac:dyDescent="0.25">
      <c r="A400">
        <v>1</v>
      </c>
      <c r="B400" t="s">
        <v>163</v>
      </c>
      <c r="C400">
        <v>100</v>
      </c>
      <c r="D400">
        <v>106.58919664730099</v>
      </c>
    </row>
    <row r="401" spans="1:4" x14ac:dyDescent="0.25">
      <c r="A401">
        <v>1</v>
      </c>
      <c r="B401" t="s">
        <v>164</v>
      </c>
      <c r="C401">
        <v>100</v>
      </c>
      <c r="D401">
        <v>74622.423810713502</v>
      </c>
    </row>
    <row r="402" spans="1:4" x14ac:dyDescent="0.25">
      <c r="A402">
        <v>1</v>
      </c>
      <c r="B402" t="s">
        <v>165</v>
      </c>
      <c r="C402">
        <v>100</v>
      </c>
      <c r="D402">
        <v>88.891798535849404</v>
      </c>
    </row>
    <row r="403" spans="1:4" x14ac:dyDescent="0.25">
      <c r="A403">
        <v>1</v>
      </c>
      <c r="B403" t="s">
        <v>166</v>
      </c>
      <c r="C403">
        <v>100</v>
      </c>
      <c r="D403">
        <v>72696.645708865006</v>
      </c>
    </row>
    <row r="404" spans="1:4" x14ac:dyDescent="0.25">
      <c r="A404">
        <v>1</v>
      </c>
      <c r="B404" t="s">
        <v>167</v>
      </c>
      <c r="C404">
        <v>100</v>
      </c>
      <c r="D404">
        <v>52.756184561882698</v>
      </c>
    </row>
    <row r="405" spans="1:4" x14ac:dyDescent="0.25">
      <c r="A405">
        <v>1</v>
      </c>
      <c r="B405" t="s">
        <v>168</v>
      </c>
      <c r="C405">
        <v>100</v>
      </c>
      <c r="D405">
        <v>72753.886920110002</v>
      </c>
    </row>
    <row r="406" spans="1:4" x14ac:dyDescent="0.25">
      <c r="A406">
        <v>1</v>
      </c>
      <c r="B406" t="s">
        <v>169</v>
      </c>
      <c r="C406">
        <v>100</v>
      </c>
      <c r="D406">
        <v>53.435626694348002</v>
      </c>
    </row>
    <row r="407" spans="1:4" x14ac:dyDescent="0.25">
      <c r="A407">
        <v>1</v>
      </c>
      <c r="B407" t="s">
        <v>170</v>
      </c>
      <c r="C407">
        <v>100</v>
      </c>
      <c r="D407">
        <v>70752.142099478602</v>
      </c>
    </row>
    <row r="408" spans="1:4" x14ac:dyDescent="0.25">
      <c r="A408">
        <v>1</v>
      </c>
      <c r="B408" t="s">
        <v>171</v>
      </c>
      <c r="C408">
        <v>100</v>
      </c>
      <c r="D408">
        <v>46.861362463933297</v>
      </c>
    </row>
    <row r="409" spans="1:4" x14ac:dyDescent="0.25">
      <c r="A409">
        <v>1</v>
      </c>
      <c r="B409" t="s">
        <v>172</v>
      </c>
      <c r="C409">
        <v>100</v>
      </c>
      <c r="D409">
        <v>69873.221095993897</v>
      </c>
    </row>
    <row r="410" spans="1:4" x14ac:dyDescent="0.25">
      <c r="A410">
        <v>1</v>
      </c>
      <c r="B410" t="s">
        <v>173</v>
      </c>
      <c r="C410">
        <v>100</v>
      </c>
      <c r="D410">
        <v>169.99906174042101</v>
      </c>
    </row>
    <row r="411" spans="1:4" x14ac:dyDescent="0.25">
      <c r="A411">
        <v>1</v>
      </c>
      <c r="B411" t="s">
        <v>174</v>
      </c>
      <c r="C411">
        <v>100</v>
      </c>
      <c r="D411">
        <v>73242.673314173706</v>
      </c>
    </row>
    <row r="412" spans="1:4" x14ac:dyDescent="0.25">
      <c r="A412">
        <v>1</v>
      </c>
      <c r="B412" t="s">
        <v>1642</v>
      </c>
      <c r="C412">
        <v>100</v>
      </c>
      <c r="D412">
        <v>145.87947133951999</v>
      </c>
    </row>
    <row r="413" spans="1:4" x14ac:dyDescent="0.25">
      <c r="A413">
        <v>1</v>
      </c>
      <c r="B413" t="s">
        <v>1643</v>
      </c>
      <c r="C413">
        <v>100</v>
      </c>
      <c r="D413">
        <v>72440.365339861004</v>
      </c>
    </row>
    <row r="414" spans="1:4" x14ac:dyDescent="0.25">
      <c r="A414">
        <v>1</v>
      </c>
      <c r="B414" t="s">
        <v>1644</v>
      </c>
      <c r="C414">
        <v>100</v>
      </c>
      <c r="D414">
        <v>157.785177321775</v>
      </c>
    </row>
    <row r="415" spans="1:4" x14ac:dyDescent="0.25">
      <c r="A415">
        <v>1</v>
      </c>
      <c r="B415" t="s">
        <v>1645</v>
      </c>
      <c r="C415">
        <v>100</v>
      </c>
      <c r="D415">
        <v>72651.604313627002</v>
      </c>
    </row>
    <row r="416" spans="1:4" x14ac:dyDescent="0.25">
      <c r="A416">
        <v>1</v>
      </c>
      <c r="B416" t="s">
        <v>1646</v>
      </c>
      <c r="C416">
        <v>100</v>
      </c>
      <c r="D416">
        <v>150.10275634611</v>
      </c>
    </row>
    <row r="417" spans="1:4" x14ac:dyDescent="0.25">
      <c r="A417">
        <v>1</v>
      </c>
      <c r="B417" t="s">
        <v>1647</v>
      </c>
      <c r="C417">
        <v>100</v>
      </c>
      <c r="D417">
        <v>72230.248245553303</v>
      </c>
    </row>
    <row r="418" spans="1:4" x14ac:dyDescent="0.25">
      <c r="A418">
        <v>1</v>
      </c>
      <c r="B418" t="s">
        <v>1648</v>
      </c>
      <c r="C418">
        <v>100</v>
      </c>
      <c r="D418">
        <v>144.34871184455301</v>
      </c>
    </row>
    <row r="419" spans="1:4" x14ac:dyDescent="0.25">
      <c r="A419">
        <v>1</v>
      </c>
      <c r="B419" t="s">
        <v>1649</v>
      </c>
      <c r="C419">
        <v>100</v>
      </c>
      <c r="D419">
        <v>72005.339602573906</v>
      </c>
    </row>
    <row r="420" spans="1:4" x14ac:dyDescent="0.25">
      <c r="A420">
        <v>1</v>
      </c>
      <c r="B420" t="s">
        <v>1650</v>
      </c>
      <c r="C420">
        <v>100</v>
      </c>
      <c r="D420">
        <v>121.720079352741</v>
      </c>
    </row>
    <row r="421" spans="1:4" x14ac:dyDescent="0.25">
      <c r="A421">
        <v>1</v>
      </c>
      <c r="B421" t="s">
        <v>1651</v>
      </c>
      <c r="C421">
        <v>100</v>
      </c>
      <c r="D421">
        <v>70862.895147919204</v>
      </c>
    </row>
    <row r="422" spans="1:4" x14ac:dyDescent="0.25">
      <c r="A422">
        <v>1</v>
      </c>
      <c r="B422" t="s">
        <v>1652</v>
      </c>
      <c r="C422">
        <v>100</v>
      </c>
      <c r="D422">
        <v>109.235364873113</v>
      </c>
    </row>
    <row r="423" spans="1:4" x14ac:dyDescent="0.25">
      <c r="A423">
        <v>1</v>
      </c>
      <c r="B423" t="s">
        <v>1653</v>
      </c>
      <c r="C423">
        <v>100</v>
      </c>
      <c r="D423">
        <v>69640.857592718705</v>
      </c>
    </row>
    <row r="424" spans="1:4" x14ac:dyDescent="0.25">
      <c r="A424">
        <v>1</v>
      </c>
      <c r="B424" t="s">
        <v>1654</v>
      </c>
      <c r="C424">
        <v>100</v>
      </c>
      <c r="D424">
        <v>140.072307369307</v>
      </c>
    </row>
    <row r="425" spans="1:4" x14ac:dyDescent="0.25">
      <c r="A425">
        <v>1</v>
      </c>
      <c r="B425" t="s">
        <v>1655</v>
      </c>
      <c r="C425">
        <v>100</v>
      </c>
      <c r="D425">
        <v>71862.766329068807</v>
      </c>
    </row>
    <row r="426" spans="1:4" x14ac:dyDescent="0.25">
      <c r="A426">
        <v>1</v>
      </c>
      <c r="B426" t="s">
        <v>1656</v>
      </c>
      <c r="C426">
        <v>100</v>
      </c>
      <c r="D426">
        <v>136.91050383038501</v>
      </c>
    </row>
    <row r="427" spans="1:4" x14ac:dyDescent="0.25">
      <c r="A427">
        <v>1</v>
      </c>
      <c r="B427" t="s">
        <v>1657</v>
      </c>
      <c r="C427">
        <v>100</v>
      </c>
      <c r="D427">
        <v>71718.531631019898</v>
      </c>
    </row>
    <row r="428" spans="1:4" x14ac:dyDescent="0.25">
      <c r="A428">
        <v>1</v>
      </c>
      <c r="B428" t="s">
        <v>1658</v>
      </c>
      <c r="C428">
        <v>100</v>
      </c>
      <c r="D428">
        <v>114.544071557636</v>
      </c>
    </row>
    <row r="429" spans="1:4" x14ac:dyDescent="0.25">
      <c r="A429">
        <v>1</v>
      </c>
      <c r="B429" t="s">
        <v>1659</v>
      </c>
      <c r="C429">
        <v>100</v>
      </c>
      <c r="D429">
        <v>70519.134592591494</v>
      </c>
    </row>
    <row r="430" spans="1:4" x14ac:dyDescent="0.25">
      <c r="A430">
        <v>1</v>
      </c>
      <c r="B430" t="s">
        <v>1660</v>
      </c>
      <c r="C430">
        <v>100</v>
      </c>
      <c r="D430">
        <v>108.741258754279</v>
      </c>
    </row>
    <row r="431" spans="1:4" x14ac:dyDescent="0.25">
      <c r="A431">
        <v>1</v>
      </c>
      <c r="B431" t="s">
        <v>1661</v>
      </c>
      <c r="C431">
        <v>100</v>
      </c>
      <c r="D431">
        <v>70017.966840674795</v>
      </c>
    </row>
    <row r="432" spans="1:4" x14ac:dyDescent="0.25">
      <c r="A432">
        <v>1</v>
      </c>
      <c r="B432" t="s">
        <v>1662</v>
      </c>
      <c r="C432">
        <v>100</v>
      </c>
      <c r="D432">
        <v>84.486745133693105</v>
      </c>
    </row>
    <row r="433" spans="1:4" x14ac:dyDescent="0.25">
      <c r="A433">
        <v>1</v>
      </c>
      <c r="B433" t="s">
        <v>1663</v>
      </c>
      <c r="C433">
        <v>100</v>
      </c>
      <c r="D433">
        <v>67790.391381233698</v>
      </c>
    </row>
    <row r="434" spans="1:4" x14ac:dyDescent="0.25">
      <c r="A434">
        <v>1</v>
      </c>
      <c r="B434" t="s">
        <v>1664</v>
      </c>
      <c r="C434">
        <v>100</v>
      </c>
      <c r="D434">
        <v>94.355443885903398</v>
      </c>
    </row>
    <row r="435" spans="1:4" x14ac:dyDescent="0.25">
      <c r="A435">
        <v>1</v>
      </c>
      <c r="B435" t="s">
        <v>1665</v>
      </c>
      <c r="C435">
        <v>100</v>
      </c>
      <c r="D435">
        <v>68952.983203154203</v>
      </c>
    </row>
    <row r="436" spans="1:4" x14ac:dyDescent="0.25">
      <c r="A436">
        <v>1</v>
      </c>
      <c r="B436" t="s">
        <v>1666</v>
      </c>
      <c r="C436">
        <v>100</v>
      </c>
      <c r="D436">
        <v>91.592531724031701</v>
      </c>
    </row>
    <row r="437" spans="1:4" x14ac:dyDescent="0.25">
      <c r="A437">
        <v>1</v>
      </c>
      <c r="B437" t="s">
        <v>1667</v>
      </c>
      <c r="C437">
        <v>100</v>
      </c>
      <c r="D437">
        <v>68775.838877259099</v>
      </c>
    </row>
    <row r="438" spans="1:4" x14ac:dyDescent="0.25">
      <c r="A438">
        <v>1</v>
      </c>
      <c r="B438" t="s">
        <v>1668</v>
      </c>
      <c r="C438">
        <v>100</v>
      </c>
      <c r="D438">
        <v>103.80956567022299</v>
      </c>
    </row>
    <row r="439" spans="1:4" x14ac:dyDescent="0.25">
      <c r="A439">
        <v>1</v>
      </c>
      <c r="B439" t="s">
        <v>1669</v>
      </c>
      <c r="C439">
        <v>100</v>
      </c>
      <c r="D439">
        <v>70081.544041753601</v>
      </c>
    </row>
    <row r="440" spans="1:4" x14ac:dyDescent="0.25">
      <c r="A440">
        <v>1</v>
      </c>
      <c r="B440" t="s">
        <v>175</v>
      </c>
      <c r="C440">
        <v>100</v>
      </c>
      <c r="D440">
        <v>50.699090018745999</v>
      </c>
    </row>
    <row r="441" spans="1:4" x14ac:dyDescent="0.25">
      <c r="A441">
        <v>1</v>
      </c>
      <c r="B441" t="s">
        <v>176</v>
      </c>
      <c r="C441">
        <v>100</v>
      </c>
      <c r="D441">
        <v>62411.364101674699</v>
      </c>
    </row>
    <row r="442" spans="1:4" x14ac:dyDescent="0.25">
      <c r="A442">
        <v>1</v>
      </c>
      <c r="B442" t="s">
        <v>177</v>
      </c>
      <c r="C442">
        <v>100</v>
      </c>
      <c r="D442">
        <v>48.066179225594503</v>
      </c>
    </row>
    <row r="443" spans="1:4" x14ac:dyDescent="0.25">
      <c r="A443">
        <v>1</v>
      </c>
      <c r="B443" t="s">
        <v>178</v>
      </c>
      <c r="C443">
        <v>100</v>
      </c>
      <c r="D443">
        <v>78560.600023221501</v>
      </c>
    </row>
    <row r="444" spans="1:4" x14ac:dyDescent="0.25">
      <c r="A444">
        <v>1</v>
      </c>
      <c r="B444" t="s">
        <v>179</v>
      </c>
      <c r="C444">
        <v>100</v>
      </c>
      <c r="D444">
        <v>45.3597624357417</v>
      </c>
    </row>
    <row r="445" spans="1:4" x14ac:dyDescent="0.25">
      <c r="A445">
        <v>1</v>
      </c>
      <c r="B445" t="s">
        <v>180</v>
      </c>
      <c r="C445">
        <v>100</v>
      </c>
      <c r="D445">
        <v>78310.268785607201</v>
      </c>
    </row>
    <row r="446" spans="1:4" x14ac:dyDescent="0.25">
      <c r="A446">
        <v>1</v>
      </c>
      <c r="B446" t="s">
        <v>181</v>
      </c>
      <c r="C446">
        <v>100</v>
      </c>
      <c r="D446">
        <v>42.718888983419298</v>
      </c>
    </row>
    <row r="447" spans="1:4" x14ac:dyDescent="0.25">
      <c r="A447">
        <v>1</v>
      </c>
      <c r="B447" t="s">
        <v>182</v>
      </c>
      <c r="C447">
        <v>100</v>
      </c>
      <c r="D447">
        <v>78090.5678176902</v>
      </c>
    </row>
    <row r="448" spans="1:4" x14ac:dyDescent="0.25">
      <c r="A448">
        <v>1</v>
      </c>
      <c r="B448" t="s">
        <v>183</v>
      </c>
      <c r="C448">
        <v>100</v>
      </c>
      <c r="D448">
        <v>29.725787964382999</v>
      </c>
    </row>
    <row r="449" spans="1:4" x14ac:dyDescent="0.25">
      <c r="A449">
        <v>1</v>
      </c>
      <c r="B449" t="s">
        <v>184</v>
      </c>
      <c r="C449">
        <v>100</v>
      </c>
      <c r="D449">
        <v>75256.747232312293</v>
      </c>
    </row>
    <row r="450" spans="1:4" x14ac:dyDescent="0.25">
      <c r="A450">
        <v>1</v>
      </c>
      <c r="B450" t="s">
        <v>185</v>
      </c>
      <c r="C450">
        <v>100</v>
      </c>
      <c r="D450">
        <v>36.739769615390799</v>
      </c>
    </row>
    <row r="451" spans="1:4" x14ac:dyDescent="0.25">
      <c r="A451">
        <v>1</v>
      </c>
      <c r="B451" t="s">
        <v>186</v>
      </c>
      <c r="C451">
        <v>100</v>
      </c>
      <c r="D451">
        <v>74648.342147077405</v>
      </c>
    </row>
    <row r="452" spans="1:4" x14ac:dyDescent="0.25">
      <c r="A452">
        <v>1</v>
      </c>
      <c r="B452" t="s">
        <v>187</v>
      </c>
      <c r="C452">
        <v>100</v>
      </c>
      <c r="D452">
        <v>35.913155933967801</v>
      </c>
    </row>
    <row r="453" spans="1:4" x14ac:dyDescent="0.25">
      <c r="A453">
        <v>1</v>
      </c>
      <c r="B453" t="s">
        <v>188</v>
      </c>
      <c r="C453">
        <v>100</v>
      </c>
      <c r="D453">
        <v>72643.925792254493</v>
      </c>
    </row>
    <row r="454" spans="1:4" x14ac:dyDescent="0.25">
      <c r="A454">
        <v>1</v>
      </c>
      <c r="B454" t="s">
        <v>189</v>
      </c>
      <c r="C454">
        <v>100</v>
      </c>
      <c r="D454">
        <v>37.253610983771097</v>
      </c>
    </row>
    <row r="455" spans="1:4" x14ac:dyDescent="0.25">
      <c r="A455">
        <v>1</v>
      </c>
      <c r="B455" t="s">
        <v>190</v>
      </c>
      <c r="C455">
        <v>100</v>
      </c>
      <c r="D455">
        <v>75278.777712576193</v>
      </c>
    </row>
    <row r="456" spans="1:4" x14ac:dyDescent="0.25">
      <c r="A456">
        <v>1</v>
      </c>
      <c r="B456" t="s">
        <v>191</v>
      </c>
      <c r="C456">
        <v>100</v>
      </c>
      <c r="D456">
        <v>33.986989232109899</v>
      </c>
    </row>
    <row r="457" spans="1:4" x14ac:dyDescent="0.25">
      <c r="A457">
        <v>1</v>
      </c>
      <c r="B457" t="s">
        <v>192</v>
      </c>
      <c r="C457">
        <v>100</v>
      </c>
      <c r="D457">
        <v>73002.325028130203</v>
      </c>
    </row>
    <row r="458" spans="1:4" x14ac:dyDescent="0.25">
      <c r="A458">
        <v>1</v>
      </c>
      <c r="B458" t="s">
        <v>193</v>
      </c>
      <c r="C458">
        <v>100</v>
      </c>
      <c r="D458">
        <v>31.209798391705</v>
      </c>
    </row>
    <row r="459" spans="1:4" x14ac:dyDescent="0.25">
      <c r="A459">
        <v>1</v>
      </c>
      <c r="B459" t="s">
        <v>194</v>
      </c>
      <c r="C459">
        <v>100</v>
      </c>
      <c r="D459">
        <v>72146.090989943797</v>
      </c>
    </row>
    <row r="460" spans="1:4" x14ac:dyDescent="0.25">
      <c r="A460">
        <v>1</v>
      </c>
      <c r="B460" t="s">
        <v>195</v>
      </c>
      <c r="C460">
        <v>100</v>
      </c>
      <c r="D460">
        <v>15.152919776704699</v>
      </c>
    </row>
    <row r="461" spans="1:4" x14ac:dyDescent="0.25">
      <c r="A461">
        <v>1</v>
      </c>
      <c r="B461" t="s">
        <v>196</v>
      </c>
      <c r="C461">
        <v>100</v>
      </c>
      <c r="D461">
        <v>62451.195824360097</v>
      </c>
    </row>
    <row r="462" spans="1:4" x14ac:dyDescent="0.25">
      <c r="A462">
        <v>1</v>
      </c>
      <c r="B462" t="s">
        <v>197</v>
      </c>
      <c r="C462">
        <v>100</v>
      </c>
      <c r="D462">
        <v>15.5318479574357</v>
      </c>
    </row>
    <row r="463" spans="1:4" x14ac:dyDescent="0.25">
      <c r="A463">
        <v>1</v>
      </c>
      <c r="B463" t="s">
        <v>198</v>
      </c>
      <c r="C463">
        <v>100</v>
      </c>
      <c r="D463">
        <v>60924.058909149302</v>
      </c>
    </row>
    <row r="464" spans="1:4" x14ac:dyDescent="0.25">
      <c r="A464">
        <v>1</v>
      </c>
      <c r="B464" t="s">
        <v>199</v>
      </c>
      <c r="C464">
        <v>100</v>
      </c>
      <c r="D464">
        <v>13.8922832256027</v>
      </c>
    </row>
    <row r="465" spans="1:4" x14ac:dyDescent="0.25">
      <c r="A465">
        <v>1</v>
      </c>
      <c r="B465" t="s">
        <v>200</v>
      </c>
      <c r="C465">
        <v>100</v>
      </c>
      <c r="D465">
        <v>59412.796823968798</v>
      </c>
    </row>
    <row r="466" spans="1:4" x14ac:dyDescent="0.25">
      <c r="A466">
        <v>1</v>
      </c>
      <c r="B466" t="s">
        <v>201</v>
      </c>
      <c r="C466">
        <v>100</v>
      </c>
      <c r="D466">
        <v>14.063135183783301</v>
      </c>
    </row>
    <row r="467" spans="1:4" x14ac:dyDescent="0.25">
      <c r="A467">
        <v>1</v>
      </c>
      <c r="B467" t="s">
        <v>202</v>
      </c>
      <c r="C467">
        <v>100</v>
      </c>
      <c r="D467">
        <v>58214.7030029327</v>
      </c>
    </row>
    <row r="468" spans="1:4" x14ac:dyDescent="0.25">
      <c r="A468">
        <v>1</v>
      </c>
      <c r="B468" t="s">
        <v>203</v>
      </c>
      <c r="C468">
        <v>100</v>
      </c>
      <c r="D468">
        <v>13.0469121439353</v>
      </c>
    </row>
    <row r="469" spans="1:4" x14ac:dyDescent="0.25">
      <c r="A469">
        <v>1</v>
      </c>
      <c r="B469" t="s">
        <v>204</v>
      </c>
      <c r="C469">
        <v>100</v>
      </c>
      <c r="D469">
        <v>57108.623322269901</v>
      </c>
    </row>
    <row r="470" spans="1:4" x14ac:dyDescent="0.25">
      <c r="A470">
        <v>1</v>
      </c>
      <c r="B470" t="s">
        <v>205</v>
      </c>
      <c r="C470">
        <v>100</v>
      </c>
      <c r="D470">
        <v>14.4379972673718</v>
      </c>
    </row>
    <row r="471" spans="1:4" x14ac:dyDescent="0.25">
      <c r="A471">
        <v>1</v>
      </c>
      <c r="B471" t="s">
        <v>206</v>
      </c>
      <c r="C471">
        <v>100</v>
      </c>
      <c r="D471">
        <v>56950.0799022438</v>
      </c>
    </row>
    <row r="472" spans="1:4" x14ac:dyDescent="0.25">
      <c r="A472">
        <v>1</v>
      </c>
      <c r="B472" t="s">
        <v>207</v>
      </c>
      <c r="C472">
        <v>100</v>
      </c>
      <c r="D472">
        <v>14.9533116193052</v>
      </c>
    </row>
    <row r="473" spans="1:4" x14ac:dyDescent="0.25">
      <c r="A473">
        <v>1</v>
      </c>
      <c r="B473" t="s">
        <v>208</v>
      </c>
      <c r="C473">
        <v>100</v>
      </c>
      <c r="D473">
        <v>55345.791353517598</v>
      </c>
    </row>
    <row r="474" spans="1:4" x14ac:dyDescent="0.25">
      <c r="A474">
        <v>1</v>
      </c>
      <c r="B474" t="s">
        <v>209</v>
      </c>
      <c r="C474">
        <v>100</v>
      </c>
      <c r="D474">
        <v>11.3113692191704</v>
      </c>
    </row>
    <row r="475" spans="1:4" x14ac:dyDescent="0.25">
      <c r="A475">
        <v>1</v>
      </c>
      <c r="B475" t="s">
        <v>210</v>
      </c>
      <c r="C475">
        <v>100</v>
      </c>
      <c r="D475">
        <v>54689.985075708697</v>
      </c>
    </row>
    <row r="476" spans="1:4" x14ac:dyDescent="0.25">
      <c r="A476">
        <v>1</v>
      </c>
      <c r="B476" t="s">
        <v>211</v>
      </c>
      <c r="C476">
        <v>100</v>
      </c>
      <c r="D476">
        <v>11.5282271796813</v>
      </c>
    </row>
    <row r="477" spans="1:4" x14ac:dyDescent="0.25">
      <c r="A477">
        <v>1</v>
      </c>
      <c r="B477" t="s">
        <v>212</v>
      </c>
      <c r="C477">
        <v>100</v>
      </c>
      <c r="D477">
        <v>54983.059982699997</v>
      </c>
    </row>
    <row r="478" spans="1:4" x14ac:dyDescent="0.25">
      <c r="A478">
        <v>1</v>
      </c>
      <c r="B478" t="s">
        <v>213</v>
      </c>
      <c r="C478">
        <v>100</v>
      </c>
      <c r="D478">
        <v>12.602851909605199</v>
      </c>
    </row>
    <row r="479" spans="1:4" x14ac:dyDescent="0.25">
      <c r="A479">
        <v>1</v>
      </c>
      <c r="B479" t="s">
        <v>214</v>
      </c>
      <c r="C479">
        <v>100</v>
      </c>
      <c r="D479">
        <v>53645.414094542597</v>
      </c>
    </row>
    <row r="480" spans="1:4" x14ac:dyDescent="0.25">
      <c r="A480">
        <v>1</v>
      </c>
      <c r="B480" t="s">
        <v>215</v>
      </c>
      <c r="C480">
        <v>100</v>
      </c>
      <c r="D480">
        <v>12.837442459737099</v>
      </c>
    </row>
    <row r="481" spans="1:4" x14ac:dyDescent="0.25">
      <c r="A481">
        <v>1</v>
      </c>
      <c r="B481" t="s">
        <v>216</v>
      </c>
      <c r="C481">
        <v>100</v>
      </c>
      <c r="D481">
        <v>53472.264808389897</v>
      </c>
    </row>
    <row r="482" spans="1:4" x14ac:dyDescent="0.25">
      <c r="A482">
        <v>1</v>
      </c>
      <c r="B482" t="s">
        <v>217</v>
      </c>
      <c r="C482">
        <v>100</v>
      </c>
      <c r="D482">
        <v>14.348715441418401</v>
      </c>
    </row>
    <row r="483" spans="1:4" x14ac:dyDescent="0.25">
      <c r="A483">
        <v>1</v>
      </c>
      <c r="B483" t="s">
        <v>218</v>
      </c>
      <c r="C483">
        <v>100</v>
      </c>
      <c r="D483">
        <v>53237.338876151996</v>
      </c>
    </row>
    <row r="484" spans="1:4" x14ac:dyDescent="0.25">
      <c r="A484">
        <v>1</v>
      </c>
      <c r="B484" t="s">
        <v>219</v>
      </c>
      <c r="C484">
        <v>100</v>
      </c>
      <c r="D484">
        <v>13.6014692820723</v>
      </c>
    </row>
    <row r="485" spans="1:4" x14ac:dyDescent="0.25">
      <c r="A485">
        <v>1</v>
      </c>
      <c r="B485" t="s">
        <v>220</v>
      </c>
      <c r="C485">
        <v>100</v>
      </c>
      <c r="D485">
        <v>53402.773412894603</v>
      </c>
    </row>
    <row r="486" spans="1:4" x14ac:dyDescent="0.25">
      <c r="A486">
        <v>1</v>
      </c>
      <c r="B486" t="s">
        <v>221</v>
      </c>
      <c r="C486">
        <v>100</v>
      </c>
      <c r="D486">
        <v>13.6231194979379</v>
      </c>
    </row>
    <row r="487" spans="1:4" x14ac:dyDescent="0.25">
      <c r="A487">
        <v>1</v>
      </c>
      <c r="B487" t="s">
        <v>222</v>
      </c>
      <c r="C487">
        <v>100</v>
      </c>
      <c r="D487">
        <v>53515.649469446398</v>
      </c>
    </row>
    <row r="488" spans="1:4" x14ac:dyDescent="0.25">
      <c r="A488">
        <v>1</v>
      </c>
      <c r="B488" t="s">
        <v>223</v>
      </c>
      <c r="C488">
        <v>100</v>
      </c>
      <c r="D488">
        <v>12.078010049367</v>
      </c>
    </row>
    <row r="489" spans="1:4" x14ac:dyDescent="0.25">
      <c r="A489">
        <v>1</v>
      </c>
      <c r="B489" t="s">
        <v>224</v>
      </c>
      <c r="C489">
        <v>100</v>
      </c>
      <c r="D489">
        <v>52792.141052827297</v>
      </c>
    </row>
    <row r="490" spans="1:4" x14ac:dyDescent="0.25">
      <c r="A490">
        <v>1</v>
      </c>
      <c r="B490" t="s">
        <v>225</v>
      </c>
      <c r="C490">
        <v>100</v>
      </c>
      <c r="D490">
        <v>18.279145468011301</v>
      </c>
    </row>
    <row r="491" spans="1:4" x14ac:dyDescent="0.25">
      <c r="A491">
        <v>1</v>
      </c>
      <c r="B491" t="s">
        <v>226</v>
      </c>
      <c r="C491">
        <v>100</v>
      </c>
      <c r="D491">
        <v>62441.189559440099</v>
      </c>
    </row>
    <row r="492" spans="1:4" x14ac:dyDescent="0.25">
      <c r="A492">
        <v>1</v>
      </c>
      <c r="B492" t="s">
        <v>227</v>
      </c>
      <c r="C492">
        <v>100</v>
      </c>
      <c r="D492">
        <v>17.650158436641401</v>
      </c>
    </row>
    <row r="493" spans="1:4" x14ac:dyDescent="0.25">
      <c r="A493">
        <v>1</v>
      </c>
      <c r="B493" t="s">
        <v>228</v>
      </c>
      <c r="C493">
        <v>100</v>
      </c>
      <c r="D493">
        <v>78533.981685515406</v>
      </c>
    </row>
    <row r="494" spans="1:4" x14ac:dyDescent="0.25">
      <c r="A494">
        <v>1</v>
      </c>
      <c r="B494" t="s">
        <v>229</v>
      </c>
      <c r="C494">
        <v>100</v>
      </c>
      <c r="D494">
        <v>16.845134227859599</v>
      </c>
    </row>
    <row r="495" spans="1:4" x14ac:dyDescent="0.25">
      <c r="A495">
        <v>1</v>
      </c>
      <c r="B495" t="s">
        <v>230</v>
      </c>
      <c r="C495">
        <v>100</v>
      </c>
      <c r="D495">
        <v>78061.745466910303</v>
      </c>
    </row>
    <row r="496" spans="1:4" x14ac:dyDescent="0.25">
      <c r="A496">
        <v>1</v>
      </c>
      <c r="B496" t="s">
        <v>231</v>
      </c>
      <c r="C496">
        <v>100</v>
      </c>
      <c r="D496">
        <v>17.959951236387202</v>
      </c>
    </row>
    <row r="497" spans="1:4" x14ac:dyDescent="0.25">
      <c r="A497">
        <v>1</v>
      </c>
      <c r="B497" t="s">
        <v>232</v>
      </c>
      <c r="C497">
        <v>100</v>
      </c>
      <c r="D497">
        <v>78358.230700470405</v>
      </c>
    </row>
    <row r="498" spans="1:4" x14ac:dyDescent="0.25">
      <c r="A498">
        <v>1</v>
      </c>
      <c r="B498" t="s">
        <v>233</v>
      </c>
      <c r="C498">
        <v>100</v>
      </c>
      <c r="D498">
        <v>14.221416555964799</v>
      </c>
    </row>
    <row r="499" spans="1:4" x14ac:dyDescent="0.25">
      <c r="A499">
        <v>1</v>
      </c>
      <c r="B499" t="s">
        <v>234</v>
      </c>
      <c r="C499">
        <v>100</v>
      </c>
      <c r="D499">
        <v>75014.714384170104</v>
      </c>
    </row>
    <row r="500" spans="1:4" x14ac:dyDescent="0.25">
      <c r="A500">
        <v>1</v>
      </c>
      <c r="B500" t="s">
        <v>235</v>
      </c>
      <c r="C500">
        <v>100</v>
      </c>
      <c r="D500">
        <v>17.620881401539201</v>
      </c>
    </row>
    <row r="501" spans="1:4" x14ac:dyDescent="0.25">
      <c r="A501">
        <v>1</v>
      </c>
      <c r="B501" t="s">
        <v>236</v>
      </c>
      <c r="C501">
        <v>100</v>
      </c>
      <c r="D501">
        <v>74702.899129971702</v>
      </c>
    </row>
    <row r="502" spans="1:4" x14ac:dyDescent="0.25">
      <c r="A502">
        <v>1</v>
      </c>
      <c r="B502" t="s">
        <v>237</v>
      </c>
      <c r="C502">
        <v>100</v>
      </c>
      <c r="D502">
        <v>18.243338845012701</v>
      </c>
    </row>
    <row r="503" spans="1:4" x14ac:dyDescent="0.25">
      <c r="A503">
        <v>1</v>
      </c>
      <c r="B503" t="s">
        <v>238</v>
      </c>
      <c r="C503">
        <v>100</v>
      </c>
      <c r="D503">
        <v>72864.4024586577</v>
      </c>
    </row>
    <row r="504" spans="1:4" x14ac:dyDescent="0.25">
      <c r="A504">
        <v>1</v>
      </c>
      <c r="B504" t="s">
        <v>239</v>
      </c>
      <c r="C504">
        <v>100</v>
      </c>
      <c r="D504">
        <v>20.19971877819</v>
      </c>
    </row>
    <row r="505" spans="1:4" x14ac:dyDescent="0.25">
      <c r="A505">
        <v>1</v>
      </c>
      <c r="B505" t="s">
        <v>240</v>
      </c>
      <c r="C505">
        <v>100</v>
      </c>
      <c r="D505">
        <v>74811.708549970397</v>
      </c>
    </row>
    <row r="506" spans="1:4" x14ac:dyDescent="0.25">
      <c r="A506">
        <v>1</v>
      </c>
      <c r="B506" t="s">
        <v>241</v>
      </c>
      <c r="C506">
        <v>100</v>
      </c>
      <c r="D506">
        <v>19.503509717715101</v>
      </c>
    </row>
    <row r="507" spans="1:4" x14ac:dyDescent="0.25">
      <c r="A507">
        <v>1</v>
      </c>
      <c r="B507" t="s">
        <v>242</v>
      </c>
      <c r="C507">
        <v>100</v>
      </c>
      <c r="D507">
        <v>73000.335549032796</v>
      </c>
    </row>
    <row r="508" spans="1:4" x14ac:dyDescent="0.25">
      <c r="A508">
        <v>1</v>
      </c>
      <c r="B508" t="s">
        <v>243</v>
      </c>
      <c r="C508">
        <v>100</v>
      </c>
      <c r="D508">
        <v>19.706497101655799</v>
      </c>
    </row>
    <row r="509" spans="1:4" x14ac:dyDescent="0.25">
      <c r="A509">
        <v>1</v>
      </c>
      <c r="B509" t="s">
        <v>244</v>
      </c>
      <c r="C509">
        <v>100</v>
      </c>
      <c r="D509">
        <v>72046.081961011805</v>
      </c>
    </row>
    <row r="510" spans="1:4" x14ac:dyDescent="0.25">
      <c r="A510">
        <v>1</v>
      </c>
      <c r="B510" t="s">
        <v>245</v>
      </c>
      <c r="C510">
        <v>100</v>
      </c>
      <c r="D510">
        <v>9.3047869094284898</v>
      </c>
    </row>
    <row r="511" spans="1:4" x14ac:dyDescent="0.25">
      <c r="A511">
        <v>1</v>
      </c>
      <c r="B511" t="s">
        <v>246</v>
      </c>
      <c r="C511">
        <v>100</v>
      </c>
      <c r="D511">
        <v>61920.062175793602</v>
      </c>
    </row>
    <row r="512" spans="1:4" x14ac:dyDescent="0.25">
      <c r="A512">
        <v>1</v>
      </c>
      <c r="B512" t="s">
        <v>247</v>
      </c>
      <c r="C512">
        <v>100</v>
      </c>
      <c r="D512">
        <v>10.074372647207801</v>
      </c>
    </row>
    <row r="513" spans="1:4" x14ac:dyDescent="0.25">
      <c r="A513">
        <v>1</v>
      </c>
      <c r="B513" t="s">
        <v>248</v>
      </c>
      <c r="C513">
        <v>100</v>
      </c>
      <c r="D513">
        <v>60212.004467703598</v>
      </c>
    </row>
    <row r="514" spans="1:4" x14ac:dyDescent="0.25">
      <c r="A514">
        <v>1</v>
      </c>
      <c r="B514" t="s">
        <v>249</v>
      </c>
      <c r="C514">
        <v>100</v>
      </c>
      <c r="D514">
        <v>9.0639923781806999</v>
      </c>
    </row>
    <row r="515" spans="1:4" x14ac:dyDescent="0.25">
      <c r="A515">
        <v>1</v>
      </c>
      <c r="B515" t="s">
        <v>250</v>
      </c>
      <c r="C515">
        <v>100</v>
      </c>
      <c r="D515">
        <v>59082.964099340301</v>
      </c>
    </row>
    <row r="516" spans="1:4" x14ac:dyDescent="0.25">
      <c r="A516">
        <v>1</v>
      </c>
      <c r="B516" t="s">
        <v>251</v>
      </c>
      <c r="C516">
        <v>100</v>
      </c>
      <c r="D516">
        <v>9.2587458930767195</v>
      </c>
    </row>
    <row r="517" spans="1:4" x14ac:dyDescent="0.25">
      <c r="A517">
        <v>1</v>
      </c>
      <c r="B517" t="s">
        <v>252</v>
      </c>
      <c r="C517">
        <v>100</v>
      </c>
      <c r="D517">
        <v>58957.159724285098</v>
      </c>
    </row>
    <row r="518" spans="1:4" x14ac:dyDescent="0.25">
      <c r="A518">
        <v>1</v>
      </c>
      <c r="B518" t="s">
        <v>253</v>
      </c>
      <c r="C518">
        <v>100</v>
      </c>
      <c r="D518">
        <v>8.8796179114058393</v>
      </c>
    </row>
    <row r="519" spans="1:4" x14ac:dyDescent="0.25">
      <c r="A519">
        <v>1</v>
      </c>
      <c r="B519" t="s">
        <v>254</v>
      </c>
      <c r="C519">
        <v>100</v>
      </c>
      <c r="D519">
        <v>56588.516374008301</v>
      </c>
    </row>
    <row r="520" spans="1:4" x14ac:dyDescent="0.25">
      <c r="A520">
        <v>1</v>
      </c>
      <c r="B520" t="s">
        <v>255</v>
      </c>
      <c r="C520">
        <v>100</v>
      </c>
      <c r="D520">
        <v>9.6249039575737996</v>
      </c>
    </row>
    <row r="521" spans="1:4" x14ac:dyDescent="0.25">
      <c r="A521">
        <v>1</v>
      </c>
      <c r="B521" t="s">
        <v>256</v>
      </c>
      <c r="C521">
        <v>100</v>
      </c>
      <c r="D521">
        <v>56280.4688759118</v>
      </c>
    </row>
    <row r="522" spans="1:4" x14ac:dyDescent="0.25">
      <c r="A522">
        <v>1</v>
      </c>
      <c r="B522" t="s">
        <v>257</v>
      </c>
      <c r="C522">
        <v>100</v>
      </c>
      <c r="D522">
        <v>10.279585876201599</v>
      </c>
    </row>
    <row r="523" spans="1:4" x14ac:dyDescent="0.25">
      <c r="A523">
        <v>1</v>
      </c>
      <c r="B523" t="s">
        <v>258</v>
      </c>
      <c r="C523">
        <v>100</v>
      </c>
      <c r="D523">
        <v>54996.9546358968</v>
      </c>
    </row>
    <row r="524" spans="1:4" x14ac:dyDescent="0.25">
      <c r="A524">
        <v>1</v>
      </c>
      <c r="B524" t="s">
        <v>259</v>
      </c>
      <c r="C524">
        <v>100</v>
      </c>
      <c r="D524">
        <v>8.1337566622785609</v>
      </c>
    </row>
    <row r="525" spans="1:4" x14ac:dyDescent="0.25">
      <c r="A525">
        <v>1</v>
      </c>
      <c r="B525" t="s">
        <v>260</v>
      </c>
      <c r="C525">
        <v>100</v>
      </c>
      <c r="D525">
        <v>54914.6027236218</v>
      </c>
    </row>
    <row r="526" spans="1:4" x14ac:dyDescent="0.25">
      <c r="A526">
        <v>1</v>
      </c>
      <c r="B526" t="s">
        <v>261</v>
      </c>
      <c r="C526">
        <v>100</v>
      </c>
      <c r="D526">
        <v>7.91468780722274</v>
      </c>
    </row>
    <row r="527" spans="1:4" x14ac:dyDescent="0.25">
      <c r="A527">
        <v>1</v>
      </c>
      <c r="B527" t="s">
        <v>262</v>
      </c>
      <c r="C527">
        <v>100</v>
      </c>
      <c r="D527">
        <v>53113.443537164101</v>
      </c>
    </row>
    <row r="528" spans="1:4" x14ac:dyDescent="0.25">
      <c r="A528">
        <v>1</v>
      </c>
      <c r="B528" t="s">
        <v>263</v>
      </c>
      <c r="C528">
        <v>100</v>
      </c>
      <c r="D528">
        <v>8.0585881429995698</v>
      </c>
    </row>
    <row r="529" spans="1:4" x14ac:dyDescent="0.25">
      <c r="A529">
        <v>1</v>
      </c>
      <c r="B529" t="s">
        <v>264</v>
      </c>
      <c r="C529">
        <v>100</v>
      </c>
      <c r="D529">
        <v>53902.704034069196</v>
      </c>
    </row>
    <row r="530" spans="1:4" x14ac:dyDescent="0.25">
      <c r="A530">
        <v>1</v>
      </c>
      <c r="B530" t="s">
        <v>265</v>
      </c>
      <c r="C530">
        <v>100</v>
      </c>
      <c r="D530">
        <v>8.26952064325795</v>
      </c>
    </row>
    <row r="531" spans="1:4" x14ac:dyDescent="0.25">
      <c r="A531">
        <v>1</v>
      </c>
      <c r="B531" t="s">
        <v>266</v>
      </c>
      <c r="C531">
        <v>100</v>
      </c>
      <c r="D531">
        <v>53921.553963088001</v>
      </c>
    </row>
    <row r="532" spans="1:4" x14ac:dyDescent="0.25">
      <c r="A532">
        <v>1</v>
      </c>
      <c r="B532" t="s">
        <v>267</v>
      </c>
      <c r="C532">
        <v>100</v>
      </c>
      <c r="D532">
        <v>8.7037914412515693</v>
      </c>
    </row>
    <row r="533" spans="1:4" x14ac:dyDescent="0.25">
      <c r="A533">
        <v>1</v>
      </c>
      <c r="B533" t="s">
        <v>268</v>
      </c>
      <c r="C533">
        <v>100</v>
      </c>
      <c r="D533">
        <v>53745.359058695103</v>
      </c>
    </row>
    <row r="534" spans="1:4" x14ac:dyDescent="0.25">
      <c r="A534">
        <v>1</v>
      </c>
      <c r="B534" t="s">
        <v>269</v>
      </c>
      <c r="C534">
        <v>100</v>
      </c>
      <c r="D534">
        <v>8.0140710778060402</v>
      </c>
    </row>
    <row r="535" spans="1:4" x14ac:dyDescent="0.25">
      <c r="A535">
        <v>1</v>
      </c>
      <c r="B535" t="s">
        <v>270</v>
      </c>
      <c r="C535">
        <v>100</v>
      </c>
      <c r="D535">
        <v>52965.257222853797</v>
      </c>
    </row>
    <row r="536" spans="1:4" x14ac:dyDescent="0.25">
      <c r="A536">
        <v>1</v>
      </c>
      <c r="B536" t="s">
        <v>271</v>
      </c>
      <c r="C536">
        <v>100</v>
      </c>
      <c r="D536">
        <v>7.9626407007656601</v>
      </c>
    </row>
    <row r="537" spans="1:4" x14ac:dyDescent="0.25">
      <c r="A537">
        <v>1</v>
      </c>
      <c r="B537" t="s">
        <v>272</v>
      </c>
      <c r="C537">
        <v>100</v>
      </c>
      <c r="D537">
        <v>52546.831091380598</v>
      </c>
    </row>
    <row r="538" spans="1:4" x14ac:dyDescent="0.25">
      <c r="A538">
        <v>1</v>
      </c>
      <c r="B538" t="s">
        <v>273</v>
      </c>
      <c r="C538">
        <v>100</v>
      </c>
      <c r="D538">
        <v>7.2026034908291097</v>
      </c>
    </row>
    <row r="539" spans="1:4" x14ac:dyDescent="0.25">
      <c r="A539">
        <v>1</v>
      </c>
      <c r="B539" t="s">
        <v>274</v>
      </c>
      <c r="C539">
        <v>100</v>
      </c>
      <c r="D539">
        <v>53254.778503416899</v>
      </c>
    </row>
    <row r="540" spans="1:4" x14ac:dyDescent="0.25">
      <c r="A540">
        <v>1</v>
      </c>
      <c r="B540" t="s">
        <v>275</v>
      </c>
      <c r="C540">
        <v>100</v>
      </c>
      <c r="D540">
        <v>11.3902681044872</v>
      </c>
    </row>
    <row r="541" spans="1:4" x14ac:dyDescent="0.25">
      <c r="A541">
        <v>1</v>
      </c>
      <c r="B541" t="s">
        <v>276</v>
      </c>
      <c r="C541">
        <v>100</v>
      </c>
      <c r="D541">
        <v>62523.921252815402</v>
      </c>
    </row>
    <row r="542" spans="1:4" x14ac:dyDescent="0.25">
      <c r="A542">
        <v>1</v>
      </c>
      <c r="B542" t="s">
        <v>277</v>
      </c>
      <c r="C542">
        <v>100</v>
      </c>
      <c r="D542">
        <v>11.060519708568</v>
      </c>
    </row>
    <row r="543" spans="1:4" x14ac:dyDescent="0.25">
      <c r="A543">
        <v>1</v>
      </c>
      <c r="B543" t="s">
        <v>278</v>
      </c>
      <c r="C543">
        <v>100</v>
      </c>
      <c r="D543">
        <v>78351.310615611699</v>
      </c>
    </row>
    <row r="544" spans="1:4" x14ac:dyDescent="0.25">
      <c r="A544">
        <v>1</v>
      </c>
      <c r="B544" t="s">
        <v>279</v>
      </c>
      <c r="C544">
        <v>100</v>
      </c>
      <c r="D544">
        <v>10.1892837719944</v>
      </c>
    </row>
    <row r="545" spans="1:4" x14ac:dyDescent="0.25">
      <c r="A545">
        <v>1</v>
      </c>
      <c r="B545" t="s">
        <v>280</v>
      </c>
      <c r="C545">
        <v>100</v>
      </c>
      <c r="D545">
        <v>78266.6256671265</v>
      </c>
    </row>
    <row r="546" spans="1:4" x14ac:dyDescent="0.25">
      <c r="A546">
        <v>1</v>
      </c>
      <c r="B546" t="s">
        <v>281</v>
      </c>
      <c r="C546">
        <v>100</v>
      </c>
      <c r="D546">
        <v>11.0508112560925</v>
      </c>
    </row>
    <row r="547" spans="1:4" x14ac:dyDescent="0.25">
      <c r="A547">
        <v>1</v>
      </c>
      <c r="B547" t="s">
        <v>282</v>
      </c>
      <c r="C547">
        <v>100</v>
      </c>
      <c r="D547">
        <v>78417.518264883198</v>
      </c>
    </row>
    <row r="548" spans="1:4" x14ac:dyDescent="0.25">
      <c r="A548">
        <v>1</v>
      </c>
      <c r="B548" t="s">
        <v>283</v>
      </c>
      <c r="C548">
        <v>100</v>
      </c>
      <c r="D548">
        <v>8.4721801146773092</v>
      </c>
    </row>
    <row r="549" spans="1:4" x14ac:dyDescent="0.25">
      <c r="A549">
        <v>1</v>
      </c>
      <c r="B549" t="s">
        <v>284</v>
      </c>
      <c r="C549">
        <v>100</v>
      </c>
      <c r="D549">
        <v>74983.922460287795</v>
      </c>
    </row>
    <row r="550" spans="1:4" x14ac:dyDescent="0.25">
      <c r="A550">
        <v>1</v>
      </c>
      <c r="B550" t="s">
        <v>285</v>
      </c>
      <c r="C550">
        <v>100</v>
      </c>
      <c r="D550">
        <v>10.6264880313066</v>
      </c>
    </row>
    <row r="551" spans="1:4" x14ac:dyDescent="0.25">
      <c r="A551">
        <v>1</v>
      </c>
      <c r="B551" t="s">
        <v>286</v>
      </c>
      <c r="C551">
        <v>100</v>
      </c>
      <c r="D551">
        <v>74637.758163707593</v>
      </c>
    </row>
    <row r="552" spans="1:4" x14ac:dyDescent="0.25">
      <c r="A552">
        <v>1</v>
      </c>
      <c r="B552" t="s">
        <v>287</v>
      </c>
      <c r="C552">
        <v>100</v>
      </c>
      <c r="D552">
        <v>10.668465656484299</v>
      </c>
    </row>
    <row r="553" spans="1:4" x14ac:dyDescent="0.25">
      <c r="A553">
        <v>1</v>
      </c>
      <c r="B553" t="s">
        <v>288</v>
      </c>
      <c r="C553">
        <v>100</v>
      </c>
      <c r="D553">
        <v>72764.526016237505</v>
      </c>
    </row>
    <row r="554" spans="1:4" x14ac:dyDescent="0.25">
      <c r="A554">
        <v>1</v>
      </c>
      <c r="B554" t="s">
        <v>289</v>
      </c>
      <c r="C554">
        <v>100</v>
      </c>
      <c r="D554">
        <v>11.9313197458902</v>
      </c>
    </row>
    <row r="555" spans="1:4" x14ac:dyDescent="0.25">
      <c r="A555">
        <v>1</v>
      </c>
      <c r="B555" t="s">
        <v>290</v>
      </c>
      <c r="C555">
        <v>100</v>
      </c>
      <c r="D555">
        <v>74833.078290489997</v>
      </c>
    </row>
    <row r="556" spans="1:4" x14ac:dyDescent="0.25">
      <c r="A556">
        <v>1</v>
      </c>
      <c r="B556" t="s">
        <v>291</v>
      </c>
      <c r="C556">
        <v>100</v>
      </c>
      <c r="D556">
        <v>11.6420371314682</v>
      </c>
    </row>
    <row r="557" spans="1:4" x14ac:dyDescent="0.25">
      <c r="A557">
        <v>1</v>
      </c>
      <c r="B557" t="s">
        <v>292</v>
      </c>
      <c r="C557">
        <v>100</v>
      </c>
      <c r="D557">
        <v>72841.549252475306</v>
      </c>
    </row>
    <row r="558" spans="1:4" x14ac:dyDescent="0.25">
      <c r="A558">
        <v>1</v>
      </c>
      <c r="B558" t="s">
        <v>293</v>
      </c>
      <c r="C558">
        <v>100</v>
      </c>
      <c r="D558">
        <v>11.2033369015729</v>
      </c>
    </row>
    <row r="559" spans="1:4" x14ac:dyDescent="0.25">
      <c r="A559">
        <v>1</v>
      </c>
      <c r="B559" t="s">
        <v>294</v>
      </c>
      <c r="C559">
        <v>100</v>
      </c>
      <c r="D559">
        <v>71711.728661601403</v>
      </c>
    </row>
    <row r="560" spans="1:4" x14ac:dyDescent="0.25">
      <c r="A560">
        <v>1</v>
      </c>
      <c r="B560" t="s">
        <v>295</v>
      </c>
      <c r="C560">
        <v>100</v>
      </c>
      <c r="D560">
        <v>5.3361835470154402</v>
      </c>
    </row>
    <row r="561" spans="1:4" x14ac:dyDescent="0.25">
      <c r="A561">
        <v>1</v>
      </c>
      <c r="B561" t="s">
        <v>296</v>
      </c>
      <c r="C561">
        <v>100</v>
      </c>
      <c r="D561">
        <v>61890.015611229603</v>
      </c>
    </row>
    <row r="562" spans="1:4" x14ac:dyDescent="0.25">
      <c r="A562">
        <v>1</v>
      </c>
      <c r="B562" t="s">
        <v>297</v>
      </c>
      <c r="C562">
        <v>100</v>
      </c>
      <c r="D562">
        <v>5.9243485239510498</v>
      </c>
    </row>
    <row r="563" spans="1:4" x14ac:dyDescent="0.25">
      <c r="A563">
        <v>1</v>
      </c>
      <c r="B563" t="s">
        <v>298</v>
      </c>
      <c r="C563">
        <v>100</v>
      </c>
      <c r="D563">
        <v>59897.483318315797</v>
      </c>
    </row>
    <row r="564" spans="1:4" x14ac:dyDescent="0.25">
      <c r="A564">
        <v>1</v>
      </c>
      <c r="B564" t="s">
        <v>299</v>
      </c>
      <c r="C564">
        <v>100</v>
      </c>
      <c r="D564">
        <v>5.5004859577832397</v>
      </c>
    </row>
    <row r="565" spans="1:4" x14ac:dyDescent="0.25">
      <c r="A565">
        <v>1</v>
      </c>
      <c r="B565" t="s">
        <v>300</v>
      </c>
      <c r="C565">
        <v>100</v>
      </c>
      <c r="D565">
        <v>59630.156976447201</v>
      </c>
    </row>
    <row r="566" spans="1:4" x14ac:dyDescent="0.25">
      <c r="A566">
        <v>1</v>
      </c>
      <c r="B566" t="s">
        <v>301</v>
      </c>
      <c r="C566">
        <v>100</v>
      </c>
      <c r="D566">
        <v>5.2676173679058902</v>
      </c>
    </row>
    <row r="567" spans="1:4" x14ac:dyDescent="0.25">
      <c r="A567">
        <v>1</v>
      </c>
      <c r="B567" t="s">
        <v>302</v>
      </c>
      <c r="C567">
        <v>100</v>
      </c>
      <c r="D567">
        <v>57387.6428290935</v>
      </c>
    </row>
    <row r="568" spans="1:4" x14ac:dyDescent="0.25">
      <c r="A568">
        <v>1</v>
      </c>
      <c r="B568" t="s">
        <v>303</v>
      </c>
      <c r="C568">
        <v>100</v>
      </c>
      <c r="D568">
        <v>5.4412612929661099</v>
      </c>
    </row>
    <row r="569" spans="1:4" x14ac:dyDescent="0.25">
      <c r="A569">
        <v>1</v>
      </c>
      <c r="B569" t="s">
        <v>304</v>
      </c>
      <c r="C569">
        <v>100</v>
      </c>
      <c r="D569">
        <v>58257.086834144597</v>
      </c>
    </row>
    <row r="570" spans="1:4" x14ac:dyDescent="0.25">
      <c r="A570">
        <v>1</v>
      </c>
      <c r="B570" t="s">
        <v>305</v>
      </c>
      <c r="C570">
        <v>100</v>
      </c>
      <c r="D570">
        <v>5.8259591572023499</v>
      </c>
    </row>
    <row r="571" spans="1:4" x14ac:dyDescent="0.25">
      <c r="A571">
        <v>1</v>
      </c>
      <c r="B571" t="s">
        <v>306</v>
      </c>
      <c r="C571">
        <v>100</v>
      </c>
      <c r="D571">
        <v>55974.481247848998</v>
      </c>
    </row>
    <row r="572" spans="1:4" x14ac:dyDescent="0.25">
      <c r="A572">
        <v>1</v>
      </c>
      <c r="B572" t="s">
        <v>307</v>
      </c>
      <c r="C572">
        <v>100</v>
      </c>
      <c r="D572">
        <v>6.0711752004247099</v>
      </c>
    </row>
    <row r="573" spans="1:4" x14ac:dyDescent="0.25">
      <c r="A573">
        <v>1</v>
      </c>
      <c r="B573" t="s">
        <v>308</v>
      </c>
      <c r="C573">
        <v>100</v>
      </c>
      <c r="D573">
        <v>54674.3731818956</v>
      </c>
    </row>
    <row r="574" spans="1:4" x14ac:dyDescent="0.25">
      <c r="A574">
        <v>1</v>
      </c>
      <c r="B574" t="s">
        <v>309</v>
      </c>
      <c r="C574">
        <v>100</v>
      </c>
      <c r="D574">
        <v>4.9665788056517597</v>
      </c>
    </row>
    <row r="575" spans="1:4" x14ac:dyDescent="0.25">
      <c r="A575">
        <v>1</v>
      </c>
      <c r="B575" t="s">
        <v>310</v>
      </c>
      <c r="C575">
        <v>100</v>
      </c>
      <c r="D575">
        <v>55521.868089244803</v>
      </c>
    </row>
    <row r="576" spans="1:4" x14ac:dyDescent="0.25">
      <c r="A576">
        <v>1</v>
      </c>
      <c r="B576" t="s">
        <v>311</v>
      </c>
      <c r="C576">
        <v>100</v>
      </c>
      <c r="D576">
        <v>4.8853687404347097</v>
      </c>
    </row>
    <row r="577" spans="1:4" x14ac:dyDescent="0.25">
      <c r="A577">
        <v>1</v>
      </c>
      <c r="B577" t="s">
        <v>312</v>
      </c>
      <c r="C577">
        <v>100</v>
      </c>
      <c r="D577">
        <v>54233.5704577941</v>
      </c>
    </row>
    <row r="578" spans="1:4" x14ac:dyDescent="0.25">
      <c r="A578">
        <v>1</v>
      </c>
      <c r="B578" t="s">
        <v>313</v>
      </c>
      <c r="C578">
        <v>100</v>
      </c>
      <c r="D578">
        <v>5.4575379549519303</v>
      </c>
    </row>
    <row r="579" spans="1:4" x14ac:dyDescent="0.25">
      <c r="A579">
        <v>1</v>
      </c>
      <c r="B579" t="s">
        <v>314</v>
      </c>
      <c r="C579">
        <v>100</v>
      </c>
      <c r="D579">
        <v>54109.742516352802</v>
      </c>
    </row>
    <row r="580" spans="1:4" x14ac:dyDescent="0.25">
      <c r="A580">
        <v>1</v>
      </c>
      <c r="B580" t="s">
        <v>315</v>
      </c>
      <c r="C580">
        <v>100</v>
      </c>
      <c r="D580">
        <v>5.44635050599328</v>
      </c>
    </row>
    <row r="581" spans="1:4" x14ac:dyDescent="0.25">
      <c r="A581">
        <v>1</v>
      </c>
      <c r="B581" t="s">
        <v>316</v>
      </c>
      <c r="C581">
        <v>100</v>
      </c>
      <c r="D581">
        <v>53158.61824892</v>
      </c>
    </row>
    <row r="582" spans="1:4" x14ac:dyDescent="0.25">
      <c r="A582">
        <v>1</v>
      </c>
      <c r="B582" t="s">
        <v>317</v>
      </c>
      <c r="C582">
        <v>100</v>
      </c>
      <c r="D582">
        <v>6.0548304954689103</v>
      </c>
    </row>
    <row r="583" spans="1:4" x14ac:dyDescent="0.25">
      <c r="A583">
        <v>1</v>
      </c>
      <c r="B583" t="s">
        <v>318</v>
      </c>
      <c r="C583">
        <v>100</v>
      </c>
      <c r="D583">
        <v>53432.880091470797</v>
      </c>
    </row>
    <row r="584" spans="1:4" x14ac:dyDescent="0.25">
      <c r="A584">
        <v>1</v>
      </c>
      <c r="B584" t="s">
        <v>319</v>
      </c>
      <c r="C584">
        <v>100</v>
      </c>
      <c r="D584">
        <v>5.5135252480031003</v>
      </c>
    </row>
    <row r="585" spans="1:4" x14ac:dyDescent="0.25">
      <c r="A585">
        <v>1</v>
      </c>
      <c r="B585" t="s">
        <v>320</v>
      </c>
      <c r="C585">
        <v>100</v>
      </c>
      <c r="D585">
        <v>52586.560331884102</v>
      </c>
    </row>
    <row r="586" spans="1:4" x14ac:dyDescent="0.25">
      <c r="A586">
        <v>1</v>
      </c>
      <c r="B586" t="s">
        <v>321</v>
      </c>
      <c r="C586">
        <v>100</v>
      </c>
      <c r="D586">
        <v>5.4143552623833102</v>
      </c>
    </row>
    <row r="587" spans="1:4" x14ac:dyDescent="0.25">
      <c r="A587">
        <v>1</v>
      </c>
      <c r="B587" t="s">
        <v>322</v>
      </c>
      <c r="C587">
        <v>100</v>
      </c>
      <c r="D587">
        <v>53219.638648190303</v>
      </c>
    </row>
    <row r="588" spans="1:4" x14ac:dyDescent="0.25">
      <c r="A588">
        <v>1</v>
      </c>
      <c r="B588" t="s">
        <v>323</v>
      </c>
      <c r="C588">
        <v>100</v>
      </c>
      <c r="D588">
        <v>4.9429242027542104</v>
      </c>
    </row>
    <row r="589" spans="1:4" x14ac:dyDescent="0.25">
      <c r="A589">
        <v>1</v>
      </c>
      <c r="B589" t="s">
        <v>324</v>
      </c>
      <c r="C589">
        <v>100</v>
      </c>
      <c r="D589">
        <v>52114.47489225</v>
      </c>
    </row>
    <row r="590" spans="1:4" x14ac:dyDescent="0.25">
      <c r="A590">
        <v>1</v>
      </c>
      <c r="B590" t="s">
        <v>325</v>
      </c>
      <c r="C590">
        <v>100</v>
      </c>
      <c r="D590">
        <v>7.8631927911670401</v>
      </c>
    </row>
    <row r="591" spans="1:4" x14ac:dyDescent="0.25">
      <c r="A591">
        <v>1</v>
      </c>
      <c r="B591" t="s">
        <v>326</v>
      </c>
      <c r="C591">
        <v>100</v>
      </c>
      <c r="D591">
        <v>62635.040534680797</v>
      </c>
    </row>
    <row r="592" spans="1:4" x14ac:dyDescent="0.25">
      <c r="A592">
        <v>1</v>
      </c>
      <c r="B592" t="s">
        <v>327</v>
      </c>
      <c r="C592">
        <v>100</v>
      </c>
      <c r="D592">
        <v>7.5518134237233596</v>
      </c>
    </row>
    <row r="593" spans="1:4" x14ac:dyDescent="0.25">
      <c r="A593">
        <v>1</v>
      </c>
      <c r="B593" t="s">
        <v>328</v>
      </c>
      <c r="C593">
        <v>100</v>
      </c>
      <c r="D593">
        <v>78421.259505574693</v>
      </c>
    </row>
    <row r="594" spans="1:4" x14ac:dyDescent="0.25">
      <c r="A594">
        <v>1</v>
      </c>
      <c r="B594" t="s">
        <v>329</v>
      </c>
      <c r="C594">
        <v>100</v>
      </c>
      <c r="D594">
        <v>7.2138038012342598</v>
      </c>
    </row>
    <row r="595" spans="1:4" x14ac:dyDescent="0.25">
      <c r="A595">
        <v>1</v>
      </c>
      <c r="B595" t="s">
        <v>330</v>
      </c>
      <c r="C595">
        <v>100</v>
      </c>
      <c r="D595">
        <v>78040.233823423507</v>
      </c>
    </row>
    <row r="596" spans="1:4" x14ac:dyDescent="0.25">
      <c r="A596">
        <v>1</v>
      </c>
      <c r="B596" t="s">
        <v>331</v>
      </c>
      <c r="C596">
        <v>100</v>
      </c>
      <c r="D596">
        <v>7.4706854686014204</v>
      </c>
    </row>
    <row r="597" spans="1:4" x14ac:dyDescent="0.25">
      <c r="A597">
        <v>1</v>
      </c>
      <c r="B597" t="s">
        <v>332</v>
      </c>
      <c r="C597">
        <v>100</v>
      </c>
      <c r="D597">
        <v>78059.348001257196</v>
      </c>
    </row>
    <row r="598" spans="1:4" x14ac:dyDescent="0.25">
      <c r="A598">
        <v>1</v>
      </c>
      <c r="B598" t="s">
        <v>333</v>
      </c>
      <c r="C598">
        <v>100</v>
      </c>
      <c r="D598">
        <v>5.9876602644591799</v>
      </c>
    </row>
    <row r="599" spans="1:4" x14ac:dyDescent="0.25">
      <c r="A599">
        <v>1</v>
      </c>
      <c r="B599" t="s">
        <v>334</v>
      </c>
      <c r="C599">
        <v>100</v>
      </c>
      <c r="D599">
        <v>74672.236820699705</v>
      </c>
    </row>
    <row r="600" spans="1:4" x14ac:dyDescent="0.25">
      <c r="A600">
        <v>1</v>
      </c>
      <c r="B600" t="s">
        <v>335</v>
      </c>
      <c r="C600">
        <v>100</v>
      </c>
      <c r="D600">
        <v>7.3043175500830904</v>
      </c>
    </row>
    <row r="601" spans="1:4" x14ac:dyDescent="0.25">
      <c r="A601">
        <v>1</v>
      </c>
      <c r="B601" t="s">
        <v>336</v>
      </c>
      <c r="C601">
        <v>100</v>
      </c>
      <c r="D601">
        <v>74872.723513286895</v>
      </c>
    </row>
    <row r="602" spans="1:4" x14ac:dyDescent="0.25">
      <c r="A602">
        <v>1</v>
      </c>
      <c r="B602" t="s">
        <v>337</v>
      </c>
      <c r="C602">
        <v>100</v>
      </c>
      <c r="D602">
        <v>7.7765915192625403</v>
      </c>
    </row>
    <row r="603" spans="1:4" x14ac:dyDescent="0.25">
      <c r="A603">
        <v>1</v>
      </c>
      <c r="B603" t="s">
        <v>338</v>
      </c>
      <c r="C603">
        <v>100</v>
      </c>
      <c r="D603">
        <v>72377.159541582805</v>
      </c>
    </row>
    <row r="604" spans="1:4" x14ac:dyDescent="0.25">
      <c r="A604">
        <v>1</v>
      </c>
      <c r="B604" t="s">
        <v>339</v>
      </c>
      <c r="C604">
        <v>100</v>
      </c>
      <c r="D604">
        <v>8.7202587515345495</v>
      </c>
    </row>
    <row r="605" spans="1:4" x14ac:dyDescent="0.25">
      <c r="A605">
        <v>1</v>
      </c>
      <c r="B605" t="s">
        <v>340</v>
      </c>
      <c r="C605">
        <v>100</v>
      </c>
      <c r="D605">
        <v>74756.904077663101</v>
      </c>
    </row>
    <row r="606" spans="1:4" x14ac:dyDescent="0.25">
      <c r="A606">
        <v>1</v>
      </c>
      <c r="B606" t="s">
        <v>341</v>
      </c>
      <c r="C606">
        <v>100</v>
      </c>
      <c r="D606">
        <v>8.5897647248540991</v>
      </c>
    </row>
    <row r="607" spans="1:4" x14ac:dyDescent="0.25">
      <c r="A607">
        <v>1</v>
      </c>
      <c r="B607" t="s">
        <v>342</v>
      </c>
      <c r="C607">
        <v>100</v>
      </c>
      <c r="D607">
        <v>72984.447976440104</v>
      </c>
    </row>
    <row r="608" spans="1:4" x14ac:dyDescent="0.25">
      <c r="A608">
        <v>1</v>
      </c>
      <c r="B608" t="s">
        <v>343</v>
      </c>
      <c r="C608">
        <v>100</v>
      </c>
      <c r="D608">
        <v>8.2295297850273208</v>
      </c>
    </row>
    <row r="609" spans="1:4" x14ac:dyDescent="0.25">
      <c r="A609">
        <v>1</v>
      </c>
      <c r="B609" t="s">
        <v>344</v>
      </c>
      <c r="C609">
        <v>100</v>
      </c>
      <c r="D609">
        <v>71178.064443919997</v>
      </c>
    </row>
    <row r="610" spans="1:4" x14ac:dyDescent="0.25">
      <c r="A610">
        <v>1</v>
      </c>
      <c r="B610" t="s">
        <v>345</v>
      </c>
      <c r="C610">
        <v>100</v>
      </c>
      <c r="D610">
        <v>3.9864060160153501</v>
      </c>
    </row>
    <row r="611" spans="1:4" x14ac:dyDescent="0.25">
      <c r="A611">
        <v>1</v>
      </c>
      <c r="B611" t="s">
        <v>346</v>
      </c>
      <c r="C611">
        <v>100</v>
      </c>
      <c r="D611">
        <v>63059.165013841797</v>
      </c>
    </row>
    <row r="612" spans="1:4" x14ac:dyDescent="0.25">
      <c r="A612">
        <v>1</v>
      </c>
      <c r="B612" t="s">
        <v>347</v>
      </c>
      <c r="C612">
        <v>100</v>
      </c>
      <c r="D612">
        <v>4.1725102498615696</v>
      </c>
    </row>
    <row r="613" spans="1:4" x14ac:dyDescent="0.25">
      <c r="A613">
        <v>1</v>
      </c>
      <c r="B613" t="s">
        <v>348</v>
      </c>
      <c r="C613">
        <v>100</v>
      </c>
      <c r="D613">
        <v>60602.568507639</v>
      </c>
    </row>
    <row r="614" spans="1:4" x14ac:dyDescent="0.25">
      <c r="A614">
        <v>1</v>
      </c>
      <c r="B614" t="s">
        <v>349</v>
      </c>
      <c r="C614">
        <v>100</v>
      </c>
      <c r="D614">
        <v>3.8068804522563799</v>
      </c>
    </row>
    <row r="615" spans="1:4" x14ac:dyDescent="0.25">
      <c r="A615">
        <v>1</v>
      </c>
      <c r="B615" t="s">
        <v>350</v>
      </c>
      <c r="C615">
        <v>100</v>
      </c>
      <c r="D615">
        <v>60225.477842579799</v>
      </c>
    </row>
    <row r="616" spans="1:4" x14ac:dyDescent="0.25">
      <c r="A616">
        <v>1</v>
      </c>
      <c r="B616" t="s">
        <v>351</v>
      </c>
      <c r="C616">
        <v>100</v>
      </c>
      <c r="D616">
        <v>3.8942531835496101</v>
      </c>
    </row>
    <row r="617" spans="1:4" x14ac:dyDescent="0.25">
      <c r="A617">
        <v>1</v>
      </c>
      <c r="B617" t="s">
        <v>352</v>
      </c>
      <c r="C617">
        <v>100</v>
      </c>
      <c r="D617">
        <v>57193.140973929403</v>
      </c>
    </row>
    <row r="618" spans="1:4" x14ac:dyDescent="0.25">
      <c r="A618">
        <v>1</v>
      </c>
      <c r="B618" t="s">
        <v>353</v>
      </c>
      <c r="C618">
        <v>100</v>
      </c>
      <c r="D618">
        <v>3.9633089830561001</v>
      </c>
    </row>
    <row r="619" spans="1:4" x14ac:dyDescent="0.25">
      <c r="A619">
        <v>1</v>
      </c>
      <c r="B619" t="s">
        <v>354</v>
      </c>
      <c r="C619">
        <v>100</v>
      </c>
      <c r="D619">
        <v>57711.156480491903</v>
      </c>
    </row>
    <row r="620" spans="1:4" x14ac:dyDescent="0.25">
      <c r="A620">
        <v>1</v>
      </c>
      <c r="B620" t="s">
        <v>355</v>
      </c>
      <c r="C620">
        <v>100</v>
      </c>
      <c r="D620">
        <v>4.2879358959339902</v>
      </c>
    </row>
    <row r="621" spans="1:4" x14ac:dyDescent="0.25">
      <c r="A621">
        <v>1</v>
      </c>
      <c r="B621" t="s">
        <v>356</v>
      </c>
      <c r="C621">
        <v>100</v>
      </c>
      <c r="D621">
        <v>56310.600053220202</v>
      </c>
    </row>
    <row r="622" spans="1:4" x14ac:dyDescent="0.25">
      <c r="A622">
        <v>1</v>
      </c>
      <c r="B622" t="s">
        <v>357</v>
      </c>
      <c r="C622">
        <v>100</v>
      </c>
      <c r="D622">
        <v>4.4965390889876602</v>
      </c>
    </row>
    <row r="623" spans="1:4" x14ac:dyDescent="0.25">
      <c r="A623">
        <v>1</v>
      </c>
      <c r="B623" t="s">
        <v>358</v>
      </c>
      <c r="C623">
        <v>100</v>
      </c>
      <c r="D623">
        <v>55550.894623969798</v>
      </c>
    </row>
    <row r="624" spans="1:4" x14ac:dyDescent="0.25">
      <c r="A624">
        <v>1</v>
      </c>
      <c r="B624" t="s">
        <v>359</v>
      </c>
      <c r="C624">
        <v>100</v>
      </c>
      <c r="D624">
        <v>3.7367474186681302</v>
      </c>
    </row>
    <row r="625" spans="1:4" x14ac:dyDescent="0.25">
      <c r="A625">
        <v>1</v>
      </c>
      <c r="B625" t="s">
        <v>360</v>
      </c>
      <c r="C625">
        <v>100</v>
      </c>
      <c r="D625">
        <v>55279.5270282329</v>
      </c>
    </row>
    <row r="626" spans="1:4" x14ac:dyDescent="0.25">
      <c r="A626">
        <v>1</v>
      </c>
      <c r="B626" t="s">
        <v>361</v>
      </c>
      <c r="C626">
        <v>100</v>
      </c>
      <c r="D626">
        <v>3.5414981151788401</v>
      </c>
    </row>
    <row r="627" spans="1:4" x14ac:dyDescent="0.25">
      <c r="A627">
        <v>1</v>
      </c>
      <c r="B627" t="s">
        <v>362</v>
      </c>
      <c r="C627">
        <v>100</v>
      </c>
      <c r="D627">
        <v>54948.926859120002</v>
      </c>
    </row>
    <row r="628" spans="1:4" x14ac:dyDescent="0.25">
      <c r="A628">
        <v>1</v>
      </c>
      <c r="B628" t="s">
        <v>363</v>
      </c>
      <c r="C628">
        <v>100</v>
      </c>
      <c r="D628">
        <v>3.9026803191256101</v>
      </c>
    </row>
    <row r="629" spans="1:4" x14ac:dyDescent="0.25">
      <c r="A629">
        <v>1</v>
      </c>
      <c r="B629" t="s">
        <v>364</v>
      </c>
      <c r="C629">
        <v>100</v>
      </c>
      <c r="D629">
        <v>53874.5162352798</v>
      </c>
    </row>
    <row r="630" spans="1:4" x14ac:dyDescent="0.25">
      <c r="A630">
        <v>1</v>
      </c>
      <c r="B630" t="s">
        <v>365</v>
      </c>
      <c r="C630">
        <v>100</v>
      </c>
      <c r="D630">
        <v>3.9413801534547201</v>
      </c>
    </row>
    <row r="631" spans="1:4" x14ac:dyDescent="0.25">
      <c r="A631">
        <v>1</v>
      </c>
      <c r="B631" t="s">
        <v>366</v>
      </c>
      <c r="C631">
        <v>100</v>
      </c>
      <c r="D631">
        <v>53360.578189149397</v>
      </c>
    </row>
    <row r="632" spans="1:4" x14ac:dyDescent="0.25">
      <c r="A632">
        <v>1</v>
      </c>
      <c r="B632" t="s">
        <v>367</v>
      </c>
      <c r="C632">
        <v>100</v>
      </c>
      <c r="D632">
        <v>4.5188103421105099</v>
      </c>
    </row>
    <row r="633" spans="1:4" x14ac:dyDescent="0.25">
      <c r="A633">
        <v>1</v>
      </c>
      <c r="B633" t="s">
        <v>368</v>
      </c>
      <c r="C633">
        <v>100</v>
      </c>
      <c r="D633">
        <v>53541.277500807701</v>
      </c>
    </row>
    <row r="634" spans="1:4" x14ac:dyDescent="0.25">
      <c r="A634">
        <v>1</v>
      </c>
      <c r="B634" t="s">
        <v>369</v>
      </c>
      <c r="C634">
        <v>100</v>
      </c>
      <c r="D634">
        <v>4.2474441865514603</v>
      </c>
    </row>
    <row r="635" spans="1:4" x14ac:dyDescent="0.25">
      <c r="A635">
        <v>1</v>
      </c>
      <c r="B635" t="s">
        <v>370</v>
      </c>
      <c r="C635">
        <v>100</v>
      </c>
      <c r="D635">
        <v>53955.741663766603</v>
      </c>
    </row>
    <row r="636" spans="1:4" x14ac:dyDescent="0.25">
      <c r="A636">
        <v>1</v>
      </c>
      <c r="B636" t="s">
        <v>371</v>
      </c>
      <c r="C636">
        <v>100</v>
      </c>
      <c r="D636">
        <v>4.1656076356524903</v>
      </c>
    </row>
    <row r="637" spans="1:4" x14ac:dyDescent="0.25">
      <c r="A637">
        <v>1</v>
      </c>
      <c r="B637" t="s">
        <v>372</v>
      </c>
      <c r="C637">
        <v>100</v>
      </c>
      <c r="D637">
        <v>52813.470565978103</v>
      </c>
    </row>
    <row r="638" spans="1:4" x14ac:dyDescent="0.25">
      <c r="A638">
        <v>1</v>
      </c>
      <c r="B638" t="s">
        <v>373</v>
      </c>
      <c r="C638">
        <v>100</v>
      </c>
      <c r="D638">
        <v>3.8837220032078199</v>
      </c>
    </row>
    <row r="639" spans="1:4" x14ac:dyDescent="0.25">
      <c r="A639">
        <v>1</v>
      </c>
      <c r="B639" t="s">
        <v>374</v>
      </c>
      <c r="C639">
        <v>100</v>
      </c>
      <c r="D639">
        <v>52949.1003845292</v>
      </c>
    </row>
    <row r="640" spans="1:4" x14ac:dyDescent="0.25">
      <c r="A640">
        <v>1</v>
      </c>
      <c r="B640" t="s">
        <v>375</v>
      </c>
      <c r="C640">
        <v>100</v>
      </c>
      <c r="D640">
        <v>5.9957610067057896</v>
      </c>
    </row>
    <row r="641" spans="1:4" x14ac:dyDescent="0.25">
      <c r="A641">
        <v>1</v>
      </c>
      <c r="B641" t="s">
        <v>376</v>
      </c>
      <c r="C641">
        <v>100</v>
      </c>
      <c r="D641">
        <v>62044.636030694601</v>
      </c>
    </row>
    <row r="642" spans="1:4" x14ac:dyDescent="0.25">
      <c r="A642">
        <v>1</v>
      </c>
      <c r="B642" t="s">
        <v>377</v>
      </c>
      <c r="C642">
        <v>100</v>
      </c>
      <c r="D642">
        <v>5.7650155882132301</v>
      </c>
    </row>
    <row r="643" spans="1:4" x14ac:dyDescent="0.25">
      <c r="A643">
        <v>1</v>
      </c>
      <c r="B643" t="s">
        <v>378</v>
      </c>
      <c r="C643">
        <v>100</v>
      </c>
      <c r="D643">
        <v>78562.491536197296</v>
      </c>
    </row>
    <row r="644" spans="1:4" x14ac:dyDescent="0.25">
      <c r="A644">
        <v>1</v>
      </c>
      <c r="B644" t="s">
        <v>379</v>
      </c>
      <c r="C644">
        <v>100</v>
      </c>
      <c r="D644">
        <v>5.4843339578515202</v>
      </c>
    </row>
    <row r="645" spans="1:4" x14ac:dyDescent="0.25">
      <c r="A645">
        <v>1</v>
      </c>
      <c r="B645" t="s">
        <v>380</v>
      </c>
      <c r="C645">
        <v>100</v>
      </c>
      <c r="D645">
        <v>77994.879234009306</v>
      </c>
    </row>
    <row r="646" spans="1:4" x14ac:dyDescent="0.25">
      <c r="A646">
        <v>1</v>
      </c>
      <c r="B646" t="s">
        <v>381</v>
      </c>
      <c r="C646">
        <v>100</v>
      </c>
      <c r="D646">
        <v>5.5352567097505601</v>
      </c>
    </row>
    <row r="647" spans="1:4" x14ac:dyDescent="0.25">
      <c r="A647">
        <v>1</v>
      </c>
      <c r="B647" t="s">
        <v>382</v>
      </c>
      <c r="C647">
        <v>100</v>
      </c>
      <c r="D647">
        <v>77741.824813760904</v>
      </c>
    </row>
    <row r="648" spans="1:4" x14ac:dyDescent="0.25">
      <c r="A648">
        <v>1</v>
      </c>
      <c r="B648" t="s">
        <v>383</v>
      </c>
      <c r="C648">
        <v>100</v>
      </c>
      <c r="D648">
        <v>4.3296036868752896</v>
      </c>
    </row>
    <row r="649" spans="1:4" x14ac:dyDescent="0.25">
      <c r="A649">
        <v>1</v>
      </c>
      <c r="B649" t="s">
        <v>384</v>
      </c>
      <c r="C649">
        <v>100</v>
      </c>
      <c r="D649">
        <v>75155.253597370305</v>
      </c>
    </row>
    <row r="650" spans="1:4" x14ac:dyDescent="0.25">
      <c r="A650">
        <v>1</v>
      </c>
      <c r="B650" t="s">
        <v>385</v>
      </c>
      <c r="C650">
        <v>100</v>
      </c>
      <c r="D650">
        <v>5.4349543107183402</v>
      </c>
    </row>
    <row r="651" spans="1:4" x14ac:dyDescent="0.25">
      <c r="A651">
        <v>1</v>
      </c>
      <c r="B651" t="s">
        <v>386</v>
      </c>
      <c r="C651">
        <v>100</v>
      </c>
      <c r="D651">
        <v>74653.654570107101</v>
      </c>
    </row>
    <row r="652" spans="1:4" x14ac:dyDescent="0.25">
      <c r="A652">
        <v>1</v>
      </c>
      <c r="B652" t="s">
        <v>387</v>
      </c>
      <c r="C652">
        <v>100</v>
      </c>
      <c r="D652">
        <v>5.3884974009611097</v>
      </c>
    </row>
    <row r="653" spans="1:4" x14ac:dyDescent="0.25">
      <c r="A653">
        <v>1</v>
      </c>
      <c r="B653" t="s">
        <v>388</v>
      </c>
      <c r="C653">
        <v>100</v>
      </c>
      <c r="D653">
        <v>72527.979946190899</v>
      </c>
    </row>
    <row r="654" spans="1:4" x14ac:dyDescent="0.25">
      <c r="A654">
        <v>1</v>
      </c>
      <c r="B654" t="s">
        <v>389</v>
      </c>
      <c r="C654">
        <v>100</v>
      </c>
      <c r="D654">
        <v>6.2730787645699202</v>
      </c>
    </row>
    <row r="655" spans="1:4" x14ac:dyDescent="0.25">
      <c r="A655">
        <v>1</v>
      </c>
      <c r="B655" t="s">
        <v>390</v>
      </c>
      <c r="C655">
        <v>100</v>
      </c>
      <c r="D655">
        <v>74181.861104864802</v>
      </c>
    </row>
    <row r="656" spans="1:4" x14ac:dyDescent="0.25">
      <c r="A656">
        <v>1</v>
      </c>
      <c r="B656" t="s">
        <v>391</v>
      </c>
      <c r="C656">
        <v>100</v>
      </c>
      <c r="D656">
        <v>6.0420466875290098</v>
      </c>
    </row>
    <row r="657" spans="1:4" x14ac:dyDescent="0.25">
      <c r="A657">
        <v>1</v>
      </c>
      <c r="B657" t="s">
        <v>392</v>
      </c>
      <c r="C657">
        <v>100</v>
      </c>
      <c r="D657">
        <v>73242.669681381201</v>
      </c>
    </row>
    <row r="658" spans="1:4" x14ac:dyDescent="0.25">
      <c r="A658">
        <v>1</v>
      </c>
      <c r="B658" t="s">
        <v>393</v>
      </c>
      <c r="C658">
        <v>100</v>
      </c>
      <c r="D658">
        <v>5.9006110382942003</v>
      </c>
    </row>
    <row r="659" spans="1:4" x14ac:dyDescent="0.25">
      <c r="A659">
        <v>1</v>
      </c>
      <c r="B659" t="s">
        <v>394</v>
      </c>
      <c r="C659">
        <v>100</v>
      </c>
      <c r="D659">
        <v>72781.767596391699</v>
      </c>
    </row>
    <row r="660" spans="1:4" x14ac:dyDescent="0.25">
      <c r="A660">
        <v>1</v>
      </c>
      <c r="B660" t="s">
        <v>395</v>
      </c>
      <c r="C660">
        <v>100</v>
      </c>
      <c r="D660">
        <v>2.87592036662552</v>
      </c>
    </row>
    <row r="661" spans="1:4" x14ac:dyDescent="0.25">
      <c r="A661">
        <v>1</v>
      </c>
      <c r="B661" t="s">
        <v>396</v>
      </c>
      <c r="C661">
        <v>100</v>
      </c>
      <c r="D661">
        <v>61869.936789975101</v>
      </c>
    </row>
    <row r="662" spans="1:4" x14ac:dyDescent="0.25">
      <c r="A662">
        <v>1</v>
      </c>
      <c r="B662" t="s">
        <v>397</v>
      </c>
      <c r="C662">
        <v>100</v>
      </c>
      <c r="D662">
        <v>3.0602592432994502</v>
      </c>
    </row>
    <row r="663" spans="1:4" x14ac:dyDescent="0.25">
      <c r="A663">
        <v>1</v>
      </c>
      <c r="B663" t="s">
        <v>398</v>
      </c>
      <c r="C663">
        <v>100</v>
      </c>
      <c r="D663">
        <v>59945.875591536598</v>
      </c>
    </row>
    <row r="664" spans="1:4" x14ac:dyDescent="0.25">
      <c r="A664">
        <v>1</v>
      </c>
      <c r="B664" t="s">
        <v>399</v>
      </c>
      <c r="C664">
        <v>100</v>
      </c>
      <c r="D664">
        <v>2.62477226866605</v>
      </c>
    </row>
    <row r="665" spans="1:4" x14ac:dyDescent="0.25">
      <c r="A665">
        <v>1</v>
      </c>
      <c r="B665" t="s">
        <v>400</v>
      </c>
      <c r="C665">
        <v>100</v>
      </c>
      <c r="D665">
        <v>57681.4844149239</v>
      </c>
    </row>
    <row r="666" spans="1:4" x14ac:dyDescent="0.25">
      <c r="A666">
        <v>1</v>
      </c>
      <c r="B666" t="s">
        <v>401</v>
      </c>
      <c r="C666">
        <v>100</v>
      </c>
      <c r="D666">
        <v>2.8764867845939301</v>
      </c>
    </row>
    <row r="667" spans="1:4" x14ac:dyDescent="0.25">
      <c r="A667">
        <v>1</v>
      </c>
      <c r="B667" t="s">
        <v>402</v>
      </c>
      <c r="C667">
        <v>100</v>
      </c>
      <c r="D667">
        <v>59559.603639046603</v>
      </c>
    </row>
    <row r="668" spans="1:4" x14ac:dyDescent="0.25">
      <c r="A668">
        <v>1</v>
      </c>
      <c r="B668" t="s">
        <v>403</v>
      </c>
      <c r="C668">
        <v>100</v>
      </c>
      <c r="D668">
        <v>2.9201518279654701</v>
      </c>
    </row>
    <row r="669" spans="1:4" x14ac:dyDescent="0.25">
      <c r="A669">
        <v>1</v>
      </c>
      <c r="B669" t="s">
        <v>404</v>
      </c>
      <c r="C669">
        <v>100</v>
      </c>
      <c r="D669">
        <v>56578.164404364601</v>
      </c>
    </row>
    <row r="670" spans="1:4" x14ac:dyDescent="0.25">
      <c r="A670">
        <v>1</v>
      </c>
      <c r="B670" t="s">
        <v>405</v>
      </c>
      <c r="C670">
        <v>100</v>
      </c>
      <c r="D670">
        <v>2.9968735325940701</v>
      </c>
    </row>
    <row r="671" spans="1:4" x14ac:dyDescent="0.25">
      <c r="A671">
        <v>1</v>
      </c>
      <c r="B671" t="s">
        <v>406</v>
      </c>
      <c r="C671">
        <v>100</v>
      </c>
      <c r="D671">
        <v>56570.380952027903</v>
      </c>
    </row>
    <row r="672" spans="1:4" x14ac:dyDescent="0.25">
      <c r="A672">
        <v>1</v>
      </c>
      <c r="B672" t="s">
        <v>407</v>
      </c>
      <c r="C672">
        <v>100</v>
      </c>
      <c r="D672">
        <v>3.3590784674441001</v>
      </c>
    </row>
    <row r="673" spans="1:4" x14ac:dyDescent="0.25">
      <c r="A673">
        <v>1</v>
      </c>
      <c r="B673" t="s">
        <v>408</v>
      </c>
      <c r="C673">
        <v>100</v>
      </c>
      <c r="D673">
        <v>56258.590970126097</v>
      </c>
    </row>
    <row r="674" spans="1:4" x14ac:dyDescent="0.25">
      <c r="A674">
        <v>1</v>
      </c>
      <c r="B674" t="s">
        <v>409</v>
      </c>
      <c r="C674">
        <v>100</v>
      </c>
      <c r="D674">
        <v>2.56041415816579</v>
      </c>
    </row>
    <row r="675" spans="1:4" x14ac:dyDescent="0.25">
      <c r="A675">
        <v>1</v>
      </c>
      <c r="B675" t="s">
        <v>410</v>
      </c>
      <c r="C675">
        <v>100</v>
      </c>
      <c r="D675">
        <v>53486.186470330802</v>
      </c>
    </row>
    <row r="676" spans="1:4" x14ac:dyDescent="0.25">
      <c r="A676">
        <v>1</v>
      </c>
      <c r="B676" t="s">
        <v>411</v>
      </c>
      <c r="C676">
        <v>100</v>
      </c>
      <c r="D676">
        <v>2.6908823841152301</v>
      </c>
    </row>
    <row r="677" spans="1:4" x14ac:dyDescent="0.25">
      <c r="A677">
        <v>1</v>
      </c>
      <c r="B677" t="s">
        <v>412</v>
      </c>
      <c r="C677">
        <v>100</v>
      </c>
      <c r="D677">
        <v>55733.143551184803</v>
      </c>
    </row>
    <row r="678" spans="1:4" x14ac:dyDescent="0.25">
      <c r="A678">
        <v>1</v>
      </c>
      <c r="B678" t="s">
        <v>413</v>
      </c>
      <c r="C678">
        <v>100</v>
      </c>
      <c r="D678">
        <v>3.0260084540025698</v>
      </c>
    </row>
    <row r="679" spans="1:4" x14ac:dyDescent="0.25">
      <c r="A679">
        <v>1</v>
      </c>
      <c r="B679" t="s">
        <v>414</v>
      </c>
      <c r="C679">
        <v>100</v>
      </c>
      <c r="D679">
        <v>53305.859947293298</v>
      </c>
    </row>
    <row r="680" spans="1:4" x14ac:dyDescent="0.25">
      <c r="A680">
        <v>1</v>
      </c>
      <c r="B680" t="s">
        <v>415</v>
      </c>
      <c r="C680">
        <v>100</v>
      </c>
      <c r="D680">
        <v>2.9198253227559898</v>
      </c>
    </row>
    <row r="681" spans="1:4" x14ac:dyDescent="0.25">
      <c r="A681">
        <v>1</v>
      </c>
      <c r="B681" t="s">
        <v>416</v>
      </c>
      <c r="C681">
        <v>100</v>
      </c>
      <c r="D681">
        <v>53026.404488981498</v>
      </c>
    </row>
    <row r="682" spans="1:4" x14ac:dyDescent="0.25">
      <c r="A682">
        <v>1</v>
      </c>
      <c r="B682" t="s">
        <v>417</v>
      </c>
      <c r="C682">
        <v>100</v>
      </c>
      <c r="D682">
        <v>3.24329175309594</v>
      </c>
    </row>
    <row r="683" spans="1:4" x14ac:dyDescent="0.25">
      <c r="A683">
        <v>1</v>
      </c>
      <c r="B683" t="s">
        <v>418</v>
      </c>
      <c r="C683">
        <v>100</v>
      </c>
      <c r="D683">
        <v>53048.4874273268</v>
      </c>
    </row>
    <row r="684" spans="1:4" x14ac:dyDescent="0.25">
      <c r="A684">
        <v>1</v>
      </c>
      <c r="B684" t="s">
        <v>419</v>
      </c>
      <c r="C684">
        <v>100</v>
      </c>
      <c r="D684">
        <v>3.02468431113856</v>
      </c>
    </row>
    <row r="685" spans="1:4" x14ac:dyDescent="0.25">
      <c r="A685">
        <v>1</v>
      </c>
      <c r="B685" t="s">
        <v>420</v>
      </c>
      <c r="C685">
        <v>100</v>
      </c>
      <c r="D685">
        <v>52795.510382328001</v>
      </c>
    </row>
    <row r="686" spans="1:4" x14ac:dyDescent="0.25">
      <c r="A686">
        <v>1</v>
      </c>
      <c r="B686" t="s">
        <v>421</v>
      </c>
      <c r="C686">
        <v>100</v>
      </c>
      <c r="D686">
        <v>2.97709819159342</v>
      </c>
    </row>
    <row r="687" spans="1:4" x14ac:dyDescent="0.25">
      <c r="A687">
        <v>1</v>
      </c>
      <c r="B687" t="s">
        <v>422</v>
      </c>
      <c r="C687">
        <v>100</v>
      </c>
      <c r="D687">
        <v>53132.121883578999</v>
      </c>
    </row>
    <row r="688" spans="1:4" x14ac:dyDescent="0.25">
      <c r="A688">
        <v>1</v>
      </c>
      <c r="B688" t="s">
        <v>423</v>
      </c>
      <c r="C688">
        <v>100</v>
      </c>
      <c r="D688">
        <v>2.8503717034528901</v>
      </c>
    </row>
    <row r="689" spans="1:4" x14ac:dyDescent="0.25">
      <c r="A689">
        <v>1</v>
      </c>
      <c r="B689" t="s">
        <v>424</v>
      </c>
      <c r="C689">
        <v>100</v>
      </c>
      <c r="D689">
        <v>54965.269817284301</v>
      </c>
    </row>
    <row r="690" spans="1:4" x14ac:dyDescent="0.25">
      <c r="A690">
        <v>1</v>
      </c>
      <c r="B690" t="s">
        <v>425</v>
      </c>
      <c r="C690">
        <v>100</v>
      </c>
      <c r="D690">
        <v>4.5209578039515401</v>
      </c>
    </row>
    <row r="691" spans="1:4" x14ac:dyDescent="0.25">
      <c r="A691">
        <v>1</v>
      </c>
      <c r="B691" t="s">
        <v>426</v>
      </c>
      <c r="C691">
        <v>100</v>
      </c>
      <c r="D691">
        <v>62629.896099736899</v>
      </c>
    </row>
    <row r="692" spans="1:4" x14ac:dyDescent="0.25">
      <c r="A692">
        <v>1</v>
      </c>
      <c r="B692" t="s">
        <v>427</v>
      </c>
      <c r="C692">
        <v>100</v>
      </c>
      <c r="D692">
        <v>4.2419506609516802</v>
      </c>
    </row>
    <row r="693" spans="1:4" x14ac:dyDescent="0.25">
      <c r="A693">
        <v>1</v>
      </c>
      <c r="B693" t="s">
        <v>428</v>
      </c>
      <c r="C693">
        <v>100</v>
      </c>
      <c r="D693">
        <v>78939.5597528004</v>
      </c>
    </row>
    <row r="694" spans="1:4" x14ac:dyDescent="0.25">
      <c r="A694">
        <v>1</v>
      </c>
      <c r="B694" t="s">
        <v>429</v>
      </c>
      <c r="C694">
        <v>100</v>
      </c>
      <c r="D694">
        <v>3.9603806307307301</v>
      </c>
    </row>
    <row r="695" spans="1:4" x14ac:dyDescent="0.25">
      <c r="A695">
        <v>1</v>
      </c>
      <c r="B695" t="s">
        <v>430</v>
      </c>
      <c r="C695">
        <v>100</v>
      </c>
      <c r="D695">
        <v>78207.427955593506</v>
      </c>
    </row>
    <row r="696" spans="1:4" x14ac:dyDescent="0.25">
      <c r="A696">
        <v>1</v>
      </c>
      <c r="B696" t="s">
        <v>431</v>
      </c>
      <c r="C696">
        <v>100</v>
      </c>
      <c r="D696">
        <v>4.1808977650129604</v>
      </c>
    </row>
    <row r="697" spans="1:4" x14ac:dyDescent="0.25">
      <c r="A697">
        <v>1</v>
      </c>
      <c r="B697" t="s">
        <v>432</v>
      </c>
      <c r="C697">
        <v>100</v>
      </c>
      <c r="D697">
        <v>77922.798723391505</v>
      </c>
    </row>
    <row r="698" spans="1:4" x14ac:dyDescent="0.25">
      <c r="A698">
        <v>1</v>
      </c>
      <c r="B698" t="s">
        <v>433</v>
      </c>
      <c r="C698">
        <v>100</v>
      </c>
      <c r="D698">
        <v>3.2827302046344098</v>
      </c>
    </row>
    <row r="699" spans="1:4" x14ac:dyDescent="0.25">
      <c r="A699">
        <v>1</v>
      </c>
      <c r="B699" t="s">
        <v>434</v>
      </c>
      <c r="C699">
        <v>100</v>
      </c>
      <c r="D699">
        <v>75102.099519039897</v>
      </c>
    </row>
    <row r="700" spans="1:4" x14ac:dyDescent="0.25">
      <c r="A700">
        <v>1</v>
      </c>
      <c r="B700" t="s">
        <v>435</v>
      </c>
      <c r="C700">
        <v>100</v>
      </c>
      <c r="D700">
        <v>4.0716770652440601</v>
      </c>
    </row>
    <row r="701" spans="1:4" x14ac:dyDescent="0.25">
      <c r="A701">
        <v>1</v>
      </c>
      <c r="B701" t="s">
        <v>436</v>
      </c>
      <c r="C701">
        <v>100</v>
      </c>
      <c r="D701">
        <v>74647.631796381</v>
      </c>
    </row>
    <row r="702" spans="1:4" x14ac:dyDescent="0.25">
      <c r="A702">
        <v>1</v>
      </c>
      <c r="B702" t="s">
        <v>437</v>
      </c>
      <c r="C702">
        <v>100</v>
      </c>
      <c r="D702">
        <v>4.0681806404194703</v>
      </c>
    </row>
    <row r="703" spans="1:4" x14ac:dyDescent="0.25">
      <c r="A703">
        <v>1</v>
      </c>
      <c r="B703" t="s">
        <v>438</v>
      </c>
      <c r="C703">
        <v>100</v>
      </c>
      <c r="D703">
        <v>73201.545937750605</v>
      </c>
    </row>
    <row r="704" spans="1:4" x14ac:dyDescent="0.25">
      <c r="A704">
        <v>1</v>
      </c>
      <c r="B704" t="s">
        <v>439</v>
      </c>
      <c r="C704">
        <v>100</v>
      </c>
      <c r="D704">
        <v>4.93943980197988</v>
      </c>
    </row>
    <row r="705" spans="1:4" x14ac:dyDescent="0.25">
      <c r="A705">
        <v>1</v>
      </c>
      <c r="B705" t="s">
        <v>440</v>
      </c>
      <c r="C705">
        <v>100</v>
      </c>
      <c r="D705">
        <v>75249.746384061698</v>
      </c>
    </row>
    <row r="706" spans="1:4" x14ac:dyDescent="0.25">
      <c r="A706">
        <v>1</v>
      </c>
      <c r="B706" t="s">
        <v>441</v>
      </c>
      <c r="C706">
        <v>100</v>
      </c>
      <c r="D706">
        <v>4.7389562664156903</v>
      </c>
    </row>
    <row r="707" spans="1:4" x14ac:dyDescent="0.25">
      <c r="A707">
        <v>1</v>
      </c>
      <c r="B707" t="s">
        <v>442</v>
      </c>
      <c r="C707">
        <v>100</v>
      </c>
      <c r="D707">
        <v>72950.046300811897</v>
      </c>
    </row>
    <row r="708" spans="1:4" x14ac:dyDescent="0.25">
      <c r="A708">
        <v>1</v>
      </c>
      <c r="B708" t="s">
        <v>443</v>
      </c>
      <c r="C708">
        <v>100</v>
      </c>
      <c r="D708">
        <v>4.4744748785484196</v>
      </c>
    </row>
    <row r="709" spans="1:4" x14ac:dyDescent="0.25">
      <c r="A709">
        <v>1</v>
      </c>
      <c r="B709" t="s">
        <v>444</v>
      </c>
      <c r="C709">
        <v>100</v>
      </c>
      <c r="D709">
        <v>72146.563410399001</v>
      </c>
    </row>
    <row r="710" spans="1:4" x14ac:dyDescent="0.25">
      <c r="A710">
        <v>1</v>
      </c>
      <c r="B710" t="s">
        <v>445</v>
      </c>
      <c r="C710">
        <v>100</v>
      </c>
      <c r="D710">
        <v>2.1325101150543802</v>
      </c>
    </row>
    <row r="711" spans="1:4" x14ac:dyDescent="0.25">
      <c r="A711">
        <v>1</v>
      </c>
      <c r="B711" t="s">
        <v>446</v>
      </c>
      <c r="C711">
        <v>100</v>
      </c>
      <c r="D711">
        <v>62823.596866369997</v>
      </c>
    </row>
    <row r="712" spans="1:4" x14ac:dyDescent="0.25">
      <c r="A712">
        <v>1</v>
      </c>
      <c r="B712" t="s">
        <v>447</v>
      </c>
      <c r="C712">
        <v>100</v>
      </c>
      <c r="D712">
        <v>2.27484836798553</v>
      </c>
    </row>
    <row r="713" spans="1:4" x14ac:dyDescent="0.25">
      <c r="A713">
        <v>1</v>
      </c>
      <c r="B713" t="s">
        <v>448</v>
      </c>
      <c r="C713">
        <v>100</v>
      </c>
      <c r="D713">
        <v>59704.502902735498</v>
      </c>
    </row>
    <row r="714" spans="1:4" x14ac:dyDescent="0.25">
      <c r="A714">
        <v>1</v>
      </c>
      <c r="B714" t="s">
        <v>449</v>
      </c>
      <c r="C714">
        <v>100</v>
      </c>
      <c r="D714">
        <v>1.9801361367733701</v>
      </c>
    </row>
    <row r="715" spans="1:4" x14ac:dyDescent="0.25">
      <c r="A715">
        <v>1</v>
      </c>
      <c r="B715" t="s">
        <v>450</v>
      </c>
      <c r="C715">
        <v>100</v>
      </c>
      <c r="D715">
        <v>58477.138501317502</v>
      </c>
    </row>
    <row r="716" spans="1:4" x14ac:dyDescent="0.25">
      <c r="A716">
        <v>1</v>
      </c>
      <c r="B716" t="s">
        <v>451</v>
      </c>
      <c r="C716">
        <v>100</v>
      </c>
      <c r="D716">
        <v>2.1452651169764501</v>
      </c>
    </row>
    <row r="717" spans="1:4" x14ac:dyDescent="0.25">
      <c r="A717">
        <v>1</v>
      </c>
      <c r="B717" t="s">
        <v>452</v>
      </c>
      <c r="C717">
        <v>100</v>
      </c>
      <c r="D717">
        <v>59009.0365168762</v>
      </c>
    </row>
    <row r="718" spans="1:4" x14ac:dyDescent="0.25">
      <c r="A718">
        <v>1</v>
      </c>
      <c r="B718" t="s">
        <v>453</v>
      </c>
      <c r="C718">
        <v>100</v>
      </c>
      <c r="D718">
        <v>2.2755953361155101</v>
      </c>
    </row>
    <row r="719" spans="1:4" x14ac:dyDescent="0.25">
      <c r="A719">
        <v>1</v>
      </c>
      <c r="B719" t="s">
        <v>454</v>
      </c>
      <c r="C719">
        <v>100</v>
      </c>
      <c r="D719">
        <v>58142.277525409401</v>
      </c>
    </row>
    <row r="720" spans="1:4" x14ac:dyDescent="0.25">
      <c r="A720">
        <v>1</v>
      </c>
      <c r="B720" t="s">
        <v>455</v>
      </c>
      <c r="C720">
        <v>100</v>
      </c>
      <c r="D720">
        <v>2.33949693599742</v>
      </c>
    </row>
    <row r="721" spans="1:4" x14ac:dyDescent="0.25">
      <c r="A721">
        <v>1</v>
      </c>
      <c r="B721" t="s">
        <v>456</v>
      </c>
      <c r="C721">
        <v>100</v>
      </c>
      <c r="D721">
        <v>55626.735858512897</v>
      </c>
    </row>
    <row r="722" spans="1:4" x14ac:dyDescent="0.25">
      <c r="A722">
        <v>1</v>
      </c>
      <c r="B722" t="s">
        <v>457</v>
      </c>
      <c r="C722">
        <v>100</v>
      </c>
      <c r="D722">
        <v>2.5378766159085999</v>
      </c>
    </row>
    <row r="723" spans="1:4" x14ac:dyDescent="0.25">
      <c r="A723">
        <v>1</v>
      </c>
      <c r="B723" t="s">
        <v>458</v>
      </c>
      <c r="C723">
        <v>100</v>
      </c>
      <c r="D723">
        <v>57158.739726546301</v>
      </c>
    </row>
    <row r="724" spans="1:4" x14ac:dyDescent="0.25">
      <c r="A724">
        <v>1</v>
      </c>
      <c r="B724" t="s">
        <v>459</v>
      </c>
      <c r="C724">
        <v>100</v>
      </c>
      <c r="D724">
        <v>2.0169434889352802</v>
      </c>
    </row>
    <row r="725" spans="1:4" x14ac:dyDescent="0.25">
      <c r="A725">
        <v>1</v>
      </c>
      <c r="B725" t="s">
        <v>460</v>
      </c>
      <c r="C725">
        <v>100</v>
      </c>
      <c r="D725">
        <v>55807.706318795099</v>
      </c>
    </row>
    <row r="726" spans="1:4" x14ac:dyDescent="0.25">
      <c r="A726">
        <v>1</v>
      </c>
      <c r="B726" t="s">
        <v>461</v>
      </c>
      <c r="C726">
        <v>100</v>
      </c>
      <c r="D726">
        <v>2.0497896107343601</v>
      </c>
    </row>
    <row r="727" spans="1:4" x14ac:dyDescent="0.25">
      <c r="A727">
        <v>1</v>
      </c>
      <c r="B727" t="s">
        <v>462</v>
      </c>
      <c r="C727">
        <v>100</v>
      </c>
      <c r="D727">
        <v>56455.288743637102</v>
      </c>
    </row>
    <row r="728" spans="1:4" x14ac:dyDescent="0.25">
      <c r="A728">
        <v>1</v>
      </c>
      <c r="B728" t="s">
        <v>463</v>
      </c>
      <c r="C728">
        <v>100</v>
      </c>
      <c r="D728">
        <v>2.1961636727288298</v>
      </c>
    </row>
    <row r="729" spans="1:4" x14ac:dyDescent="0.25">
      <c r="A729">
        <v>1</v>
      </c>
      <c r="B729" t="s">
        <v>464</v>
      </c>
      <c r="C729">
        <v>100</v>
      </c>
      <c r="D729">
        <v>52553.197726747603</v>
      </c>
    </row>
    <row r="730" spans="1:4" x14ac:dyDescent="0.25">
      <c r="A730">
        <v>1</v>
      </c>
      <c r="B730" t="s">
        <v>465</v>
      </c>
      <c r="C730">
        <v>100</v>
      </c>
      <c r="D730">
        <v>2.30769205313167</v>
      </c>
    </row>
    <row r="731" spans="1:4" x14ac:dyDescent="0.25">
      <c r="A731">
        <v>1</v>
      </c>
      <c r="B731" t="s">
        <v>466</v>
      </c>
      <c r="C731">
        <v>100</v>
      </c>
      <c r="D731">
        <v>55821.521435800802</v>
      </c>
    </row>
    <row r="732" spans="1:4" x14ac:dyDescent="0.25">
      <c r="A732">
        <v>1</v>
      </c>
      <c r="B732" t="s">
        <v>467</v>
      </c>
      <c r="C732">
        <v>100</v>
      </c>
      <c r="D732">
        <v>2.4562164690485502</v>
      </c>
    </row>
    <row r="733" spans="1:4" x14ac:dyDescent="0.25">
      <c r="A733">
        <v>1</v>
      </c>
      <c r="B733" t="s">
        <v>468</v>
      </c>
      <c r="C733">
        <v>100</v>
      </c>
      <c r="D733">
        <v>53870.847038068001</v>
      </c>
    </row>
    <row r="734" spans="1:4" x14ac:dyDescent="0.25">
      <c r="A734">
        <v>1</v>
      </c>
      <c r="B734" t="s">
        <v>469</v>
      </c>
      <c r="C734">
        <v>100</v>
      </c>
      <c r="D734">
        <v>2.4739940035933201</v>
      </c>
    </row>
    <row r="735" spans="1:4" x14ac:dyDescent="0.25">
      <c r="A735">
        <v>1</v>
      </c>
      <c r="B735" t="s">
        <v>470</v>
      </c>
      <c r="C735">
        <v>100</v>
      </c>
      <c r="D735">
        <v>52676.442061016402</v>
      </c>
    </row>
    <row r="736" spans="1:4" x14ac:dyDescent="0.25">
      <c r="A736">
        <v>1</v>
      </c>
      <c r="B736" t="s">
        <v>471</v>
      </c>
      <c r="C736">
        <v>100</v>
      </c>
      <c r="D736">
        <v>2.48242481157728</v>
      </c>
    </row>
    <row r="737" spans="1:4" x14ac:dyDescent="0.25">
      <c r="A737">
        <v>1</v>
      </c>
      <c r="B737" t="s">
        <v>472</v>
      </c>
      <c r="C737">
        <v>100</v>
      </c>
      <c r="D737">
        <v>51803.3322099492</v>
      </c>
    </row>
    <row r="738" spans="1:4" x14ac:dyDescent="0.25">
      <c r="A738">
        <v>1</v>
      </c>
      <c r="B738" t="s">
        <v>473</v>
      </c>
      <c r="C738">
        <v>100</v>
      </c>
      <c r="D738">
        <v>2.1207398312494101</v>
      </c>
    </row>
    <row r="739" spans="1:4" x14ac:dyDescent="0.25">
      <c r="A739">
        <v>1</v>
      </c>
      <c r="B739" t="s">
        <v>474</v>
      </c>
      <c r="C739">
        <v>100</v>
      </c>
      <c r="D739">
        <v>51217.733789901198</v>
      </c>
    </row>
    <row r="740" spans="1:4" x14ac:dyDescent="0.25">
      <c r="A740">
        <v>1</v>
      </c>
      <c r="B740" t="s">
        <v>475</v>
      </c>
      <c r="C740">
        <v>100</v>
      </c>
      <c r="D740">
        <v>3.5461940337442699</v>
      </c>
    </row>
    <row r="741" spans="1:4" x14ac:dyDescent="0.25">
      <c r="A741">
        <v>1</v>
      </c>
      <c r="B741" t="s">
        <v>476</v>
      </c>
      <c r="C741">
        <v>100</v>
      </c>
      <c r="D741">
        <v>62593.405446276898</v>
      </c>
    </row>
    <row r="742" spans="1:4" x14ac:dyDescent="0.25">
      <c r="A742">
        <v>1</v>
      </c>
      <c r="B742" t="s">
        <v>477</v>
      </c>
      <c r="C742">
        <v>100</v>
      </c>
      <c r="D742">
        <v>3.5554574491128799</v>
      </c>
    </row>
    <row r="743" spans="1:4" x14ac:dyDescent="0.25">
      <c r="A743">
        <v>1</v>
      </c>
      <c r="B743" t="s">
        <v>478</v>
      </c>
      <c r="C743">
        <v>100</v>
      </c>
      <c r="D743">
        <v>78845.163897486695</v>
      </c>
    </row>
    <row r="744" spans="1:4" x14ac:dyDescent="0.25">
      <c r="A744">
        <v>1</v>
      </c>
      <c r="B744" t="s">
        <v>479</v>
      </c>
      <c r="C744">
        <v>100</v>
      </c>
      <c r="D744">
        <v>3.3740673256432201</v>
      </c>
    </row>
    <row r="745" spans="1:4" x14ac:dyDescent="0.25">
      <c r="A745">
        <v>1</v>
      </c>
      <c r="B745" t="s">
        <v>480</v>
      </c>
      <c r="C745">
        <v>100</v>
      </c>
      <c r="D745">
        <v>78533.074898242805</v>
      </c>
    </row>
    <row r="746" spans="1:4" x14ac:dyDescent="0.25">
      <c r="A746">
        <v>1</v>
      </c>
      <c r="B746" t="s">
        <v>481</v>
      </c>
      <c r="C746">
        <v>100</v>
      </c>
      <c r="D746">
        <v>3.4379093398494698</v>
      </c>
    </row>
    <row r="747" spans="1:4" x14ac:dyDescent="0.25">
      <c r="A747">
        <v>1</v>
      </c>
      <c r="B747" t="s">
        <v>482</v>
      </c>
      <c r="C747">
        <v>100</v>
      </c>
      <c r="D747">
        <v>77950.122882313706</v>
      </c>
    </row>
    <row r="748" spans="1:4" x14ac:dyDescent="0.25">
      <c r="A748">
        <v>1</v>
      </c>
      <c r="B748" t="s">
        <v>483</v>
      </c>
      <c r="C748">
        <v>100</v>
      </c>
      <c r="D748">
        <v>2.5901315308370498</v>
      </c>
    </row>
    <row r="749" spans="1:4" x14ac:dyDescent="0.25">
      <c r="A749">
        <v>1</v>
      </c>
      <c r="B749" t="s">
        <v>484</v>
      </c>
      <c r="C749">
        <v>100</v>
      </c>
      <c r="D749">
        <v>75068.499289480198</v>
      </c>
    </row>
    <row r="750" spans="1:4" x14ac:dyDescent="0.25">
      <c r="A750">
        <v>1</v>
      </c>
      <c r="B750" t="s">
        <v>485</v>
      </c>
      <c r="C750">
        <v>100</v>
      </c>
      <c r="D750">
        <v>3.3239677551938498</v>
      </c>
    </row>
    <row r="751" spans="1:4" x14ac:dyDescent="0.25">
      <c r="A751">
        <v>1</v>
      </c>
      <c r="B751" t="s">
        <v>486</v>
      </c>
      <c r="C751">
        <v>100</v>
      </c>
      <c r="D751">
        <v>74197.441131726897</v>
      </c>
    </row>
    <row r="752" spans="1:4" x14ac:dyDescent="0.25">
      <c r="A752">
        <v>1</v>
      </c>
      <c r="B752" t="s">
        <v>487</v>
      </c>
      <c r="C752">
        <v>100</v>
      </c>
      <c r="D752">
        <v>3.4331218309450802</v>
      </c>
    </row>
    <row r="753" spans="1:4" x14ac:dyDescent="0.25">
      <c r="A753">
        <v>1</v>
      </c>
      <c r="B753" t="s">
        <v>488</v>
      </c>
      <c r="C753">
        <v>100</v>
      </c>
      <c r="D753">
        <v>73496.010980808103</v>
      </c>
    </row>
    <row r="754" spans="1:4" x14ac:dyDescent="0.25">
      <c r="A754">
        <v>1</v>
      </c>
      <c r="B754" t="s">
        <v>489</v>
      </c>
      <c r="C754">
        <v>100</v>
      </c>
      <c r="D754">
        <v>3.9524111482534199</v>
      </c>
    </row>
    <row r="755" spans="1:4" x14ac:dyDescent="0.25">
      <c r="A755">
        <v>1</v>
      </c>
      <c r="B755" t="s">
        <v>490</v>
      </c>
      <c r="C755">
        <v>100</v>
      </c>
      <c r="D755">
        <v>74980.845766622006</v>
      </c>
    </row>
    <row r="756" spans="1:4" x14ac:dyDescent="0.25">
      <c r="A756">
        <v>1</v>
      </c>
      <c r="B756" t="s">
        <v>491</v>
      </c>
      <c r="C756">
        <v>100</v>
      </c>
      <c r="D756">
        <v>3.6598546575668598</v>
      </c>
    </row>
    <row r="757" spans="1:4" x14ac:dyDescent="0.25">
      <c r="A757">
        <v>1</v>
      </c>
      <c r="B757" t="s">
        <v>492</v>
      </c>
      <c r="C757">
        <v>100</v>
      </c>
      <c r="D757">
        <v>72627.154345304298</v>
      </c>
    </row>
    <row r="758" spans="1:4" x14ac:dyDescent="0.25">
      <c r="A758">
        <v>1</v>
      </c>
      <c r="B758" t="s">
        <v>493</v>
      </c>
      <c r="C758">
        <v>100</v>
      </c>
      <c r="D758">
        <v>3.7995527489271201</v>
      </c>
    </row>
    <row r="759" spans="1:4" x14ac:dyDescent="0.25">
      <c r="A759">
        <v>1</v>
      </c>
      <c r="B759" t="s">
        <v>494</v>
      </c>
      <c r="C759">
        <v>100</v>
      </c>
      <c r="D759">
        <v>72060.779112241493</v>
      </c>
    </row>
    <row r="760" spans="1:4" x14ac:dyDescent="0.25">
      <c r="A760">
        <v>1</v>
      </c>
      <c r="B760" t="s">
        <v>495</v>
      </c>
      <c r="C760">
        <v>100</v>
      </c>
      <c r="D760">
        <v>1.7342692841109899</v>
      </c>
    </row>
    <row r="761" spans="1:4" x14ac:dyDescent="0.25">
      <c r="A761">
        <v>1</v>
      </c>
      <c r="B761" t="s">
        <v>496</v>
      </c>
      <c r="C761">
        <v>100</v>
      </c>
      <c r="D761">
        <v>64256.542510795902</v>
      </c>
    </row>
    <row r="762" spans="1:4" x14ac:dyDescent="0.25">
      <c r="A762">
        <v>1</v>
      </c>
      <c r="B762" t="s">
        <v>497</v>
      </c>
      <c r="C762">
        <v>100</v>
      </c>
      <c r="D762">
        <v>2.0100602280984798</v>
      </c>
    </row>
    <row r="763" spans="1:4" x14ac:dyDescent="0.25">
      <c r="A763">
        <v>1</v>
      </c>
      <c r="B763" t="s">
        <v>498</v>
      </c>
      <c r="C763">
        <v>100</v>
      </c>
      <c r="D763">
        <v>60925.708061829297</v>
      </c>
    </row>
    <row r="764" spans="1:4" x14ac:dyDescent="0.25">
      <c r="A764">
        <v>1</v>
      </c>
      <c r="B764" t="s">
        <v>499</v>
      </c>
      <c r="C764">
        <v>100</v>
      </c>
      <c r="D764">
        <v>1.8028921293875499</v>
      </c>
    </row>
    <row r="765" spans="1:4" x14ac:dyDescent="0.25">
      <c r="A765">
        <v>1</v>
      </c>
      <c r="B765" t="s">
        <v>500</v>
      </c>
      <c r="C765">
        <v>100</v>
      </c>
      <c r="D765">
        <v>60930.070912069699</v>
      </c>
    </row>
    <row r="766" spans="1:4" x14ac:dyDescent="0.25">
      <c r="A766">
        <v>1</v>
      </c>
      <c r="B766" t="s">
        <v>501</v>
      </c>
      <c r="C766">
        <v>100</v>
      </c>
      <c r="D766">
        <v>1.83748896296557</v>
      </c>
    </row>
    <row r="767" spans="1:4" x14ac:dyDescent="0.25">
      <c r="A767">
        <v>1</v>
      </c>
      <c r="B767" t="s">
        <v>502</v>
      </c>
      <c r="C767">
        <v>100</v>
      </c>
      <c r="D767">
        <v>60359.179341644303</v>
      </c>
    </row>
    <row r="768" spans="1:4" x14ac:dyDescent="0.25">
      <c r="A768">
        <v>1</v>
      </c>
      <c r="B768" t="s">
        <v>503</v>
      </c>
      <c r="C768">
        <v>100</v>
      </c>
      <c r="D768">
        <v>1.76046203794308</v>
      </c>
    </row>
    <row r="769" spans="1:4" x14ac:dyDescent="0.25">
      <c r="A769">
        <v>1</v>
      </c>
      <c r="B769" t="s">
        <v>504</v>
      </c>
      <c r="C769">
        <v>100</v>
      </c>
      <c r="D769">
        <v>56814.673211812602</v>
      </c>
    </row>
    <row r="770" spans="1:4" x14ac:dyDescent="0.25">
      <c r="A770">
        <v>1</v>
      </c>
      <c r="B770" t="s">
        <v>505</v>
      </c>
      <c r="C770">
        <v>100</v>
      </c>
      <c r="D770">
        <v>1.87229498311964</v>
      </c>
    </row>
    <row r="771" spans="1:4" x14ac:dyDescent="0.25">
      <c r="A771">
        <v>1</v>
      </c>
      <c r="B771" t="s">
        <v>506</v>
      </c>
      <c r="C771">
        <v>100</v>
      </c>
      <c r="D771">
        <v>54153.1024561101</v>
      </c>
    </row>
    <row r="772" spans="1:4" x14ac:dyDescent="0.25">
      <c r="A772">
        <v>1</v>
      </c>
      <c r="B772" t="s">
        <v>507</v>
      </c>
      <c r="C772">
        <v>100</v>
      </c>
      <c r="D772">
        <v>2.0133641307639101</v>
      </c>
    </row>
    <row r="773" spans="1:4" x14ac:dyDescent="0.25">
      <c r="A773">
        <v>1</v>
      </c>
      <c r="B773" t="s">
        <v>508</v>
      </c>
      <c r="C773">
        <v>100</v>
      </c>
      <c r="D773">
        <v>54501.177232960697</v>
      </c>
    </row>
    <row r="774" spans="1:4" x14ac:dyDescent="0.25">
      <c r="A774">
        <v>1</v>
      </c>
      <c r="B774" t="s">
        <v>509</v>
      </c>
      <c r="C774">
        <v>100</v>
      </c>
      <c r="D774">
        <v>1.64674734876767</v>
      </c>
    </row>
    <row r="775" spans="1:4" x14ac:dyDescent="0.25">
      <c r="A775">
        <v>1</v>
      </c>
      <c r="B775" t="s">
        <v>510</v>
      </c>
      <c r="C775">
        <v>100</v>
      </c>
      <c r="D775">
        <v>53821.440346666197</v>
      </c>
    </row>
    <row r="776" spans="1:4" x14ac:dyDescent="0.25">
      <c r="A776">
        <v>1</v>
      </c>
      <c r="B776" t="s">
        <v>511</v>
      </c>
      <c r="C776">
        <v>100</v>
      </c>
      <c r="D776">
        <v>1.69848033708354</v>
      </c>
    </row>
    <row r="777" spans="1:4" x14ac:dyDescent="0.25">
      <c r="A777">
        <v>1</v>
      </c>
      <c r="B777" t="s">
        <v>512</v>
      </c>
      <c r="C777">
        <v>100</v>
      </c>
      <c r="D777">
        <v>54204.1217251423</v>
      </c>
    </row>
    <row r="778" spans="1:4" x14ac:dyDescent="0.25">
      <c r="A778">
        <v>1</v>
      </c>
      <c r="B778" t="s">
        <v>513</v>
      </c>
      <c r="C778">
        <v>100</v>
      </c>
      <c r="D778">
        <v>1.89342670835732</v>
      </c>
    </row>
    <row r="779" spans="1:4" x14ac:dyDescent="0.25">
      <c r="A779">
        <v>1</v>
      </c>
      <c r="B779" t="s">
        <v>514</v>
      </c>
      <c r="C779">
        <v>100</v>
      </c>
      <c r="D779">
        <v>54283.633175954797</v>
      </c>
    </row>
    <row r="780" spans="1:4" x14ac:dyDescent="0.25">
      <c r="A780">
        <v>1</v>
      </c>
      <c r="B780" t="s">
        <v>515</v>
      </c>
      <c r="C780">
        <v>100</v>
      </c>
      <c r="D780">
        <v>1.9469648922687699</v>
      </c>
    </row>
    <row r="781" spans="1:4" x14ac:dyDescent="0.25">
      <c r="A781">
        <v>1</v>
      </c>
      <c r="B781" t="s">
        <v>516</v>
      </c>
      <c r="C781">
        <v>100</v>
      </c>
      <c r="D781">
        <v>54363.099890263999</v>
      </c>
    </row>
    <row r="782" spans="1:4" x14ac:dyDescent="0.25">
      <c r="A782">
        <v>1</v>
      </c>
      <c r="B782" t="s">
        <v>517</v>
      </c>
      <c r="C782">
        <v>100</v>
      </c>
      <c r="D782">
        <v>2.1522200188778799</v>
      </c>
    </row>
    <row r="783" spans="1:4" x14ac:dyDescent="0.25">
      <c r="A783">
        <v>1</v>
      </c>
      <c r="B783" t="s">
        <v>518</v>
      </c>
      <c r="C783">
        <v>100</v>
      </c>
      <c r="D783">
        <v>53847.939566262598</v>
      </c>
    </row>
    <row r="784" spans="1:4" x14ac:dyDescent="0.25">
      <c r="A784">
        <v>1</v>
      </c>
      <c r="B784" t="s">
        <v>519</v>
      </c>
      <c r="C784">
        <v>100</v>
      </c>
      <c r="D784">
        <v>2.0313681314015501</v>
      </c>
    </row>
    <row r="785" spans="1:4" x14ac:dyDescent="0.25">
      <c r="A785">
        <v>1</v>
      </c>
      <c r="B785" t="s">
        <v>520</v>
      </c>
      <c r="C785">
        <v>100</v>
      </c>
      <c r="D785">
        <v>52916.716503499898</v>
      </c>
    </row>
    <row r="786" spans="1:4" x14ac:dyDescent="0.25">
      <c r="A786">
        <v>1</v>
      </c>
      <c r="B786" t="s">
        <v>521</v>
      </c>
      <c r="C786">
        <v>100</v>
      </c>
      <c r="D786">
        <v>2.0008431526286299</v>
      </c>
    </row>
    <row r="787" spans="1:4" x14ac:dyDescent="0.25">
      <c r="A787">
        <v>1</v>
      </c>
      <c r="B787" t="s">
        <v>522</v>
      </c>
      <c r="C787">
        <v>100</v>
      </c>
      <c r="D787">
        <v>50948.371891720402</v>
      </c>
    </row>
    <row r="788" spans="1:4" x14ac:dyDescent="0.25">
      <c r="A788">
        <v>1</v>
      </c>
      <c r="B788" t="s">
        <v>523</v>
      </c>
      <c r="C788">
        <v>100</v>
      </c>
      <c r="D788">
        <v>1.8130076571918201</v>
      </c>
    </row>
    <row r="789" spans="1:4" x14ac:dyDescent="0.25">
      <c r="A789">
        <v>1</v>
      </c>
      <c r="B789" t="s">
        <v>524</v>
      </c>
      <c r="C789">
        <v>100</v>
      </c>
      <c r="D789">
        <v>53152.535237440097</v>
      </c>
    </row>
    <row r="790" spans="1:4" x14ac:dyDescent="0.25">
      <c r="A790">
        <v>1</v>
      </c>
      <c r="B790" t="s">
        <v>525</v>
      </c>
      <c r="C790">
        <v>100</v>
      </c>
      <c r="D790">
        <v>2.8496763706510202</v>
      </c>
    </row>
    <row r="791" spans="1:4" x14ac:dyDescent="0.25">
      <c r="A791">
        <v>1</v>
      </c>
      <c r="B791" t="s">
        <v>526</v>
      </c>
      <c r="C791">
        <v>100</v>
      </c>
      <c r="D791">
        <v>62500.275725083098</v>
      </c>
    </row>
    <row r="792" spans="1:4" x14ac:dyDescent="0.25">
      <c r="A792">
        <v>1</v>
      </c>
      <c r="B792" t="s">
        <v>527</v>
      </c>
      <c r="C792">
        <v>100</v>
      </c>
      <c r="D792">
        <v>2.8066484973616301</v>
      </c>
    </row>
    <row r="793" spans="1:4" x14ac:dyDescent="0.25">
      <c r="A793">
        <v>1</v>
      </c>
      <c r="B793" t="s">
        <v>528</v>
      </c>
      <c r="C793">
        <v>100</v>
      </c>
      <c r="D793">
        <v>78714.188354757993</v>
      </c>
    </row>
    <row r="794" spans="1:4" x14ac:dyDescent="0.25">
      <c r="A794">
        <v>1</v>
      </c>
      <c r="B794" t="s">
        <v>529</v>
      </c>
      <c r="C794">
        <v>100</v>
      </c>
      <c r="D794">
        <v>2.7278208446860401</v>
      </c>
    </row>
    <row r="795" spans="1:4" x14ac:dyDescent="0.25">
      <c r="A795">
        <v>1</v>
      </c>
      <c r="B795" t="s">
        <v>530</v>
      </c>
      <c r="C795">
        <v>100</v>
      </c>
      <c r="D795">
        <v>78274.719846009204</v>
      </c>
    </row>
    <row r="796" spans="1:4" x14ac:dyDescent="0.25">
      <c r="A796">
        <v>1</v>
      </c>
      <c r="B796" t="s">
        <v>531</v>
      </c>
      <c r="C796">
        <v>100</v>
      </c>
      <c r="D796">
        <v>2.9421451625885999</v>
      </c>
    </row>
    <row r="797" spans="1:4" x14ac:dyDescent="0.25">
      <c r="A797">
        <v>1</v>
      </c>
      <c r="B797" t="s">
        <v>532</v>
      </c>
      <c r="C797">
        <v>100</v>
      </c>
      <c r="D797">
        <v>78033.698307226194</v>
      </c>
    </row>
    <row r="798" spans="1:4" x14ac:dyDescent="0.25">
      <c r="A798">
        <v>1</v>
      </c>
      <c r="B798" t="s">
        <v>533</v>
      </c>
      <c r="C798">
        <v>100</v>
      </c>
      <c r="D798">
        <v>2.1749490950238801</v>
      </c>
    </row>
    <row r="799" spans="1:4" x14ac:dyDescent="0.25">
      <c r="A799">
        <v>1</v>
      </c>
      <c r="B799" t="s">
        <v>534</v>
      </c>
      <c r="C799">
        <v>100</v>
      </c>
      <c r="D799">
        <v>74680.797602523293</v>
      </c>
    </row>
    <row r="800" spans="1:4" x14ac:dyDescent="0.25">
      <c r="A800">
        <v>1</v>
      </c>
      <c r="B800" t="s">
        <v>535</v>
      </c>
      <c r="C800">
        <v>100</v>
      </c>
      <c r="D800">
        <v>2.7070090018673501</v>
      </c>
    </row>
    <row r="801" spans="1:4" x14ac:dyDescent="0.25">
      <c r="A801">
        <v>1</v>
      </c>
      <c r="B801" t="s">
        <v>536</v>
      </c>
      <c r="C801">
        <v>100</v>
      </c>
      <c r="D801">
        <v>75277.558111430102</v>
      </c>
    </row>
    <row r="802" spans="1:4" x14ac:dyDescent="0.25">
      <c r="A802">
        <v>1</v>
      </c>
      <c r="B802" t="s">
        <v>537</v>
      </c>
      <c r="C802">
        <v>100</v>
      </c>
      <c r="D802">
        <v>2.90403683965391</v>
      </c>
    </row>
    <row r="803" spans="1:4" x14ac:dyDescent="0.25">
      <c r="A803">
        <v>1</v>
      </c>
      <c r="B803" t="s">
        <v>538</v>
      </c>
      <c r="C803">
        <v>100</v>
      </c>
      <c r="D803">
        <v>72283.044629646596</v>
      </c>
    </row>
    <row r="804" spans="1:4" x14ac:dyDescent="0.25">
      <c r="A804">
        <v>1</v>
      </c>
      <c r="B804" t="s">
        <v>539</v>
      </c>
      <c r="C804">
        <v>100</v>
      </c>
      <c r="D804">
        <v>3.17919441887843</v>
      </c>
    </row>
    <row r="805" spans="1:4" x14ac:dyDescent="0.25">
      <c r="A805">
        <v>1</v>
      </c>
      <c r="B805" t="s">
        <v>540</v>
      </c>
      <c r="C805">
        <v>100</v>
      </c>
      <c r="D805">
        <v>74784.696884316101</v>
      </c>
    </row>
    <row r="806" spans="1:4" x14ac:dyDescent="0.25">
      <c r="A806">
        <v>1</v>
      </c>
      <c r="B806" t="s">
        <v>541</v>
      </c>
      <c r="C806">
        <v>100</v>
      </c>
      <c r="D806">
        <v>3.0606555605949501</v>
      </c>
    </row>
    <row r="807" spans="1:4" x14ac:dyDescent="0.25">
      <c r="A807">
        <v>1</v>
      </c>
      <c r="B807" t="s">
        <v>542</v>
      </c>
      <c r="C807">
        <v>100</v>
      </c>
      <c r="D807">
        <v>72477.255555445998</v>
      </c>
    </row>
    <row r="808" spans="1:4" x14ac:dyDescent="0.25">
      <c r="A808">
        <v>1</v>
      </c>
      <c r="B808" t="s">
        <v>543</v>
      </c>
      <c r="C808">
        <v>100</v>
      </c>
      <c r="D808">
        <v>3.1156479481975299</v>
      </c>
    </row>
    <row r="809" spans="1:4" x14ac:dyDescent="0.25">
      <c r="A809">
        <v>1</v>
      </c>
      <c r="B809" t="s">
        <v>544</v>
      </c>
      <c r="C809">
        <v>100</v>
      </c>
      <c r="D809">
        <v>72083.2460824952</v>
      </c>
    </row>
    <row r="810" spans="1:4" x14ac:dyDescent="0.25">
      <c r="A810">
        <v>1</v>
      </c>
      <c r="B810" t="s">
        <v>545</v>
      </c>
      <c r="C810">
        <v>100</v>
      </c>
      <c r="D810">
        <v>1.3790729608538701</v>
      </c>
    </row>
    <row r="811" spans="1:4" x14ac:dyDescent="0.25">
      <c r="A811">
        <v>1</v>
      </c>
      <c r="B811" t="s">
        <v>546</v>
      </c>
      <c r="C811">
        <v>100</v>
      </c>
      <c r="D811">
        <v>60573.5664520789</v>
      </c>
    </row>
    <row r="812" spans="1:4" x14ac:dyDescent="0.25">
      <c r="A812">
        <v>1</v>
      </c>
      <c r="B812" t="s">
        <v>547</v>
      </c>
      <c r="C812">
        <v>100</v>
      </c>
      <c r="D812">
        <v>1.6058439376203499</v>
      </c>
    </row>
    <row r="813" spans="1:4" x14ac:dyDescent="0.25">
      <c r="A813">
        <v>1</v>
      </c>
      <c r="B813" t="s">
        <v>548</v>
      </c>
      <c r="C813">
        <v>100</v>
      </c>
      <c r="D813">
        <v>60757.251559048702</v>
      </c>
    </row>
    <row r="814" spans="1:4" x14ac:dyDescent="0.25">
      <c r="A814">
        <v>1</v>
      </c>
      <c r="B814" t="s">
        <v>549</v>
      </c>
      <c r="C814">
        <v>100</v>
      </c>
      <c r="D814">
        <v>1.4734734872839399</v>
      </c>
    </row>
    <row r="815" spans="1:4" x14ac:dyDescent="0.25">
      <c r="A815">
        <v>1</v>
      </c>
      <c r="B815" t="s">
        <v>550</v>
      </c>
      <c r="C815">
        <v>100</v>
      </c>
      <c r="D815">
        <v>59995.5901350071</v>
      </c>
    </row>
    <row r="816" spans="1:4" x14ac:dyDescent="0.25">
      <c r="A816">
        <v>1</v>
      </c>
      <c r="B816" t="s">
        <v>551</v>
      </c>
      <c r="C816">
        <v>100</v>
      </c>
      <c r="D816">
        <v>1.4798106362207499</v>
      </c>
    </row>
    <row r="817" spans="1:4" x14ac:dyDescent="0.25">
      <c r="A817">
        <v>1</v>
      </c>
      <c r="B817" t="s">
        <v>552</v>
      </c>
      <c r="C817">
        <v>100</v>
      </c>
      <c r="D817">
        <v>58390.987499997304</v>
      </c>
    </row>
    <row r="818" spans="1:4" x14ac:dyDescent="0.25">
      <c r="A818">
        <v>1</v>
      </c>
      <c r="B818" t="s">
        <v>553</v>
      </c>
      <c r="C818">
        <v>100</v>
      </c>
      <c r="D818">
        <v>1.3967313021637999</v>
      </c>
    </row>
    <row r="819" spans="1:4" x14ac:dyDescent="0.25">
      <c r="A819">
        <v>1</v>
      </c>
      <c r="B819" t="s">
        <v>554</v>
      </c>
      <c r="C819">
        <v>100</v>
      </c>
      <c r="D819">
        <v>56554.982714454098</v>
      </c>
    </row>
    <row r="820" spans="1:4" x14ac:dyDescent="0.25">
      <c r="A820">
        <v>1</v>
      </c>
      <c r="B820" t="s">
        <v>555</v>
      </c>
      <c r="C820">
        <v>100</v>
      </c>
      <c r="D820">
        <v>1.6178023557966501</v>
      </c>
    </row>
    <row r="821" spans="1:4" x14ac:dyDescent="0.25">
      <c r="A821">
        <v>1</v>
      </c>
      <c r="B821" t="s">
        <v>556</v>
      </c>
      <c r="C821">
        <v>100</v>
      </c>
      <c r="D821">
        <v>57371.012865833902</v>
      </c>
    </row>
    <row r="822" spans="1:4" x14ac:dyDescent="0.25">
      <c r="A822">
        <v>1</v>
      </c>
      <c r="B822" t="s">
        <v>557</v>
      </c>
      <c r="C822">
        <v>100</v>
      </c>
      <c r="D822">
        <v>1.6712851478303701</v>
      </c>
    </row>
    <row r="823" spans="1:4" x14ac:dyDescent="0.25">
      <c r="A823">
        <v>1</v>
      </c>
      <c r="B823" t="s">
        <v>558</v>
      </c>
      <c r="C823">
        <v>100</v>
      </c>
      <c r="D823">
        <v>54829.992686566999</v>
      </c>
    </row>
    <row r="824" spans="1:4" x14ac:dyDescent="0.25">
      <c r="A824">
        <v>1</v>
      </c>
      <c r="B824" t="s">
        <v>559</v>
      </c>
      <c r="C824">
        <v>100</v>
      </c>
      <c r="D824">
        <v>1.2798130740178799</v>
      </c>
    </row>
    <row r="825" spans="1:4" x14ac:dyDescent="0.25">
      <c r="A825">
        <v>1</v>
      </c>
      <c r="B825" t="s">
        <v>560</v>
      </c>
      <c r="C825">
        <v>100</v>
      </c>
      <c r="D825">
        <v>53113.0768925585</v>
      </c>
    </row>
    <row r="826" spans="1:4" x14ac:dyDescent="0.25">
      <c r="A826">
        <v>1</v>
      </c>
      <c r="B826" t="s">
        <v>561</v>
      </c>
      <c r="C826">
        <v>100</v>
      </c>
      <c r="D826">
        <v>1.2903353001654601</v>
      </c>
    </row>
    <row r="827" spans="1:4" x14ac:dyDescent="0.25">
      <c r="A827">
        <v>1</v>
      </c>
      <c r="B827" t="s">
        <v>562</v>
      </c>
      <c r="C827">
        <v>100</v>
      </c>
      <c r="D827">
        <v>55462.657803800597</v>
      </c>
    </row>
    <row r="828" spans="1:4" x14ac:dyDescent="0.25">
      <c r="A828">
        <v>1</v>
      </c>
      <c r="B828" t="s">
        <v>563</v>
      </c>
      <c r="C828">
        <v>100</v>
      </c>
      <c r="D828">
        <v>1.4803729882291901</v>
      </c>
    </row>
    <row r="829" spans="1:4" x14ac:dyDescent="0.25">
      <c r="A829">
        <v>1</v>
      </c>
      <c r="B829" t="s">
        <v>564</v>
      </c>
      <c r="C829">
        <v>100</v>
      </c>
      <c r="D829">
        <v>53410.811912104196</v>
      </c>
    </row>
    <row r="830" spans="1:4" x14ac:dyDescent="0.25">
      <c r="A830">
        <v>1</v>
      </c>
      <c r="B830" t="s">
        <v>565</v>
      </c>
      <c r="C830">
        <v>100</v>
      </c>
      <c r="D830">
        <v>1.5702945569534701</v>
      </c>
    </row>
    <row r="831" spans="1:4" x14ac:dyDescent="0.25">
      <c r="A831">
        <v>1</v>
      </c>
      <c r="B831" t="s">
        <v>566</v>
      </c>
      <c r="C831">
        <v>100</v>
      </c>
      <c r="D831">
        <v>52618.5909476089</v>
      </c>
    </row>
    <row r="832" spans="1:4" x14ac:dyDescent="0.25">
      <c r="A832">
        <v>1</v>
      </c>
      <c r="B832" t="s">
        <v>567</v>
      </c>
      <c r="C832">
        <v>100</v>
      </c>
      <c r="D832">
        <v>1.63077238976376</v>
      </c>
    </row>
    <row r="833" spans="1:4" x14ac:dyDescent="0.25">
      <c r="A833">
        <v>1</v>
      </c>
      <c r="B833" t="s">
        <v>568</v>
      </c>
      <c r="C833">
        <v>100</v>
      </c>
      <c r="D833">
        <v>53201.137989759998</v>
      </c>
    </row>
    <row r="834" spans="1:4" x14ac:dyDescent="0.25">
      <c r="A834">
        <v>1</v>
      </c>
      <c r="B834" t="s">
        <v>569</v>
      </c>
      <c r="C834">
        <v>100</v>
      </c>
      <c r="D834">
        <v>1.53421333401414</v>
      </c>
    </row>
    <row r="835" spans="1:4" x14ac:dyDescent="0.25">
      <c r="A835">
        <v>1</v>
      </c>
      <c r="B835" t="s">
        <v>570</v>
      </c>
      <c r="C835">
        <v>100</v>
      </c>
      <c r="D835">
        <v>53810.963812319504</v>
      </c>
    </row>
    <row r="836" spans="1:4" x14ac:dyDescent="0.25">
      <c r="A836">
        <v>1</v>
      </c>
      <c r="B836" t="s">
        <v>571</v>
      </c>
      <c r="C836">
        <v>100</v>
      </c>
      <c r="D836">
        <v>1.55915587471704</v>
      </c>
    </row>
    <row r="837" spans="1:4" x14ac:dyDescent="0.25">
      <c r="A837">
        <v>1</v>
      </c>
      <c r="B837" t="s">
        <v>572</v>
      </c>
      <c r="C837">
        <v>100</v>
      </c>
      <c r="D837">
        <v>52562.3324524571</v>
      </c>
    </row>
    <row r="838" spans="1:4" x14ac:dyDescent="0.25">
      <c r="A838">
        <v>1</v>
      </c>
      <c r="B838" t="s">
        <v>573</v>
      </c>
      <c r="C838">
        <v>100</v>
      </c>
      <c r="D838">
        <v>1.4343339482842199</v>
      </c>
    </row>
    <row r="839" spans="1:4" x14ac:dyDescent="0.25">
      <c r="A839">
        <v>1</v>
      </c>
      <c r="B839" t="s">
        <v>574</v>
      </c>
      <c r="C839">
        <v>100</v>
      </c>
      <c r="D839">
        <v>53243.422082575897</v>
      </c>
    </row>
    <row r="840" spans="1:4" x14ac:dyDescent="0.25">
      <c r="A840">
        <v>1</v>
      </c>
      <c r="B840" t="s">
        <v>575</v>
      </c>
      <c r="C840">
        <v>100</v>
      </c>
      <c r="D840">
        <v>2.40862738438874</v>
      </c>
    </row>
    <row r="841" spans="1:4" x14ac:dyDescent="0.25">
      <c r="A841">
        <v>1</v>
      </c>
      <c r="B841" t="s">
        <v>576</v>
      </c>
      <c r="C841">
        <v>100</v>
      </c>
      <c r="D841">
        <v>62646.320527049102</v>
      </c>
    </row>
    <row r="842" spans="1:4" x14ac:dyDescent="0.25">
      <c r="A842">
        <v>1</v>
      </c>
      <c r="B842" t="s">
        <v>577</v>
      </c>
      <c r="C842">
        <v>100</v>
      </c>
      <c r="D842">
        <v>2.1065532095905999</v>
      </c>
    </row>
    <row r="843" spans="1:4" x14ac:dyDescent="0.25">
      <c r="A843">
        <v>1</v>
      </c>
      <c r="B843" t="s">
        <v>578</v>
      </c>
      <c r="C843">
        <v>100</v>
      </c>
      <c r="D843">
        <v>78175.978665223694</v>
      </c>
    </row>
    <row r="844" spans="1:4" x14ac:dyDescent="0.25">
      <c r="A844">
        <v>1</v>
      </c>
      <c r="B844" t="s">
        <v>579</v>
      </c>
      <c r="C844">
        <v>100</v>
      </c>
      <c r="D844">
        <v>1.9717297430818801</v>
      </c>
    </row>
    <row r="845" spans="1:4" x14ac:dyDescent="0.25">
      <c r="A845">
        <v>1</v>
      </c>
      <c r="B845" t="s">
        <v>580</v>
      </c>
      <c r="C845">
        <v>100</v>
      </c>
      <c r="D845">
        <v>77412.093109864101</v>
      </c>
    </row>
    <row r="846" spans="1:4" x14ac:dyDescent="0.25">
      <c r="A846">
        <v>1</v>
      </c>
      <c r="B846" t="s">
        <v>581</v>
      </c>
      <c r="C846">
        <v>100</v>
      </c>
      <c r="D846">
        <v>2.2436542516986702</v>
      </c>
    </row>
    <row r="847" spans="1:4" x14ac:dyDescent="0.25">
      <c r="A847">
        <v>1</v>
      </c>
      <c r="B847" t="s">
        <v>582</v>
      </c>
      <c r="C847">
        <v>100</v>
      </c>
      <c r="D847">
        <v>78514.680759195704</v>
      </c>
    </row>
    <row r="848" spans="1:4" x14ac:dyDescent="0.25">
      <c r="A848">
        <v>1</v>
      </c>
      <c r="B848" t="s">
        <v>583</v>
      </c>
      <c r="C848">
        <v>100</v>
      </c>
      <c r="D848">
        <v>1.7486199172657799</v>
      </c>
    </row>
    <row r="849" spans="1:4" x14ac:dyDescent="0.25">
      <c r="A849">
        <v>1</v>
      </c>
      <c r="B849" t="s">
        <v>584</v>
      </c>
      <c r="C849">
        <v>100</v>
      </c>
      <c r="D849">
        <v>74950.782733014101</v>
      </c>
    </row>
    <row r="850" spans="1:4" x14ac:dyDescent="0.25">
      <c r="A850">
        <v>1</v>
      </c>
      <c r="B850" t="s">
        <v>585</v>
      </c>
      <c r="C850">
        <v>100</v>
      </c>
      <c r="D850">
        <v>2.1813506701284502</v>
      </c>
    </row>
    <row r="851" spans="1:4" x14ac:dyDescent="0.25">
      <c r="A851">
        <v>1</v>
      </c>
      <c r="B851" t="s">
        <v>586</v>
      </c>
      <c r="C851">
        <v>100</v>
      </c>
      <c r="D851">
        <v>74579.306498872204</v>
      </c>
    </row>
    <row r="852" spans="1:4" x14ac:dyDescent="0.25">
      <c r="A852">
        <v>1</v>
      </c>
      <c r="B852" t="s">
        <v>587</v>
      </c>
      <c r="C852">
        <v>100</v>
      </c>
      <c r="D852">
        <v>2.2326975026984499</v>
      </c>
    </row>
    <row r="853" spans="1:4" x14ac:dyDescent="0.25">
      <c r="A853">
        <v>1</v>
      </c>
      <c r="B853" t="s">
        <v>588</v>
      </c>
      <c r="C853">
        <v>100</v>
      </c>
      <c r="D853">
        <v>73495.7401056003</v>
      </c>
    </row>
    <row r="854" spans="1:4" x14ac:dyDescent="0.25">
      <c r="A854">
        <v>1</v>
      </c>
      <c r="B854" t="s">
        <v>589</v>
      </c>
      <c r="C854">
        <v>100</v>
      </c>
      <c r="D854">
        <v>2.64968594720504</v>
      </c>
    </row>
    <row r="855" spans="1:4" x14ac:dyDescent="0.25">
      <c r="A855">
        <v>1</v>
      </c>
      <c r="B855" t="s">
        <v>590</v>
      </c>
      <c r="C855">
        <v>100</v>
      </c>
      <c r="D855">
        <v>75026.891145674206</v>
      </c>
    </row>
    <row r="856" spans="1:4" x14ac:dyDescent="0.25">
      <c r="A856">
        <v>1</v>
      </c>
      <c r="B856" t="s">
        <v>591</v>
      </c>
      <c r="C856">
        <v>100</v>
      </c>
      <c r="D856">
        <v>2.4857520976652898</v>
      </c>
    </row>
    <row r="857" spans="1:4" x14ac:dyDescent="0.25">
      <c r="A857">
        <v>1</v>
      </c>
      <c r="B857" t="s">
        <v>592</v>
      </c>
      <c r="C857">
        <v>100</v>
      </c>
      <c r="D857">
        <v>73679.797250461706</v>
      </c>
    </row>
    <row r="858" spans="1:4" x14ac:dyDescent="0.25">
      <c r="A858">
        <v>1</v>
      </c>
      <c r="B858" t="s">
        <v>593</v>
      </c>
      <c r="C858">
        <v>100</v>
      </c>
      <c r="D858">
        <v>2.4774826969661898</v>
      </c>
    </row>
    <row r="859" spans="1:4" x14ac:dyDescent="0.25">
      <c r="A859">
        <v>1</v>
      </c>
      <c r="B859" t="s">
        <v>594</v>
      </c>
      <c r="C859">
        <v>100</v>
      </c>
      <c r="D859">
        <v>72189.629995275594</v>
      </c>
    </row>
    <row r="860" spans="1:4" x14ac:dyDescent="0.25">
      <c r="A860">
        <v>1</v>
      </c>
      <c r="B860" t="s">
        <v>595</v>
      </c>
      <c r="C860">
        <v>100</v>
      </c>
      <c r="D860">
        <v>1.12212207389991</v>
      </c>
    </row>
    <row r="861" spans="1:4" x14ac:dyDescent="0.25">
      <c r="A861">
        <v>1</v>
      </c>
      <c r="B861" t="s">
        <v>596</v>
      </c>
      <c r="C861">
        <v>100</v>
      </c>
      <c r="D861">
        <v>61757.981174772904</v>
      </c>
    </row>
    <row r="862" spans="1:4" x14ac:dyDescent="0.25">
      <c r="A862">
        <v>1</v>
      </c>
      <c r="B862" t="s">
        <v>597</v>
      </c>
      <c r="C862">
        <v>100</v>
      </c>
      <c r="D862">
        <v>1.3056420630857</v>
      </c>
    </row>
    <row r="863" spans="1:4" x14ac:dyDescent="0.25">
      <c r="A863">
        <v>1</v>
      </c>
      <c r="B863" t="s">
        <v>598</v>
      </c>
      <c r="C863">
        <v>100</v>
      </c>
      <c r="D863">
        <v>60647.872480808699</v>
      </c>
    </row>
    <row r="864" spans="1:4" x14ac:dyDescent="0.25">
      <c r="A864">
        <v>1</v>
      </c>
      <c r="B864" t="s">
        <v>599</v>
      </c>
      <c r="C864">
        <v>100</v>
      </c>
      <c r="D864">
        <v>1.0476117806097001</v>
      </c>
    </row>
    <row r="865" spans="1:4" x14ac:dyDescent="0.25">
      <c r="A865">
        <v>1</v>
      </c>
      <c r="B865" t="s">
        <v>600</v>
      </c>
      <c r="C865">
        <v>99</v>
      </c>
      <c r="D865">
        <v>59437.579648115301</v>
      </c>
    </row>
    <row r="866" spans="1:4" x14ac:dyDescent="0.25">
      <c r="A866">
        <v>1</v>
      </c>
      <c r="B866" t="s">
        <v>601</v>
      </c>
      <c r="C866">
        <v>100</v>
      </c>
      <c r="D866">
        <v>1.15161548846257</v>
      </c>
    </row>
    <row r="867" spans="1:4" x14ac:dyDescent="0.25">
      <c r="A867">
        <v>1</v>
      </c>
      <c r="B867" t="s">
        <v>602</v>
      </c>
      <c r="C867">
        <v>100</v>
      </c>
      <c r="D867">
        <v>58081.050504622399</v>
      </c>
    </row>
    <row r="868" spans="1:4" x14ac:dyDescent="0.25">
      <c r="A868">
        <v>1</v>
      </c>
      <c r="B868" t="s">
        <v>603</v>
      </c>
      <c r="C868">
        <v>100</v>
      </c>
      <c r="D868">
        <v>1.0583638344641699</v>
      </c>
    </row>
    <row r="869" spans="1:4" x14ac:dyDescent="0.25">
      <c r="A869">
        <v>1</v>
      </c>
      <c r="B869" t="s">
        <v>604</v>
      </c>
      <c r="C869">
        <v>100</v>
      </c>
      <c r="D869">
        <v>58442.142777278401</v>
      </c>
    </row>
    <row r="870" spans="1:4" x14ac:dyDescent="0.25">
      <c r="A870">
        <v>1</v>
      </c>
      <c r="B870" t="s">
        <v>605</v>
      </c>
      <c r="C870">
        <v>100</v>
      </c>
      <c r="D870">
        <v>1.24591205626068</v>
      </c>
    </row>
    <row r="871" spans="1:4" x14ac:dyDescent="0.25">
      <c r="A871">
        <v>1</v>
      </c>
      <c r="B871" t="s">
        <v>606</v>
      </c>
      <c r="C871">
        <v>99</v>
      </c>
      <c r="D871">
        <v>52502.6843143531</v>
      </c>
    </row>
    <row r="872" spans="1:4" x14ac:dyDescent="0.25">
      <c r="A872">
        <v>1</v>
      </c>
      <c r="B872" t="s">
        <v>607</v>
      </c>
      <c r="C872">
        <v>100</v>
      </c>
      <c r="D872">
        <v>1.3028843230756599</v>
      </c>
    </row>
    <row r="873" spans="1:4" x14ac:dyDescent="0.25">
      <c r="A873">
        <v>1</v>
      </c>
      <c r="B873" t="s">
        <v>608</v>
      </c>
      <c r="C873">
        <v>100</v>
      </c>
      <c r="D873">
        <v>54274.5118321263</v>
      </c>
    </row>
    <row r="874" spans="1:4" x14ac:dyDescent="0.25">
      <c r="A874">
        <v>1</v>
      </c>
      <c r="B874" t="s">
        <v>609</v>
      </c>
      <c r="C874">
        <v>100</v>
      </c>
      <c r="D874">
        <v>1.0126641190065999</v>
      </c>
    </row>
    <row r="875" spans="1:4" x14ac:dyDescent="0.25">
      <c r="A875">
        <v>1</v>
      </c>
      <c r="B875" t="s">
        <v>610</v>
      </c>
      <c r="C875">
        <v>100</v>
      </c>
      <c r="D875">
        <v>53567.048580822098</v>
      </c>
    </row>
    <row r="876" spans="1:4" x14ac:dyDescent="0.25">
      <c r="A876">
        <v>1</v>
      </c>
      <c r="B876" t="s">
        <v>611</v>
      </c>
      <c r="C876">
        <v>100</v>
      </c>
      <c r="D876">
        <v>1.0309413165096399</v>
      </c>
    </row>
    <row r="877" spans="1:4" x14ac:dyDescent="0.25">
      <c r="A877">
        <v>1</v>
      </c>
      <c r="B877" t="s">
        <v>612</v>
      </c>
      <c r="C877">
        <v>100</v>
      </c>
      <c r="D877">
        <v>53852.267075301403</v>
      </c>
    </row>
    <row r="878" spans="1:4" x14ac:dyDescent="0.25">
      <c r="A878">
        <v>1</v>
      </c>
      <c r="B878" t="s">
        <v>613</v>
      </c>
      <c r="C878">
        <v>100</v>
      </c>
      <c r="D878">
        <v>1.17036592972881</v>
      </c>
    </row>
    <row r="879" spans="1:4" x14ac:dyDescent="0.25">
      <c r="A879">
        <v>1</v>
      </c>
      <c r="B879" t="s">
        <v>614</v>
      </c>
      <c r="C879">
        <v>100</v>
      </c>
      <c r="D879">
        <v>53272.7115610693</v>
      </c>
    </row>
    <row r="880" spans="1:4" x14ac:dyDescent="0.25">
      <c r="A880">
        <v>1</v>
      </c>
      <c r="B880" t="s">
        <v>615</v>
      </c>
      <c r="C880">
        <v>100</v>
      </c>
      <c r="D880">
        <v>1.2934943861545101</v>
      </c>
    </row>
    <row r="881" spans="1:4" x14ac:dyDescent="0.25">
      <c r="A881">
        <v>1</v>
      </c>
      <c r="B881" t="s">
        <v>616</v>
      </c>
      <c r="C881">
        <v>100</v>
      </c>
      <c r="D881">
        <v>52688.457675083897</v>
      </c>
    </row>
    <row r="882" spans="1:4" x14ac:dyDescent="0.25">
      <c r="A882">
        <v>1</v>
      </c>
      <c r="B882" t="s">
        <v>617</v>
      </c>
      <c r="C882">
        <v>100</v>
      </c>
      <c r="D882">
        <v>1.32613215800227</v>
      </c>
    </row>
    <row r="883" spans="1:4" x14ac:dyDescent="0.25">
      <c r="A883">
        <v>1</v>
      </c>
      <c r="B883" t="s">
        <v>618</v>
      </c>
      <c r="C883">
        <v>100</v>
      </c>
      <c r="D883">
        <v>53809.1196742674</v>
      </c>
    </row>
    <row r="884" spans="1:4" x14ac:dyDescent="0.25">
      <c r="A884">
        <v>1</v>
      </c>
      <c r="B884" t="s">
        <v>619</v>
      </c>
      <c r="C884">
        <v>100</v>
      </c>
      <c r="D884">
        <v>1.3555755640439899</v>
      </c>
    </row>
    <row r="885" spans="1:4" x14ac:dyDescent="0.25">
      <c r="A885">
        <v>1</v>
      </c>
      <c r="B885" t="s">
        <v>620</v>
      </c>
      <c r="C885">
        <v>100</v>
      </c>
      <c r="D885">
        <v>55207.554808613502</v>
      </c>
    </row>
    <row r="886" spans="1:4" x14ac:dyDescent="0.25">
      <c r="A886">
        <v>1</v>
      </c>
      <c r="B886" t="s">
        <v>621</v>
      </c>
      <c r="C886">
        <v>100</v>
      </c>
      <c r="D886">
        <v>1.23554898669227</v>
      </c>
    </row>
    <row r="887" spans="1:4" x14ac:dyDescent="0.25">
      <c r="A887">
        <v>1</v>
      </c>
      <c r="B887" t="s">
        <v>622</v>
      </c>
      <c r="C887">
        <v>100</v>
      </c>
      <c r="D887">
        <v>50945.571630271399</v>
      </c>
    </row>
    <row r="888" spans="1:4" x14ac:dyDescent="0.25">
      <c r="A888">
        <v>1</v>
      </c>
      <c r="B888" t="s">
        <v>623</v>
      </c>
      <c r="C888">
        <v>100</v>
      </c>
      <c r="D888">
        <v>1.18921067312535</v>
      </c>
    </row>
    <row r="889" spans="1:4" x14ac:dyDescent="0.25">
      <c r="A889">
        <v>1</v>
      </c>
      <c r="B889" t="s">
        <v>624</v>
      </c>
      <c r="C889">
        <v>100</v>
      </c>
      <c r="D889">
        <v>51898.571273218397</v>
      </c>
    </row>
    <row r="890" spans="1:4" x14ac:dyDescent="0.25">
      <c r="A890">
        <v>1</v>
      </c>
      <c r="B890" t="s">
        <v>625</v>
      </c>
      <c r="C890">
        <v>100</v>
      </c>
      <c r="D890">
        <v>1.92918081565099</v>
      </c>
    </row>
    <row r="891" spans="1:4" x14ac:dyDescent="0.25">
      <c r="A891">
        <v>1</v>
      </c>
      <c r="B891" t="s">
        <v>626</v>
      </c>
      <c r="C891">
        <v>100</v>
      </c>
      <c r="D891">
        <v>63216.309666479799</v>
      </c>
    </row>
    <row r="892" spans="1:4" x14ac:dyDescent="0.25">
      <c r="A892">
        <v>1</v>
      </c>
      <c r="B892" t="s">
        <v>627</v>
      </c>
      <c r="C892">
        <v>100</v>
      </c>
      <c r="D892">
        <v>1.7584476857759599</v>
      </c>
    </row>
    <row r="893" spans="1:4" x14ac:dyDescent="0.25">
      <c r="A893">
        <v>1</v>
      </c>
      <c r="B893" t="s">
        <v>628</v>
      </c>
      <c r="C893">
        <v>100</v>
      </c>
      <c r="D893">
        <v>78420.069742566498</v>
      </c>
    </row>
    <row r="894" spans="1:4" x14ac:dyDescent="0.25">
      <c r="A894">
        <v>1</v>
      </c>
      <c r="B894" t="s">
        <v>629</v>
      </c>
      <c r="C894">
        <v>100</v>
      </c>
      <c r="D894">
        <v>1.62963680058044</v>
      </c>
    </row>
    <row r="895" spans="1:4" x14ac:dyDescent="0.25">
      <c r="A895">
        <v>1</v>
      </c>
      <c r="B895" t="s">
        <v>630</v>
      </c>
      <c r="C895">
        <v>100</v>
      </c>
      <c r="D895">
        <v>78918.306894034497</v>
      </c>
    </row>
    <row r="896" spans="1:4" x14ac:dyDescent="0.25">
      <c r="A896">
        <v>1</v>
      </c>
      <c r="B896" t="s">
        <v>631</v>
      </c>
      <c r="C896">
        <v>100</v>
      </c>
      <c r="D896">
        <v>1.79532967805868</v>
      </c>
    </row>
    <row r="897" spans="1:4" x14ac:dyDescent="0.25">
      <c r="A897">
        <v>1</v>
      </c>
      <c r="B897" t="s">
        <v>632</v>
      </c>
      <c r="C897">
        <v>100</v>
      </c>
      <c r="D897">
        <v>77937.017918476093</v>
      </c>
    </row>
    <row r="898" spans="1:4" x14ac:dyDescent="0.25">
      <c r="A898">
        <v>1</v>
      </c>
      <c r="B898" t="s">
        <v>633</v>
      </c>
      <c r="C898">
        <v>100</v>
      </c>
      <c r="D898">
        <v>1.45190162456956</v>
      </c>
    </row>
    <row r="899" spans="1:4" x14ac:dyDescent="0.25">
      <c r="A899">
        <v>1</v>
      </c>
      <c r="B899" t="s">
        <v>634</v>
      </c>
      <c r="C899">
        <v>100</v>
      </c>
      <c r="D899">
        <v>74214.260217025396</v>
      </c>
    </row>
    <row r="900" spans="1:4" x14ac:dyDescent="0.25">
      <c r="A900">
        <v>1</v>
      </c>
      <c r="B900" t="s">
        <v>635</v>
      </c>
      <c r="C900">
        <v>100</v>
      </c>
      <c r="D900">
        <v>1.7189602461433999</v>
      </c>
    </row>
    <row r="901" spans="1:4" x14ac:dyDescent="0.25">
      <c r="A901">
        <v>1</v>
      </c>
      <c r="B901" t="s">
        <v>636</v>
      </c>
      <c r="C901">
        <v>100</v>
      </c>
      <c r="D901">
        <v>74707.146607079703</v>
      </c>
    </row>
    <row r="902" spans="1:4" x14ac:dyDescent="0.25">
      <c r="A902">
        <v>1</v>
      </c>
      <c r="B902" t="s">
        <v>637</v>
      </c>
      <c r="C902">
        <v>100</v>
      </c>
      <c r="D902">
        <v>1.8156575126086401</v>
      </c>
    </row>
    <row r="903" spans="1:4" x14ac:dyDescent="0.25">
      <c r="A903">
        <v>1</v>
      </c>
      <c r="B903" t="s">
        <v>638</v>
      </c>
      <c r="C903">
        <v>100</v>
      </c>
      <c r="D903">
        <v>72674.457493426802</v>
      </c>
    </row>
    <row r="904" spans="1:4" x14ac:dyDescent="0.25">
      <c r="A904">
        <v>1</v>
      </c>
      <c r="B904" t="s">
        <v>639</v>
      </c>
      <c r="C904">
        <v>100</v>
      </c>
      <c r="D904">
        <v>2.04860668414966</v>
      </c>
    </row>
    <row r="905" spans="1:4" x14ac:dyDescent="0.25">
      <c r="A905">
        <v>1</v>
      </c>
      <c r="B905" t="s">
        <v>640</v>
      </c>
      <c r="C905">
        <v>100</v>
      </c>
      <c r="D905">
        <v>73681.315826393693</v>
      </c>
    </row>
    <row r="906" spans="1:4" x14ac:dyDescent="0.25">
      <c r="A906">
        <v>1</v>
      </c>
      <c r="B906" t="s">
        <v>641</v>
      </c>
      <c r="C906">
        <v>100</v>
      </c>
      <c r="D906">
        <v>1.9088206179335401</v>
      </c>
    </row>
    <row r="907" spans="1:4" x14ac:dyDescent="0.25">
      <c r="A907">
        <v>1</v>
      </c>
      <c r="B907" t="s">
        <v>642</v>
      </c>
      <c r="C907">
        <v>100</v>
      </c>
      <c r="D907">
        <v>71596.153282238403</v>
      </c>
    </row>
    <row r="908" spans="1:4" x14ac:dyDescent="0.25">
      <c r="A908">
        <v>1</v>
      </c>
      <c r="B908" t="s">
        <v>643</v>
      </c>
      <c r="C908">
        <v>100</v>
      </c>
      <c r="D908">
        <v>1.9420131426830001</v>
      </c>
    </row>
    <row r="909" spans="1:4" x14ac:dyDescent="0.25">
      <c r="A909">
        <v>1</v>
      </c>
      <c r="B909" t="s">
        <v>644</v>
      </c>
      <c r="C909">
        <v>100</v>
      </c>
      <c r="D909">
        <v>71729.486040807897</v>
      </c>
    </row>
    <row r="910" spans="1:4" x14ac:dyDescent="0.25">
      <c r="A910">
        <v>1</v>
      </c>
      <c r="B910" t="s">
        <v>645</v>
      </c>
      <c r="C910">
        <v>100</v>
      </c>
      <c r="D910">
        <v>0.94267147610578605</v>
      </c>
    </row>
    <row r="911" spans="1:4" x14ac:dyDescent="0.25">
      <c r="A911">
        <v>1</v>
      </c>
      <c r="B911" t="s">
        <v>646</v>
      </c>
      <c r="C911">
        <v>100</v>
      </c>
      <c r="D911">
        <v>63049.762205658299</v>
      </c>
    </row>
    <row r="912" spans="1:4" x14ac:dyDescent="0.25">
      <c r="A912">
        <v>1</v>
      </c>
      <c r="B912" t="s">
        <v>647</v>
      </c>
      <c r="C912">
        <v>100</v>
      </c>
      <c r="D912">
        <v>1.0329504969337</v>
      </c>
    </row>
    <row r="913" spans="1:4" x14ac:dyDescent="0.25">
      <c r="A913">
        <v>1</v>
      </c>
      <c r="B913" t="s">
        <v>648</v>
      </c>
      <c r="C913">
        <v>100</v>
      </c>
      <c r="D913">
        <v>61084.206519765503</v>
      </c>
    </row>
    <row r="914" spans="1:4" x14ac:dyDescent="0.25">
      <c r="A914">
        <v>1</v>
      </c>
      <c r="B914" t="s">
        <v>649</v>
      </c>
      <c r="C914">
        <v>100</v>
      </c>
      <c r="D914">
        <v>0.89677101702850903</v>
      </c>
    </row>
    <row r="915" spans="1:4" x14ac:dyDescent="0.25">
      <c r="A915">
        <v>1</v>
      </c>
      <c r="B915" t="s">
        <v>650</v>
      </c>
      <c r="C915">
        <v>100</v>
      </c>
      <c r="D915">
        <v>59221.969694797801</v>
      </c>
    </row>
    <row r="916" spans="1:4" x14ac:dyDescent="0.25">
      <c r="A916">
        <v>1</v>
      </c>
      <c r="B916" t="s">
        <v>651</v>
      </c>
      <c r="C916">
        <v>100</v>
      </c>
      <c r="D916">
        <v>0.94691644484042703</v>
      </c>
    </row>
    <row r="917" spans="1:4" x14ac:dyDescent="0.25">
      <c r="A917">
        <v>1</v>
      </c>
      <c r="B917" t="s">
        <v>652</v>
      </c>
      <c r="C917">
        <v>99</v>
      </c>
      <c r="D917">
        <v>58022.073900059899</v>
      </c>
    </row>
    <row r="918" spans="1:4" x14ac:dyDescent="0.25">
      <c r="A918">
        <v>1</v>
      </c>
      <c r="B918" t="s">
        <v>653</v>
      </c>
      <c r="C918">
        <v>100</v>
      </c>
      <c r="D918">
        <v>0.93532163562211401</v>
      </c>
    </row>
    <row r="919" spans="1:4" x14ac:dyDescent="0.25">
      <c r="A919">
        <v>1</v>
      </c>
      <c r="B919" t="s">
        <v>654</v>
      </c>
      <c r="C919">
        <v>99</v>
      </c>
      <c r="D919">
        <v>60012.095387624897</v>
      </c>
    </row>
    <row r="920" spans="1:4" x14ac:dyDescent="0.25">
      <c r="A920">
        <v>1</v>
      </c>
      <c r="B920" t="s">
        <v>655</v>
      </c>
      <c r="C920">
        <v>100</v>
      </c>
      <c r="D920">
        <v>0.94556640835848205</v>
      </c>
    </row>
    <row r="921" spans="1:4" x14ac:dyDescent="0.25">
      <c r="A921">
        <v>1</v>
      </c>
      <c r="B921" t="s">
        <v>656</v>
      </c>
      <c r="C921">
        <v>100</v>
      </c>
      <c r="D921">
        <v>53804.7509562962</v>
      </c>
    </row>
    <row r="922" spans="1:4" x14ac:dyDescent="0.25">
      <c r="A922">
        <v>1</v>
      </c>
      <c r="B922" t="s">
        <v>657</v>
      </c>
      <c r="C922">
        <v>100</v>
      </c>
      <c r="D922">
        <v>1.0210175851980601</v>
      </c>
    </row>
    <row r="923" spans="1:4" x14ac:dyDescent="0.25">
      <c r="A923">
        <v>1</v>
      </c>
      <c r="B923" t="s">
        <v>658</v>
      </c>
      <c r="C923">
        <v>100</v>
      </c>
      <c r="D923">
        <v>55054.6595678663</v>
      </c>
    </row>
    <row r="924" spans="1:4" x14ac:dyDescent="0.25">
      <c r="A924">
        <v>1</v>
      </c>
      <c r="B924" t="s">
        <v>659</v>
      </c>
      <c r="C924">
        <v>100</v>
      </c>
      <c r="D924">
        <v>0.77235095263902398</v>
      </c>
    </row>
    <row r="925" spans="1:4" x14ac:dyDescent="0.25">
      <c r="A925">
        <v>1</v>
      </c>
      <c r="B925" t="s">
        <v>660</v>
      </c>
      <c r="C925">
        <v>99</v>
      </c>
      <c r="D925">
        <v>52961.522407613003</v>
      </c>
    </row>
    <row r="926" spans="1:4" x14ac:dyDescent="0.25">
      <c r="A926">
        <v>1</v>
      </c>
      <c r="B926" t="s">
        <v>661</v>
      </c>
      <c r="C926">
        <v>100</v>
      </c>
      <c r="D926">
        <v>0.801175332116835</v>
      </c>
    </row>
    <row r="927" spans="1:4" x14ac:dyDescent="0.25">
      <c r="A927">
        <v>1</v>
      </c>
      <c r="B927" t="s">
        <v>662</v>
      </c>
      <c r="C927">
        <v>99</v>
      </c>
      <c r="D927">
        <v>52349.102552288598</v>
      </c>
    </row>
    <row r="928" spans="1:4" x14ac:dyDescent="0.25">
      <c r="A928">
        <v>1</v>
      </c>
      <c r="B928" t="s">
        <v>663</v>
      </c>
      <c r="C928">
        <v>100</v>
      </c>
      <c r="D928">
        <v>0.92529879455777397</v>
      </c>
    </row>
    <row r="929" spans="1:4" x14ac:dyDescent="0.25">
      <c r="A929">
        <v>1</v>
      </c>
      <c r="B929" t="s">
        <v>664</v>
      </c>
      <c r="C929">
        <v>100</v>
      </c>
      <c r="D929">
        <v>52590.113534362303</v>
      </c>
    </row>
    <row r="930" spans="1:4" x14ac:dyDescent="0.25">
      <c r="A930">
        <v>1</v>
      </c>
      <c r="B930" t="s">
        <v>665</v>
      </c>
      <c r="C930">
        <v>100</v>
      </c>
      <c r="D930">
        <v>0.95516555967660299</v>
      </c>
    </row>
    <row r="931" spans="1:4" x14ac:dyDescent="0.25">
      <c r="A931">
        <v>1</v>
      </c>
      <c r="B931" t="s">
        <v>666</v>
      </c>
      <c r="C931">
        <v>100</v>
      </c>
      <c r="D931">
        <v>54702.021561437199</v>
      </c>
    </row>
    <row r="932" spans="1:4" x14ac:dyDescent="0.25">
      <c r="A932">
        <v>1</v>
      </c>
      <c r="B932" t="s">
        <v>667</v>
      </c>
      <c r="C932">
        <v>100</v>
      </c>
      <c r="D932">
        <v>1.0766119583510201</v>
      </c>
    </row>
    <row r="933" spans="1:4" x14ac:dyDescent="0.25">
      <c r="A933">
        <v>1</v>
      </c>
      <c r="B933" t="s">
        <v>668</v>
      </c>
      <c r="C933">
        <v>100</v>
      </c>
      <c r="D933">
        <v>52055.521516225097</v>
      </c>
    </row>
    <row r="934" spans="1:4" x14ac:dyDescent="0.25">
      <c r="A934">
        <v>1</v>
      </c>
      <c r="B934" t="s">
        <v>669</v>
      </c>
      <c r="C934">
        <v>100</v>
      </c>
      <c r="D934">
        <v>0.94258487001851099</v>
      </c>
    </row>
    <row r="935" spans="1:4" x14ac:dyDescent="0.25">
      <c r="A935">
        <v>1</v>
      </c>
      <c r="B935" t="s">
        <v>670</v>
      </c>
      <c r="C935">
        <v>100</v>
      </c>
      <c r="D935">
        <v>51735.242260382402</v>
      </c>
    </row>
    <row r="936" spans="1:4" x14ac:dyDescent="0.25">
      <c r="A936">
        <v>1</v>
      </c>
      <c r="B936" t="s">
        <v>671</v>
      </c>
      <c r="C936">
        <v>100</v>
      </c>
      <c r="D936">
        <v>1.02437607424649</v>
      </c>
    </row>
    <row r="937" spans="1:4" x14ac:dyDescent="0.25">
      <c r="A937">
        <v>1</v>
      </c>
      <c r="B937" t="s">
        <v>672</v>
      </c>
      <c r="C937">
        <v>99</v>
      </c>
      <c r="D937">
        <v>53510.301199702299</v>
      </c>
    </row>
    <row r="938" spans="1:4" x14ac:dyDescent="0.25">
      <c r="A938">
        <v>1</v>
      </c>
      <c r="B938" t="s">
        <v>673</v>
      </c>
      <c r="C938">
        <v>100</v>
      </c>
      <c r="D938">
        <v>0.95050317842612297</v>
      </c>
    </row>
    <row r="939" spans="1:4" x14ac:dyDescent="0.25">
      <c r="A939">
        <v>1</v>
      </c>
      <c r="B939" t="s">
        <v>674</v>
      </c>
      <c r="C939">
        <v>100</v>
      </c>
      <c r="D939">
        <v>49860.751842569502</v>
      </c>
    </row>
    <row r="940" spans="1:4" x14ac:dyDescent="0.25">
      <c r="A940">
        <v>1</v>
      </c>
      <c r="B940" t="s">
        <v>675</v>
      </c>
      <c r="C940">
        <v>100</v>
      </c>
      <c r="D940">
        <v>1.4278179714039101</v>
      </c>
    </row>
    <row r="941" spans="1:4" x14ac:dyDescent="0.25">
      <c r="A941">
        <v>1</v>
      </c>
      <c r="B941" t="s">
        <v>676</v>
      </c>
      <c r="C941">
        <v>100</v>
      </c>
      <c r="D941">
        <v>62323.852829434203</v>
      </c>
    </row>
    <row r="942" spans="1:4" x14ac:dyDescent="0.25">
      <c r="A942">
        <v>1</v>
      </c>
      <c r="B942" t="s">
        <v>677</v>
      </c>
      <c r="C942">
        <v>100</v>
      </c>
      <c r="D942">
        <v>1.4022175026966199</v>
      </c>
    </row>
    <row r="943" spans="1:4" x14ac:dyDescent="0.25">
      <c r="A943">
        <v>1</v>
      </c>
      <c r="B943" t="s">
        <v>678</v>
      </c>
      <c r="C943">
        <v>100</v>
      </c>
      <c r="D943">
        <v>79354.791967007593</v>
      </c>
    </row>
    <row r="944" spans="1:4" x14ac:dyDescent="0.25">
      <c r="A944">
        <v>1</v>
      </c>
      <c r="B944" t="s">
        <v>679</v>
      </c>
      <c r="C944">
        <v>100</v>
      </c>
      <c r="D944">
        <v>1.3330606400373499</v>
      </c>
    </row>
    <row r="945" spans="1:4" x14ac:dyDescent="0.25">
      <c r="A945">
        <v>1</v>
      </c>
      <c r="B945" t="s">
        <v>680</v>
      </c>
      <c r="C945">
        <v>99</v>
      </c>
      <c r="D945">
        <v>77865.521859303306</v>
      </c>
    </row>
    <row r="946" spans="1:4" x14ac:dyDescent="0.25">
      <c r="A946">
        <v>1</v>
      </c>
      <c r="B946" t="s">
        <v>681</v>
      </c>
      <c r="C946">
        <v>100</v>
      </c>
      <c r="D946">
        <v>1.3936188585837499</v>
      </c>
    </row>
    <row r="947" spans="1:4" x14ac:dyDescent="0.25">
      <c r="A947">
        <v>1</v>
      </c>
      <c r="B947" t="s">
        <v>682</v>
      </c>
      <c r="C947">
        <v>99</v>
      </c>
      <c r="D947">
        <v>78807.756452621907</v>
      </c>
    </row>
    <row r="948" spans="1:4" x14ac:dyDescent="0.25">
      <c r="A948">
        <v>1</v>
      </c>
      <c r="B948" t="s">
        <v>683</v>
      </c>
      <c r="C948">
        <v>100</v>
      </c>
      <c r="D948">
        <v>1.1098707171734401</v>
      </c>
    </row>
    <row r="949" spans="1:4" x14ac:dyDescent="0.25">
      <c r="A949">
        <v>1</v>
      </c>
      <c r="B949" t="s">
        <v>684</v>
      </c>
      <c r="C949">
        <v>99</v>
      </c>
      <c r="D949">
        <v>75712.723864170403</v>
      </c>
    </row>
    <row r="950" spans="1:4" x14ac:dyDescent="0.25">
      <c r="A950">
        <v>1</v>
      </c>
      <c r="B950" t="s">
        <v>685</v>
      </c>
      <c r="C950">
        <v>100</v>
      </c>
      <c r="D950">
        <v>1.4167503869890501</v>
      </c>
    </row>
    <row r="951" spans="1:4" x14ac:dyDescent="0.25">
      <c r="A951">
        <v>1</v>
      </c>
      <c r="B951" t="s">
        <v>686</v>
      </c>
      <c r="C951">
        <v>100</v>
      </c>
      <c r="D951">
        <v>74466.211540529795</v>
      </c>
    </row>
    <row r="952" spans="1:4" x14ac:dyDescent="0.25">
      <c r="A952">
        <v>1</v>
      </c>
      <c r="B952" t="s">
        <v>687</v>
      </c>
      <c r="C952">
        <v>100</v>
      </c>
      <c r="D952">
        <v>1.47225490014733</v>
      </c>
    </row>
    <row r="953" spans="1:4" x14ac:dyDescent="0.25">
      <c r="A953">
        <v>1</v>
      </c>
      <c r="B953" t="s">
        <v>688</v>
      </c>
      <c r="C953">
        <v>100</v>
      </c>
      <c r="D953">
        <v>72563.972708053494</v>
      </c>
    </row>
    <row r="954" spans="1:4" x14ac:dyDescent="0.25">
      <c r="A954">
        <v>1</v>
      </c>
      <c r="B954" t="s">
        <v>689</v>
      </c>
      <c r="C954">
        <v>100</v>
      </c>
      <c r="D954">
        <v>1.5689886820810901</v>
      </c>
    </row>
    <row r="955" spans="1:4" x14ac:dyDescent="0.25">
      <c r="A955">
        <v>1</v>
      </c>
      <c r="B955" t="s">
        <v>690</v>
      </c>
      <c r="C955">
        <v>99</v>
      </c>
      <c r="D955">
        <v>75315.135458338002</v>
      </c>
    </row>
    <row r="956" spans="1:4" x14ac:dyDescent="0.25">
      <c r="A956">
        <v>1</v>
      </c>
      <c r="B956" t="s">
        <v>691</v>
      </c>
      <c r="C956">
        <v>100</v>
      </c>
      <c r="D956">
        <v>1.5599143609121</v>
      </c>
    </row>
    <row r="957" spans="1:4" x14ac:dyDescent="0.25">
      <c r="A957">
        <v>1</v>
      </c>
      <c r="B957" t="s">
        <v>692</v>
      </c>
      <c r="C957">
        <v>100</v>
      </c>
      <c r="D957">
        <v>72888.396575134204</v>
      </c>
    </row>
    <row r="958" spans="1:4" x14ac:dyDescent="0.25">
      <c r="A958">
        <v>1</v>
      </c>
      <c r="B958" t="s">
        <v>693</v>
      </c>
      <c r="C958">
        <v>100</v>
      </c>
      <c r="D958">
        <v>1.6069883040675601</v>
      </c>
    </row>
    <row r="959" spans="1:4" x14ac:dyDescent="0.25">
      <c r="A959">
        <v>1</v>
      </c>
      <c r="B959" t="s">
        <v>694</v>
      </c>
      <c r="C959">
        <v>100</v>
      </c>
      <c r="D959">
        <v>72446.893899544506</v>
      </c>
    </row>
    <row r="960" spans="1:4" x14ac:dyDescent="0.25">
      <c r="A960">
        <v>1</v>
      </c>
      <c r="B960" t="s">
        <v>695</v>
      </c>
      <c r="C960">
        <v>100</v>
      </c>
      <c r="D960">
        <v>0.78440778779998299</v>
      </c>
    </row>
    <row r="961" spans="1:4" x14ac:dyDescent="0.25">
      <c r="A961">
        <v>1</v>
      </c>
      <c r="B961" t="s">
        <v>696</v>
      </c>
      <c r="C961">
        <v>96</v>
      </c>
      <c r="D961">
        <v>61328.8495675468</v>
      </c>
    </row>
    <row r="962" spans="1:4" x14ac:dyDescent="0.25">
      <c r="A962">
        <v>1</v>
      </c>
      <c r="B962" t="s">
        <v>697</v>
      </c>
      <c r="C962">
        <v>100</v>
      </c>
      <c r="D962">
        <v>0.93069847436960196</v>
      </c>
    </row>
    <row r="963" spans="1:4" x14ac:dyDescent="0.25">
      <c r="A963">
        <v>1</v>
      </c>
      <c r="B963" t="s">
        <v>698</v>
      </c>
      <c r="C963">
        <v>100</v>
      </c>
      <c r="D963">
        <v>62554.724011336402</v>
      </c>
    </row>
    <row r="964" spans="1:4" x14ac:dyDescent="0.25">
      <c r="A964">
        <v>1</v>
      </c>
      <c r="B964" t="s">
        <v>699</v>
      </c>
      <c r="C964">
        <v>100</v>
      </c>
      <c r="D964">
        <v>0.724973975777502</v>
      </c>
    </row>
    <row r="965" spans="1:4" x14ac:dyDescent="0.25">
      <c r="A965">
        <v>1</v>
      </c>
      <c r="B965" t="s">
        <v>700</v>
      </c>
      <c r="C965">
        <v>99</v>
      </c>
      <c r="D965">
        <v>60170.685216759499</v>
      </c>
    </row>
    <row r="966" spans="1:4" x14ac:dyDescent="0.25">
      <c r="A966">
        <v>1</v>
      </c>
      <c r="B966" t="s">
        <v>701</v>
      </c>
      <c r="C966">
        <v>100</v>
      </c>
      <c r="D966">
        <v>0.78278269992524196</v>
      </c>
    </row>
    <row r="967" spans="1:4" x14ac:dyDescent="0.25">
      <c r="A967">
        <v>1</v>
      </c>
      <c r="B967" t="s">
        <v>702</v>
      </c>
      <c r="C967">
        <v>100</v>
      </c>
      <c r="D967">
        <v>58051.516622002098</v>
      </c>
    </row>
    <row r="968" spans="1:4" x14ac:dyDescent="0.25">
      <c r="A968">
        <v>1</v>
      </c>
      <c r="B968" t="s">
        <v>703</v>
      </c>
      <c r="C968">
        <v>100</v>
      </c>
      <c r="D968">
        <v>0.78588461673584298</v>
      </c>
    </row>
    <row r="969" spans="1:4" x14ac:dyDescent="0.25">
      <c r="A969">
        <v>1</v>
      </c>
      <c r="B969" t="s">
        <v>704</v>
      </c>
      <c r="C969">
        <v>99</v>
      </c>
      <c r="D969">
        <v>57708.187128719401</v>
      </c>
    </row>
    <row r="970" spans="1:4" x14ac:dyDescent="0.25">
      <c r="A970">
        <v>1</v>
      </c>
      <c r="B970" t="s">
        <v>705</v>
      </c>
      <c r="C970">
        <v>100</v>
      </c>
      <c r="D970">
        <v>0.80962426065909499</v>
      </c>
    </row>
    <row r="971" spans="1:4" x14ac:dyDescent="0.25">
      <c r="A971">
        <v>1</v>
      </c>
      <c r="B971" t="s">
        <v>706</v>
      </c>
      <c r="C971">
        <v>100</v>
      </c>
      <c r="D971">
        <v>55146.486538958998</v>
      </c>
    </row>
    <row r="972" spans="1:4" x14ac:dyDescent="0.25">
      <c r="A972">
        <v>1</v>
      </c>
      <c r="B972" t="s">
        <v>707</v>
      </c>
      <c r="C972">
        <v>100</v>
      </c>
      <c r="D972">
        <v>0.97891759687459501</v>
      </c>
    </row>
    <row r="973" spans="1:4" x14ac:dyDescent="0.25">
      <c r="A973">
        <v>1</v>
      </c>
      <c r="B973" t="s">
        <v>708</v>
      </c>
      <c r="C973">
        <v>99</v>
      </c>
      <c r="D973">
        <v>56089.135064378897</v>
      </c>
    </row>
    <row r="974" spans="1:4" x14ac:dyDescent="0.25">
      <c r="A974">
        <v>1</v>
      </c>
      <c r="B974" t="s">
        <v>709</v>
      </c>
      <c r="C974">
        <v>100</v>
      </c>
      <c r="D974">
        <v>0.75310296813172795</v>
      </c>
    </row>
    <row r="975" spans="1:4" x14ac:dyDescent="0.25">
      <c r="A975">
        <v>1</v>
      </c>
      <c r="B975" t="s">
        <v>710</v>
      </c>
      <c r="C975">
        <v>98</v>
      </c>
      <c r="D975">
        <v>56657.005318110998</v>
      </c>
    </row>
    <row r="976" spans="1:4" x14ac:dyDescent="0.25">
      <c r="A976">
        <v>1</v>
      </c>
      <c r="B976" t="s">
        <v>711</v>
      </c>
      <c r="C976">
        <v>100</v>
      </c>
      <c r="D976">
        <v>0.76061528190720096</v>
      </c>
    </row>
    <row r="977" spans="1:4" x14ac:dyDescent="0.25">
      <c r="A977">
        <v>1</v>
      </c>
      <c r="B977" t="s">
        <v>712</v>
      </c>
      <c r="C977">
        <v>99</v>
      </c>
      <c r="D977">
        <v>53459.713158840197</v>
      </c>
    </row>
    <row r="978" spans="1:4" x14ac:dyDescent="0.25">
      <c r="A978">
        <v>1</v>
      </c>
      <c r="B978" t="s">
        <v>713</v>
      </c>
      <c r="C978">
        <v>100</v>
      </c>
      <c r="D978">
        <v>0.86544375778082805</v>
      </c>
    </row>
    <row r="979" spans="1:4" x14ac:dyDescent="0.25">
      <c r="A979">
        <v>1</v>
      </c>
      <c r="B979" t="s">
        <v>714</v>
      </c>
      <c r="C979">
        <v>100</v>
      </c>
      <c r="D979">
        <v>54545.888293554599</v>
      </c>
    </row>
    <row r="980" spans="1:4" x14ac:dyDescent="0.25">
      <c r="A980">
        <v>1</v>
      </c>
      <c r="B980" t="s">
        <v>715</v>
      </c>
      <c r="C980">
        <v>100</v>
      </c>
      <c r="D980">
        <v>0.85788562276645097</v>
      </c>
    </row>
    <row r="981" spans="1:4" x14ac:dyDescent="0.25">
      <c r="A981">
        <v>1</v>
      </c>
      <c r="B981" t="s">
        <v>716</v>
      </c>
      <c r="C981">
        <v>99</v>
      </c>
      <c r="D981">
        <v>52478.460991374697</v>
      </c>
    </row>
    <row r="982" spans="1:4" x14ac:dyDescent="0.25">
      <c r="A982">
        <v>1</v>
      </c>
      <c r="B982" t="s">
        <v>717</v>
      </c>
      <c r="C982">
        <v>100</v>
      </c>
      <c r="D982">
        <v>1.00426268478981</v>
      </c>
    </row>
    <row r="983" spans="1:4" x14ac:dyDescent="0.25">
      <c r="A983">
        <v>1</v>
      </c>
      <c r="B983" t="s">
        <v>718</v>
      </c>
      <c r="C983">
        <v>99</v>
      </c>
      <c r="D983">
        <v>53906.523822680298</v>
      </c>
    </row>
    <row r="984" spans="1:4" x14ac:dyDescent="0.25">
      <c r="A984">
        <v>1</v>
      </c>
      <c r="B984" t="s">
        <v>719</v>
      </c>
      <c r="C984">
        <v>100</v>
      </c>
      <c r="D984">
        <v>0.880536368934004</v>
      </c>
    </row>
    <row r="985" spans="1:4" x14ac:dyDescent="0.25">
      <c r="A985">
        <v>1</v>
      </c>
      <c r="B985" t="s">
        <v>720</v>
      </c>
      <c r="C985">
        <v>100</v>
      </c>
      <c r="D985">
        <v>53390.523768286897</v>
      </c>
    </row>
    <row r="986" spans="1:4" x14ac:dyDescent="0.25">
      <c r="A986">
        <v>1</v>
      </c>
      <c r="B986" t="s">
        <v>721</v>
      </c>
      <c r="C986">
        <v>100</v>
      </c>
      <c r="D986">
        <v>0.89373847154985397</v>
      </c>
    </row>
    <row r="987" spans="1:4" x14ac:dyDescent="0.25">
      <c r="A987">
        <v>1</v>
      </c>
      <c r="B987" t="s">
        <v>722</v>
      </c>
      <c r="C987">
        <v>100</v>
      </c>
      <c r="D987">
        <v>56107.318161854899</v>
      </c>
    </row>
    <row r="988" spans="1:4" x14ac:dyDescent="0.25">
      <c r="A988">
        <v>1</v>
      </c>
      <c r="B988" t="s">
        <v>723</v>
      </c>
      <c r="C988">
        <v>100</v>
      </c>
      <c r="D988">
        <v>0.83966849203706695</v>
      </c>
    </row>
    <row r="989" spans="1:4" x14ac:dyDescent="0.25">
      <c r="A989">
        <v>1</v>
      </c>
      <c r="B989" t="s">
        <v>724</v>
      </c>
      <c r="C989">
        <v>100</v>
      </c>
      <c r="D989">
        <v>53018.793681690498</v>
      </c>
    </row>
    <row r="990" spans="1:4" x14ac:dyDescent="0.25">
      <c r="A990">
        <v>1</v>
      </c>
      <c r="B990" t="s">
        <v>725</v>
      </c>
      <c r="C990">
        <v>100</v>
      </c>
      <c r="D990">
        <v>1.33045546338397</v>
      </c>
    </row>
    <row r="991" spans="1:4" x14ac:dyDescent="0.25">
      <c r="A991">
        <v>1</v>
      </c>
      <c r="B991" t="s">
        <v>726</v>
      </c>
      <c r="C991">
        <v>100</v>
      </c>
      <c r="D991">
        <v>61489.827000052399</v>
      </c>
    </row>
    <row r="992" spans="1:4" x14ac:dyDescent="0.25">
      <c r="A992">
        <v>1</v>
      </c>
      <c r="B992" t="s">
        <v>727</v>
      </c>
      <c r="C992">
        <v>100</v>
      </c>
      <c r="D992">
        <v>1.2908865385855</v>
      </c>
    </row>
    <row r="993" spans="1:4" x14ac:dyDescent="0.25">
      <c r="A993">
        <v>1</v>
      </c>
      <c r="B993" t="s">
        <v>728</v>
      </c>
      <c r="C993">
        <v>99</v>
      </c>
      <c r="D993">
        <v>77982.731610616698</v>
      </c>
    </row>
    <row r="994" spans="1:4" x14ac:dyDescent="0.25">
      <c r="A994">
        <v>1</v>
      </c>
      <c r="B994" t="s">
        <v>729</v>
      </c>
      <c r="C994">
        <v>100</v>
      </c>
      <c r="D994">
        <v>1.25480415687214</v>
      </c>
    </row>
    <row r="995" spans="1:4" x14ac:dyDescent="0.25">
      <c r="A995">
        <v>1</v>
      </c>
      <c r="B995" t="s">
        <v>730</v>
      </c>
      <c r="C995">
        <v>100</v>
      </c>
      <c r="D995">
        <v>77898.284945279695</v>
      </c>
    </row>
    <row r="996" spans="1:4" x14ac:dyDescent="0.25">
      <c r="A996">
        <v>1</v>
      </c>
      <c r="B996" t="s">
        <v>731</v>
      </c>
      <c r="C996">
        <v>100</v>
      </c>
      <c r="D996">
        <v>1.26261974572317</v>
      </c>
    </row>
    <row r="997" spans="1:4" x14ac:dyDescent="0.25">
      <c r="A997">
        <v>1</v>
      </c>
      <c r="B997" t="s">
        <v>732</v>
      </c>
      <c r="C997">
        <v>99</v>
      </c>
      <c r="D997">
        <v>78164.654999933104</v>
      </c>
    </row>
    <row r="998" spans="1:4" x14ac:dyDescent="0.25">
      <c r="A998">
        <v>1</v>
      </c>
      <c r="B998" t="s">
        <v>733</v>
      </c>
      <c r="C998">
        <v>100</v>
      </c>
      <c r="D998">
        <v>1.05389951157429</v>
      </c>
    </row>
    <row r="999" spans="1:4" x14ac:dyDescent="0.25">
      <c r="A999">
        <v>1</v>
      </c>
      <c r="B999" t="s">
        <v>734</v>
      </c>
      <c r="C999">
        <v>99</v>
      </c>
      <c r="D999">
        <v>75631.686232800203</v>
      </c>
    </row>
    <row r="1000" spans="1:4" x14ac:dyDescent="0.25">
      <c r="A1000">
        <v>1</v>
      </c>
      <c r="B1000" t="s">
        <v>735</v>
      </c>
      <c r="C1000">
        <v>100</v>
      </c>
      <c r="D1000">
        <v>1.23837608993841</v>
      </c>
    </row>
    <row r="1001" spans="1:4" x14ac:dyDescent="0.25">
      <c r="A1001">
        <v>1</v>
      </c>
      <c r="B1001" t="s">
        <v>736</v>
      </c>
      <c r="C1001">
        <v>100</v>
      </c>
      <c r="D1001">
        <v>74040.745378844498</v>
      </c>
    </row>
    <row r="1002" spans="1:4" x14ac:dyDescent="0.25">
      <c r="A1002">
        <v>1</v>
      </c>
      <c r="B1002" t="s">
        <v>737</v>
      </c>
      <c r="C1002">
        <v>100</v>
      </c>
      <c r="D1002">
        <v>1.2467225274800899</v>
      </c>
    </row>
    <row r="1003" spans="1:4" x14ac:dyDescent="0.25">
      <c r="A1003">
        <v>1</v>
      </c>
      <c r="B1003" t="s">
        <v>738</v>
      </c>
      <c r="C1003">
        <v>100</v>
      </c>
      <c r="D1003">
        <v>71774.6038813591</v>
      </c>
    </row>
    <row r="1004" spans="1:4" x14ac:dyDescent="0.25">
      <c r="A1004">
        <v>1</v>
      </c>
      <c r="B1004" t="s">
        <v>739</v>
      </c>
      <c r="C1004">
        <v>100</v>
      </c>
      <c r="D1004">
        <v>1.43419453729781</v>
      </c>
    </row>
    <row r="1005" spans="1:4" x14ac:dyDescent="0.25">
      <c r="A1005">
        <v>1</v>
      </c>
      <c r="B1005" t="s">
        <v>740</v>
      </c>
      <c r="C1005">
        <v>100</v>
      </c>
      <c r="D1005">
        <v>75607.737429818997</v>
      </c>
    </row>
    <row r="1006" spans="1:4" x14ac:dyDescent="0.25">
      <c r="A1006">
        <v>1</v>
      </c>
      <c r="B1006" t="s">
        <v>741</v>
      </c>
      <c r="C1006">
        <v>100</v>
      </c>
      <c r="D1006">
        <v>1.31701672147657</v>
      </c>
    </row>
    <row r="1007" spans="1:4" x14ac:dyDescent="0.25">
      <c r="A1007">
        <v>1</v>
      </c>
      <c r="B1007" t="s">
        <v>742</v>
      </c>
      <c r="C1007">
        <v>100</v>
      </c>
      <c r="D1007">
        <v>73308.782992195993</v>
      </c>
    </row>
    <row r="1008" spans="1:4" x14ac:dyDescent="0.25">
      <c r="A1008">
        <v>1</v>
      </c>
      <c r="B1008" t="s">
        <v>743</v>
      </c>
      <c r="C1008">
        <v>100</v>
      </c>
      <c r="D1008">
        <v>1.44038915239842</v>
      </c>
    </row>
    <row r="1009" spans="1:4" x14ac:dyDescent="0.25">
      <c r="A1009">
        <v>1</v>
      </c>
      <c r="B1009" t="s">
        <v>744</v>
      </c>
      <c r="C1009">
        <v>100</v>
      </c>
      <c r="D1009">
        <v>74402.190745194399</v>
      </c>
    </row>
    <row r="1010" spans="1:4" x14ac:dyDescent="0.25">
      <c r="A1010">
        <v>1</v>
      </c>
      <c r="B1010" t="s">
        <v>745</v>
      </c>
      <c r="C1010">
        <v>100</v>
      </c>
      <c r="D1010">
        <v>0.73393692948804401</v>
      </c>
    </row>
    <row r="1011" spans="1:4" x14ac:dyDescent="0.25">
      <c r="A1011">
        <v>1</v>
      </c>
      <c r="B1011" t="s">
        <v>746</v>
      </c>
      <c r="C1011">
        <v>99</v>
      </c>
      <c r="D1011">
        <v>63816.683129610399</v>
      </c>
    </row>
    <row r="1012" spans="1:4" x14ac:dyDescent="0.25">
      <c r="A1012">
        <v>1</v>
      </c>
      <c r="B1012" t="s">
        <v>747</v>
      </c>
      <c r="C1012">
        <v>100</v>
      </c>
      <c r="D1012">
        <v>0.75889996164123497</v>
      </c>
    </row>
    <row r="1013" spans="1:4" x14ac:dyDescent="0.25">
      <c r="A1013">
        <v>1</v>
      </c>
      <c r="B1013" t="s">
        <v>748</v>
      </c>
      <c r="C1013">
        <v>98</v>
      </c>
      <c r="D1013">
        <v>62489.686783954203</v>
      </c>
    </row>
    <row r="1014" spans="1:4" x14ac:dyDescent="0.25">
      <c r="A1014">
        <v>1</v>
      </c>
      <c r="B1014" t="s">
        <v>749</v>
      </c>
      <c r="C1014">
        <v>100</v>
      </c>
      <c r="D1014">
        <v>0.64566134701781897</v>
      </c>
    </row>
    <row r="1015" spans="1:4" x14ac:dyDescent="0.25">
      <c r="A1015">
        <v>1</v>
      </c>
      <c r="B1015" t="s">
        <v>750</v>
      </c>
      <c r="C1015">
        <v>95</v>
      </c>
      <c r="D1015">
        <v>58928.7636174769</v>
      </c>
    </row>
    <row r="1016" spans="1:4" x14ac:dyDescent="0.25">
      <c r="A1016">
        <v>1</v>
      </c>
      <c r="B1016" t="s">
        <v>751</v>
      </c>
      <c r="C1016">
        <v>100</v>
      </c>
      <c r="D1016">
        <v>0.68180723212713201</v>
      </c>
    </row>
    <row r="1017" spans="1:4" x14ac:dyDescent="0.25">
      <c r="A1017">
        <v>1</v>
      </c>
      <c r="B1017" t="s">
        <v>752</v>
      </c>
      <c r="C1017">
        <v>100</v>
      </c>
      <c r="D1017">
        <v>56675.463130320102</v>
      </c>
    </row>
    <row r="1018" spans="1:4" x14ac:dyDescent="0.25">
      <c r="A1018">
        <v>1</v>
      </c>
      <c r="B1018" t="s">
        <v>753</v>
      </c>
      <c r="C1018">
        <v>100</v>
      </c>
      <c r="D1018">
        <v>0.65915379268050101</v>
      </c>
    </row>
    <row r="1019" spans="1:4" x14ac:dyDescent="0.25">
      <c r="A1019">
        <v>1</v>
      </c>
      <c r="B1019" t="s">
        <v>754</v>
      </c>
      <c r="C1019">
        <v>97</v>
      </c>
      <c r="D1019">
        <v>54716.128545573301</v>
      </c>
    </row>
    <row r="1020" spans="1:4" x14ac:dyDescent="0.25">
      <c r="A1020">
        <v>1</v>
      </c>
      <c r="B1020" t="s">
        <v>755</v>
      </c>
      <c r="C1020">
        <v>100</v>
      </c>
      <c r="D1020">
        <v>0.71753639961870197</v>
      </c>
    </row>
    <row r="1021" spans="1:4" x14ac:dyDescent="0.25">
      <c r="A1021">
        <v>1</v>
      </c>
      <c r="B1021" t="s">
        <v>756</v>
      </c>
      <c r="C1021">
        <v>99</v>
      </c>
      <c r="D1021">
        <v>57853.350100569602</v>
      </c>
    </row>
    <row r="1022" spans="1:4" x14ac:dyDescent="0.25">
      <c r="A1022">
        <v>1</v>
      </c>
      <c r="B1022" t="s">
        <v>757</v>
      </c>
      <c r="C1022">
        <v>100</v>
      </c>
      <c r="D1022">
        <v>0.76400210795476897</v>
      </c>
    </row>
    <row r="1023" spans="1:4" x14ac:dyDescent="0.25">
      <c r="A1023">
        <v>1</v>
      </c>
      <c r="B1023" t="s">
        <v>758</v>
      </c>
      <c r="C1023">
        <v>99</v>
      </c>
      <c r="D1023">
        <v>54060.317495677496</v>
      </c>
    </row>
    <row r="1024" spans="1:4" x14ac:dyDescent="0.25">
      <c r="A1024">
        <v>1</v>
      </c>
      <c r="B1024" t="s">
        <v>759</v>
      </c>
      <c r="C1024">
        <v>100</v>
      </c>
      <c r="D1024">
        <v>0.63764000443893498</v>
      </c>
    </row>
    <row r="1025" spans="1:4" x14ac:dyDescent="0.25">
      <c r="A1025">
        <v>1</v>
      </c>
      <c r="B1025" t="s">
        <v>760</v>
      </c>
      <c r="C1025">
        <v>98</v>
      </c>
      <c r="D1025">
        <v>53362.065164362801</v>
      </c>
    </row>
    <row r="1026" spans="1:4" x14ac:dyDescent="0.25">
      <c r="A1026">
        <v>1</v>
      </c>
      <c r="B1026" t="s">
        <v>761</v>
      </c>
      <c r="C1026">
        <v>100</v>
      </c>
      <c r="D1026">
        <v>0.59899049032228002</v>
      </c>
    </row>
    <row r="1027" spans="1:4" x14ac:dyDescent="0.25">
      <c r="A1027">
        <v>1</v>
      </c>
      <c r="B1027" t="s">
        <v>762</v>
      </c>
      <c r="C1027">
        <v>97</v>
      </c>
      <c r="D1027">
        <v>52830.602783629402</v>
      </c>
    </row>
    <row r="1028" spans="1:4" x14ac:dyDescent="0.25">
      <c r="A1028">
        <v>1</v>
      </c>
      <c r="B1028" t="s">
        <v>763</v>
      </c>
      <c r="C1028">
        <v>100</v>
      </c>
      <c r="D1028">
        <v>0.72312612418611599</v>
      </c>
    </row>
    <row r="1029" spans="1:4" x14ac:dyDescent="0.25">
      <c r="A1029">
        <v>1</v>
      </c>
      <c r="B1029" t="s">
        <v>764</v>
      </c>
      <c r="C1029">
        <v>99</v>
      </c>
      <c r="D1029">
        <v>53369.6488151718</v>
      </c>
    </row>
    <row r="1030" spans="1:4" x14ac:dyDescent="0.25">
      <c r="A1030">
        <v>1</v>
      </c>
      <c r="B1030" t="s">
        <v>765</v>
      </c>
      <c r="C1030">
        <v>100</v>
      </c>
      <c r="D1030">
        <v>0.75372287708021002</v>
      </c>
    </row>
    <row r="1031" spans="1:4" x14ac:dyDescent="0.25">
      <c r="A1031">
        <v>1</v>
      </c>
      <c r="B1031" t="s">
        <v>766</v>
      </c>
      <c r="C1031">
        <v>99</v>
      </c>
      <c r="D1031">
        <v>53584.697776572197</v>
      </c>
    </row>
    <row r="1032" spans="1:4" x14ac:dyDescent="0.25">
      <c r="A1032">
        <v>1</v>
      </c>
      <c r="B1032" t="s">
        <v>767</v>
      </c>
      <c r="C1032">
        <v>100</v>
      </c>
      <c r="D1032">
        <v>0.81757433930720202</v>
      </c>
    </row>
    <row r="1033" spans="1:4" x14ac:dyDescent="0.25">
      <c r="A1033">
        <v>1</v>
      </c>
      <c r="B1033" t="s">
        <v>768</v>
      </c>
      <c r="C1033">
        <v>99</v>
      </c>
      <c r="D1033">
        <v>51904.797857092097</v>
      </c>
    </row>
    <row r="1034" spans="1:4" x14ac:dyDescent="0.25">
      <c r="A1034">
        <v>1</v>
      </c>
      <c r="B1034" t="s">
        <v>769</v>
      </c>
      <c r="C1034">
        <v>100</v>
      </c>
      <c r="D1034">
        <v>0.75923126560350296</v>
      </c>
    </row>
    <row r="1035" spans="1:4" x14ac:dyDescent="0.25">
      <c r="A1035">
        <v>1</v>
      </c>
      <c r="B1035" t="s">
        <v>770</v>
      </c>
      <c r="C1035">
        <v>100</v>
      </c>
      <c r="D1035">
        <v>51948.649511043499</v>
      </c>
    </row>
    <row r="1036" spans="1:4" x14ac:dyDescent="0.25">
      <c r="A1036">
        <v>1</v>
      </c>
      <c r="B1036" t="s">
        <v>771</v>
      </c>
      <c r="C1036">
        <v>100</v>
      </c>
      <c r="D1036">
        <v>0.81679827397967097</v>
      </c>
    </row>
    <row r="1037" spans="1:4" x14ac:dyDescent="0.25">
      <c r="A1037">
        <v>1</v>
      </c>
      <c r="B1037" t="s">
        <v>772</v>
      </c>
      <c r="C1037">
        <v>98</v>
      </c>
      <c r="D1037">
        <v>55586.353775723903</v>
      </c>
    </row>
    <row r="1038" spans="1:4" x14ac:dyDescent="0.25">
      <c r="A1038">
        <v>1</v>
      </c>
      <c r="B1038" t="s">
        <v>773</v>
      </c>
      <c r="C1038">
        <v>100</v>
      </c>
      <c r="D1038">
        <v>0.69179212686358404</v>
      </c>
    </row>
    <row r="1039" spans="1:4" x14ac:dyDescent="0.25">
      <c r="A1039">
        <v>1</v>
      </c>
      <c r="B1039" t="s">
        <v>774</v>
      </c>
      <c r="C1039">
        <v>100</v>
      </c>
      <c r="D1039">
        <v>49782.431616285197</v>
      </c>
    </row>
    <row r="1040" spans="1:4" x14ac:dyDescent="0.25">
      <c r="A1040">
        <v>1</v>
      </c>
      <c r="B1040" t="s">
        <v>775</v>
      </c>
      <c r="C1040">
        <v>100</v>
      </c>
      <c r="D1040">
        <v>1.1616233917579399</v>
      </c>
    </row>
    <row r="1041" spans="1:4" x14ac:dyDescent="0.25">
      <c r="A1041">
        <v>1</v>
      </c>
      <c r="B1041" t="s">
        <v>776</v>
      </c>
      <c r="C1041">
        <v>100</v>
      </c>
      <c r="D1041">
        <v>63347.419955142002</v>
      </c>
    </row>
    <row r="1042" spans="1:4" x14ac:dyDescent="0.25">
      <c r="A1042">
        <v>1</v>
      </c>
      <c r="B1042" t="s">
        <v>777</v>
      </c>
      <c r="C1042">
        <v>100</v>
      </c>
      <c r="D1042">
        <v>1.05870982235779</v>
      </c>
    </row>
    <row r="1043" spans="1:4" x14ac:dyDescent="0.25">
      <c r="A1043">
        <v>1</v>
      </c>
      <c r="B1043" t="s">
        <v>778</v>
      </c>
      <c r="C1043">
        <v>98</v>
      </c>
      <c r="D1043">
        <v>78672.850707450707</v>
      </c>
    </row>
    <row r="1044" spans="1:4" x14ac:dyDescent="0.25">
      <c r="A1044">
        <v>1</v>
      </c>
      <c r="B1044" t="s">
        <v>779</v>
      </c>
      <c r="C1044">
        <v>100</v>
      </c>
      <c r="D1044">
        <v>1.02845992031303</v>
      </c>
    </row>
    <row r="1045" spans="1:4" x14ac:dyDescent="0.25">
      <c r="A1045">
        <v>1</v>
      </c>
      <c r="B1045" t="s">
        <v>780</v>
      </c>
      <c r="C1045">
        <v>100</v>
      </c>
      <c r="D1045">
        <v>78959.837317168101</v>
      </c>
    </row>
    <row r="1046" spans="1:4" x14ac:dyDescent="0.25">
      <c r="A1046">
        <v>1</v>
      </c>
      <c r="B1046" t="s">
        <v>781</v>
      </c>
      <c r="C1046">
        <v>100</v>
      </c>
      <c r="D1046">
        <v>1.1231853461375401</v>
      </c>
    </row>
    <row r="1047" spans="1:4" x14ac:dyDescent="0.25">
      <c r="A1047">
        <v>1</v>
      </c>
      <c r="B1047" t="s">
        <v>782</v>
      </c>
      <c r="C1047">
        <v>100</v>
      </c>
      <c r="D1047">
        <v>77862.842525416505</v>
      </c>
    </row>
    <row r="1048" spans="1:4" x14ac:dyDescent="0.25">
      <c r="A1048">
        <v>1</v>
      </c>
      <c r="B1048" t="s">
        <v>783</v>
      </c>
      <c r="C1048">
        <v>100</v>
      </c>
      <c r="D1048">
        <v>0.88165385430562004</v>
      </c>
    </row>
    <row r="1049" spans="1:4" x14ac:dyDescent="0.25">
      <c r="A1049">
        <v>1</v>
      </c>
      <c r="B1049" t="s">
        <v>784</v>
      </c>
      <c r="C1049">
        <v>98</v>
      </c>
      <c r="D1049">
        <v>75353.553095822295</v>
      </c>
    </row>
    <row r="1050" spans="1:4" x14ac:dyDescent="0.25">
      <c r="A1050">
        <v>1</v>
      </c>
      <c r="B1050" t="s">
        <v>785</v>
      </c>
      <c r="C1050">
        <v>100</v>
      </c>
      <c r="D1050">
        <v>1.06327232413605</v>
      </c>
    </row>
    <row r="1051" spans="1:4" x14ac:dyDescent="0.25">
      <c r="A1051">
        <v>1</v>
      </c>
      <c r="B1051" t="s">
        <v>786</v>
      </c>
      <c r="C1051">
        <v>99</v>
      </c>
      <c r="D1051">
        <v>75784.419201821205</v>
      </c>
    </row>
    <row r="1052" spans="1:4" x14ac:dyDescent="0.25">
      <c r="A1052">
        <v>1</v>
      </c>
      <c r="B1052" t="s">
        <v>787</v>
      </c>
      <c r="C1052">
        <v>100</v>
      </c>
      <c r="D1052">
        <v>1.1901816936626499</v>
      </c>
    </row>
    <row r="1053" spans="1:4" x14ac:dyDescent="0.25">
      <c r="A1053">
        <v>1</v>
      </c>
      <c r="B1053" t="s">
        <v>788</v>
      </c>
      <c r="C1053">
        <v>100</v>
      </c>
      <c r="D1053">
        <v>73157.9911751865</v>
      </c>
    </row>
    <row r="1054" spans="1:4" x14ac:dyDescent="0.25">
      <c r="A1054">
        <v>1</v>
      </c>
      <c r="B1054" t="s">
        <v>789</v>
      </c>
      <c r="C1054">
        <v>100</v>
      </c>
      <c r="D1054">
        <v>1.31429459180578</v>
      </c>
    </row>
    <row r="1055" spans="1:4" x14ac:dyDescent="0.25">
      <c r="A1055">
        <v>1</v>
      </c>
      <c r="B1055" t="s">
        <v>790</v>
      </c>
      <c r="C1055">
        <v>99</v>
      </c>
      <c r="D1055">
        <v>74830.182187276107</v>
      </c>
    </row>
    <row r="1056" spans="1:4" x14ac:dyDescent="0.25">
      <c r="A1056">
        <v>1</v>
      </c>
      <c r="B1056" t="s">
        <v>791</v>
      </c>
      <c r="C1056">
        <v>100</v>
      </c>
      <c r="D1056">
        <v>1.2147578714370699</v>
      </c>
    </row>
    <row r="1057" spans="1:4" x14ac:dyDescent="0.25">
      <c r="A1057">
        <v>1</v>
      </c>
      <c r="B1057" t="s">
        <v>792</v>
      </c>
      <c r="C1057">
        <v>100</v>
      </c>
      <c r="D1057">
        <v>71876.209145098503</v>
      </c>
    </row>
    <row r="1058" spans="1:4" x14ac:dyDescent="0.25">
      <c r="A1058">
        <v>1</v>
      </c>
      <c r="B1058" t="s">
        <v>793</v>
      </c>
      <c r="C1058">
        <v>100</v>
      </c>
      <c r="D1058">
        <v>1.1690268180077801</v>
      </c>
    </row>
    <row r="1059" spans="1:4" x14ac:dyDescent="0.25">
      <c r="A1059">
        <v>1</v>
      </c>
      <c r="B1059" t="s">
        <v>794</v>
      </c>
      <c r="C1059">
        <v>100</v>
      </c>
      <c r="D1059">
        <v>71937.218731882604</v>
      </c>
    </row>
    <row r="1060" spans="1:4" x14ac:dyDescent="0.25">
      <c r="A1060">
        <v>1</v>
      </c>
      <c r="B1060" t="s">
        <v>795</v>
      </c>
      <c r="C1060">
        <v>100</v>
      </c>
      <c r="D1060">
        <v>0.61787313894279094</v>
      </c>
    </row>
    <row r="1061" spans="1:4" x14ac:dyDescent="0.25">
      <c r="A1061">
        <v>1</v>
      </c>
      <c r="B1061" t="s">
        <v>796</v>
      </c>
      <c r="C1061">
        <v>97</v>
      </c>
      <c r="D1061">
        <v>60556.222656937498</v>
      </c>
    </row>
    <row r="1062" spans="1:4" x14ac:dyDescent="0.25">
      <c r="A1062">
        <v>1</v>
      </c>
      <c r="B1062" t="s">
        <v>797</v>
      </c>
      <c r="C1062">
        <v>100</v>
      </c>
      <c r="D1062">
        <v>0.63608637426485504</v>
      </c>
    </row>
    <row r="1063" spans="1:4" x14ac:dyDescent="0.25">
      <c r="A1063">
        <v>1</v>
      </c>
      <c r="B1063" t="s">
        <v>798</v>
      </c>
      <c r="C1063">
        <v>96</v>
      </c>
      <c r="D1063">
        <v>60490.7971793572</v>
      </c>
    </row>
    <row r="1064" spans="1:4" x14ac:dyDescent="0.25">
      <c r="A1064">
        <v>1</v>
      </c>
      <c r="B1064" t="s">
        <v>799</v>
      </c>
      <c r="C1064">
        <v>100</v>
      </c>
      <c r="D1064">
        <v>0.57153034521250801</v>
      </c>
    </row>
    <row r="1065" spans="1:4" x14ac:dyDescent="0.25">
      <c r="A1065">
        <v>1</v>
      </c>
      <c r="B1065" t="s">
        <v>800</v>
      </c>
      <c r="C1065">
        <v>99</v>
      </c>
      <c r="D1065">
        <v>61047.284488102297</v>
      </c>
    </row>
    <row r="1066" spans="1:4" x14ac:dyDescent="0.25">
      <c r="A1066">
        <v>1</v>
      </c>
      <c r="B1066" t="s">
        <v>801</v>
      </c>
      <c r="C1066">
        <v>100</v>
      </c>
      <c r="D1066">
        <v>0.62960539070092603</v>
      </c>
    </row>
    <row r="1067" spans="1:4" x14ac:dyDescent="0.25">
      <c r="A1067">
        <v>1</v>
      </c>
      <c r="B1067" t="s">
        <v>802</v>
      </c>
      <c r="C1067">
        <v>96</v>
      </c>
      <c r="D1067">
        <v>59231.137520941898</v>
      </c>
    </row>
    <row r="1068" spans="1:4" x14ac:dyDescent="0.25">
      <c r="A1068">
        <v>1</v>
      </c>
      <c r="B1068" t="s">
        <v>803</v>
      </c>
      <c r="C1068">
        <v>100</v>
      </c>
      <c r="D1068">
        <v>0.57207536886423305</v>
      </c>
    </row>
    <row r="1069" spans="1:4" x14ac:dyDescent="0.25">
      <c r="A1069">
        <v>1</v>
      </c>
      <c r="B1069" t="s">
        <v>804</v>
      </c>
      <c r="C1069">
        <v>95</v>
      </c>
      <c r="D1069">
        <v>58305.132273538402</v>
      </c>
    </row>
    <row r="1070" spans="1:4" x14ac:dyDescent="0.25">
      <c r="A1070">
        <v>1</v>
      </c>
      <c r="B1070" t="s">
        <v>805</v>
      </c>
      <c r="C1070">
        <v>100</v>
      </c>
      <c r="D1070">
        <v>0.57721456551004002</v>
      </c>
    </row>
    <row r="1071" spans="1:4" x14ac:dyDescent="0.25">
      <c r="A1071">
        <v>1</v>
      </c>
      <c r="B1071" t="s">
        <v>806</v>
      </c>
      <c r="C1071">
        <v>95</v>
      </c>
      <c r="D1071">
        <v>54742.887059016197</v>
      </c>
    </row>
    <row r="1072" spans="1:4" x14ac:dyDescent="0.25">
      <c r="A1072">
        <v>1</v>
      </c>
      <c r="B1072" t="s">
        <v>807</v>
      </c>
      <c r="C1072">
        <v>100</v>
      </c>
      <c r="D1072">
        <v>0.67838641375473197</v>
      </c>
    </row>
    <row r="1073" spans="1:4" x14ac:dyDescent="0.25">
      <c r="A1073">
        <v>1</v>
      </c>
      <c r="B1073" t="s">
        <v>808</v>
      </c>
      <c r="C1073">
        <v>99</v>
      </c>
      <c r="D1073">
        <v>55505.044090793599</v>
      </c>
    </row>
    <row r="1074" spans="1:4" x14ac:dyDescent="0.25">
      <c r="A1074">
        <v>1</v>
      </c>
      <c r="B1074" t="s">
        <v>809</v>
      </c>
      <c r="C1074">
        <v>100</v>
      </c>
      <c r="D1074">
        <v>0.53155815232229198</v>
      </c>
    </row>
    <row r="1075" spans="1:4" x14ac:dyDescent="0.25">
      <c r="A1075">
        <v>1</v>
      </c>
      <c r="B1075" t="s">
        <v>810</v>
      </c>
      <c r="C1075">
        <v>97</v>
      </c>
      <c r="D1075">
        <v>52861.7249899116</v>
      </c>
    </row>
    <row r="1076" spans="1:4" x14ac:dyDescent="0.25">
      <c r="A1076">
        <v>1</v>
      </c>
      <c r="B1076" t="s">
        <v>811</v>
      </c>
      <c r="C1076">
        <v>100</v>
      </c>
      <c r="D1076">
        <v>0.55181910406131296</v>
      </c>
    </row>
    <row r="1077" spans="1:4" x14ac:dyDescent="0.25">
      <c r="A1077">
        <v>1</v>
      </c>
      <c r="B1077" t="s">
        <v>812</v>
      </c>
      <c r="C1077">
        <v>97</v>
      </c>
      <c r="D1077">
        <v>53547.298756908502</v>
      </c>
    </row>
    <row r="1078" spans="1:4" x14ac:dyDescent="0.25">
      <c r="A1078">
        <v>1</v>
      </c>
      <c r="B1078" t="s">
        <v>813</v>
      </c>
      <c r="C1078">
        <v>100</v>
      </c>
      <c r="D1078">
        <v>0.63700090800869602</v>
      </c>
    </row>
    <row r="1079" spans="1:4" x14ac:dyDescent="0.25">
      <c r="A1079">
        <v>1</v>
      </c>
      <c r="B1079" t="s">
        <v>814</v>
      </c>
      <c r="C1079">
        <v>99</v>
      </c>
      <c r="D1079">
        <v>54857.922996560497</v>
      </c>
    </row>
    <row r="1080" spans="1:4" x14ac:dyDescent="0.25">
      <c r="A1080">
        <v>1</v>
      </c>
      <c r="B1080" t="s">
        <v>815</v>
      </c>
      <c r="C1080">
        <v>100</v>
      </c>
      <c r="D1080">
        <v>0.62886232625805505</v>
      </c>
    </row>
    <row r="1081" spans="1:4" x14ac:dyDescent="0.25">
      <c r="A1081">
        <v>1</v>
      </c>
      <c r="B1081" t="s">
        <v>816</v>
      </c>
      <c r="C1081">
        <v>98</v>
      </c>
      <c r="D1081">
        <v>50735.640587572401</v>
      </c>
    </row>
    <row r="1082" spans="1:4" x14ac:dyDescent="0.25">
      <c r="A1082">
        <v>1</v>
      </c>
      <c r="B1082" t="s">
        <v>817</v>
      </c>
      <c r="C1082">
        <v>100</v>
      </c>
      <c r="D1082">
        <v>0.71829380673654097</v>
      </c>
    </row>
    <row r="1083" spans="1:4" x14ac:dyDescent="0.25">
      <c r="A1083">
        <v>1</v>
      </c>
      <c r="B1083" t="s">
        <v>818</v>
      </c>
      <c r="C1083">
        <v>100</v>
      </c>
      <c r="D1083">
        <v>53021.575985599302</v>
      </c>
    </row>
    <row r="1084" spans="1:4" x14ac:dyDescent="0.25">
      <c r="A1084">
        <v>1</v>
      </c>
      <c r="B1084" t="s">
        <v>819</v>
      </c>
      <c r="C1084">
        <v>100</v>
      </c>
      <c r="D1084">
        <v>0.64792193593190806</v>
      </c>
    </row>
    <row r="1085" spans="1:4" x14ac:dyDescent="0.25">
      <c r="A1085">
        <v>1</v>
      </c>
      <c r="B1085" t="s">
        <v>820</v>
      </c>
      <c r="C1085">
        <v>99</v>
      </c>
      <c r="D1085">
        <v>54202.488412230501</v>
      </c>
    </row>
    <row r="1086" spans="1:4" x14ac:dyDescent="0.25">
      <c r="A1086">
        <v>1</v>
      </c>
      <c r="B1086" t="s">
        <v>821</v>
      </c>
      <c r="C1086">
        <v>100</v>
      </c>
      <c r="D1086">
        <v>0.71851581205145998</v>
      </c>
    </row>
    <row r="1087" spans="1:4" x14ac:dyDescent="0.25">
      <c r="A1087">
        <v>1</v>
      </c>
      <c r="B1087" t="s">
        <v>822</v>
      </c>
      <c r="C1087">
        <v>100</v>
      </c>
      <c r="D1087">
        <v>54178.642805223499</v>
      </c>
    </row>
    <row r="1088" spans="1:4" x14ac:dyDescent="0.25">
      <c r="A1088">
        <v>1</v>
      </c>
      <c r="B1088" t="s">
        <v>823</v>
      </c>
      <c r="C1088">
        <v>100</v>
      </c>
      <c r="D1088">
        <v>0.58744553797729104</v>
      </c>
    </row>
    <row r="1089" spans="1:4" x14ac:dyDescent="0.25">
      <c r="A1089">
        <v>1</v>
      </c>
      <c r="B1089" t="s">
        <v>824</v>
      </c>
      <c r="C1089">
        <v>93</v>
      </c>
      <c r="D1089">
        <v>53750.981710047097</v>
      </c>
    </row>
    <row r="1090" spans="1:4" x14ac:dyDescent="0.25">
      <c r="A1090">
        <v>1</v>
      </c>
      <c r="B1090" t="s">
        <v>825</v>
      </c>
      <c r="C1090">
        <v>100</v>
      </c>
      <c r="D1090">
        <v>0.96205086801198003</v>
      </c>
    </row>
    <row r="1091" spans="1:4" x14ac:dyDescent="0.25">
      <c r="A1091">
        <v>1</v>
      </c>
      <c r="B1091" t="s">
        <v>826</v>
      </c>
      <c r="C1091">
        <v>100</v>
      </c>
      <c r="D1091">
        <v>62098.707273733002</v>
      </c>
    </row>
    <row r="1092" spans="1:4" x14ac:dyDescent="0.25">
      <c r="A1092">
        <v>1</v>
      </c>
      <c r="B1092" t="s">
        <v>827</v>
      </c>
      <c r="C1092">
        <v>100</v>
      </c>
      <c r="D1092">
        <v>0.96296726932835097</v>
      </c>
    </row>
    <row r="1093" spans="1:4" x14ac:dyDescent="0.25">
      <c r="A1093">
        <v>1</v>
      </c>
      <c r="B1093" t="s">
        <v>828</v>
      </c>
      <c r="C1093">
        <v>98</v>
      </c>
      <c r="D1093">
        <v>78992.575016271003</v>
      </c>
    </row>
    <row r="1094" spans="1:4" x14ac:dyDescent="0.25">
      <c r="A1094">
        <v>1</v>
      </c>
      <c r="B1094" t="s">
        <v>829</v>
      </c>
      <c r="C1094">
        <v>100</v>
      </c>
      <c r="D1094">
        <v>0.87388355673449603</v>
      </c>
    </row>
    <row r="1095" spans="1:4" x14ac:dyDescent="0.25">
      <c r="A1095">
        <v>1</v>
      </c>
      <c r="B1095" t="s">
        <v>830</v>
      </c>
      <c r="C1095">
        <v>98</v>
      </c>
      <c r="D1095">
        <v>79490.400229118706</v>
      </c>
    </row>
    <row r="1096" spans="1:4" x14ac:dyDescent="0.25">
      <c r="A1096">
        <v>1</v>
      </c>
      <c r="B1096" t="s">
        <v>831</v>
      </c>
      <c r="C1096">
        <v>100</v>
      </c>
      <c r="D1096">
        <v>0.90570788339128305</v>
      </c>
    </row>
    <row r="1097" spans="1:4" x14ac:dyDescent="0.25">
      <c r="A1097">
        <v>1</v>
      </c>
      <c r="B1097" t="s">
        <v>832</v>
      </c>
      <c r="C1097">
        <v>98</v>
      </c>
      <c r="D1097">
        <v>78754.669439646997</v>
      </c>
    </row>
    <row r="1098" spans="1:4" x14ac:dyDescent="0.25">
      <c r="A1098">
        <v>1</v>
      </c>
      <c r="B1098" t="s">
        <v>833</v>
      </c>
      <c r="C1098">
        <v>100</v>
      </c>
      <c r="D1098">
        <v>0.75065279387208395</v>
      </c>
    </row>
    <row r="1099" spans="1:4" x14ac:dyDescent="0.25">
      <c r="A1099">
        <v>1</v>
      </c>
      <c r="B1099" t="s">
        <v>834</v>
      </c>
      <c r="C1099">
        <v>97</v>
      </c>
      <c r="D1099">
        <v>75675.487272692902</v>
      </c>
    </row>
    <row r="1100" spans="1:4" x14ac:dyDescent="0.25">
      <c r="A1100">
        <v>1</v>
      </c>
      <c r="B1100" t="s">
        <v>835</v>
      </c>
      <c r="C1100">
        <v>100</v>
      </c>
      <c r="D1100">
        <v>0.997989490066164</v>
      </c>
    </row>
    <row r="1101" spans="1:4" x14ac:dyDescent="0.25">
      <c r="A1101">
        <v>1</v>
      </c>
      <c r="B1101" t="s">
        <v>836</v>
      </c>
      <c r="C1101">
        <v>100</v>
      </c>
      <c r="D1101">
        <v>73518.351517335206</v>
      </c>
    </row>
    <row r="1102" spans="1:4" x14ac:dyDescent="0.25">
      <c r="A1102">
        <v>1</v>
      </c>
      <c r="B1102" t="s">
        <v>837</v>
      </c>
      <c r="C1102">
        <v>100</v>
      </c>
      <c r="D1102">
        <v>0.989553066188951</v>
      </c>
    </row>
    <row r="1103" spans="1:4" x14ac:dyDescent="0.25">
      <c r="A1103">
        <v>1</v>
      </c>
      <c r="B1103" t="s">
        <v>838</v>
      </c>
      <c r="C1103">
        <v>100</v>
      </c>
      <c r="D1103">
        <v>71730.594743559399</v>
      </c>
    </row>
    <row r="1104" spans="1:4" x14ac:dyDescent="0.25">
      <c r="A1104">
        <v>1</v>
      </c>
      <c r="B1104" t="s">
        <v>839</v>
      </c>
      <c r="C1104">
        <v>100</v>
      </c>
      <c r="D1104">
        <v>1.0345176236943301</v>
      </c>
    </row>
    <row r="1105" spans="1:4" x14ac:dyDescent="0.25">
      <c r="A1105">
        <v>1</v>
      </c>
      <c r="B1105" t="s">
        <v>840</v>
      </c>
      <c r="C1105">
        <v>99</v>
      </c>
      <c r="D1105">
        <v>74695.519058149803</v>
      </c>
    </row>
    <row r="1106" spans="1:4" x14ac:dyDescent="0.25">
      <c r="A1106">
        <v>1</v>
      </c>
      <c r="B1106" t="s">
        <v>841</v>
      </c>
      <c r="C1106">
        <v>100</v>
      </c>
      <c r="D1106">
        <v>0.96912553224829101</v>
      </c>
    </row>
    <row r="1107" spans="1:4" x14ac:dyDescent="0.25">
      <c r="A1107">
        <v>1</v>
      </c>
      <c r="B1107" t="s">
        <v>842</v>
      </c>
      <c r="C1107">
        <v>100</v>
      </c>
      <c r="D1107">
        <v>72589.418026833097</v>
      </c>
    </row>
    <row r="1108" spans="1:4" x14ac:dyDescent="0.25">
      <c r="A1108">
        <v>1</v>
      </c>
      <c r="B1108" t="s">
        <v>843</v>
      </c>
      <c r="C1108">
        <v>100</v>
      </c>
      <c r="D1108">
        <v>0.96069566865895495</v>
      </c>
    </row>
    <row r="1109" spans="1:4" x14ac:dyDescent="0.25">
      <c r="A1109">
        <v>1</v>
      </c>
      <c r="B1109" t="s">
        <v>844</v>
      </c>
      <c r="C1109">
        <v>100</v>
      </c>
      <c r="D1109">
        <v>71657.152614127699</v>
      </c>
    </row>
    <row r="1110" spans="1:4" x14ac:dyDescent="0.25">
      <c r="A1110">
        <v>1</v>
      </c>
      <c r="B1110" t="s">
        <v>845</v>
      </c>
      <c r="C1110">
        <v>100</v>
      </c>
      <c r="D1110">
        <v>0.433462639248194</v>
      </c>
    </row>
    <row r="1111" spans="1:4" x14ac:dyDescent="0.25">
      <c r="A1111">
        <v>1</v>
      </c>
      <c r="B1111" t="s">
        <v>846</v>
      </c>
      <c r="C1111">
        <v>85</v>
      </c>
      <c r="D1111">
        <v>62471.722324158698</v>
      </c>
    </row>
    <row r="1112" spans="1:4" x14ac:dyDescent="0.25">
      <c r="A1112">
        <v>1</v>
      </c>
      <c r="B1112" t="s">
        <v>847</v>
      </c>
      <c r="C1112">
        <v>100</v>
      </c>
      <c r="D1112">
        <v>0.50678637641375601</v>
      </c>
    </row>
    <row r="1113" spans="1:4" x14ac:dyDescent="0.25">
      <c r="A1113">
        <v>1</v>
      </c>
      <c r="B1113" t="s">
        <v>848</v>
      </c>
      <c r="C1113">
        <v>96</v>
      </c>
      <c r="D1113">
        <v>62370.683393029904</v>
      </c>
    </row>
    <row r="1114" spans="1:4" x14ac:dyDescent="0.25">
      <c r="A1114">
        <v>1</v>
      </c>
      <c r="B1114" t="s">
        <v>849</v>
      </c>
      <c r="C1114">
        <v>100</v>
      </c>
      <c r="D1114">
        <v>0.45798092085601</v>
      </c>
    </row>
    <row r="1115" spans="1:4" x14ac:dyDescent="0.25">
      <c r="A1115">
        <v>1</v>
      </c>
      <c r="B1115" t="s">
        <v>850</v>
      </c>
      <c r="C1115">
        <v>93</v>
      </c>
      <c r="D1115">
        <v>56502.846442128197</v>
      </c>
    </row>
    <row r="1116" spans="1:4" x14ac:dyDescent="0.25">
      <c r="A1116">
        <v>1</v>
      </c>
      <c r="B1116" t="s">
        <v>851</v>
      </c>
      <c r="C1116">
        <v>100</v>
      </c>
      <c r="D1116">
        <v>0.46505414495283098</v>
      </c>
    </row>
    <row r="1117" spans="1:4" x14ac:dyDescent="0.25">
      <c r="A1117">
        <v>1</v>
      </c>
      <c r="B1117" t="s">
        <v>852</v>
      </c>
      <c r="C1117">
        <v>96</v>
      </c>
      <c r="D1117">
        <v>59229.662630799903</v>
      </c>
    </row>
    <row r="1118" spans="1:4" x14ac:dyDescent="0.25">
      <c r="A1118">
        <v>1</v>
      </c>
      <c r="B1118" t="s">
        <v>853</v>
      </c>
      <c r="C1118">
        <v>100</v>
      </c>
      <c r="D1118">
        <v>0.42534836174670299</v>
      </c>
    </row>
    <row r="1119" spans="1:4" x14ac:dyDescent="0.25">
      <c r="A1119">
        <v>1</v>
      </c>
      <c r="B1119" t="s">
        <v>854</v>
      </c>
      <c r="C1119">
        <v>88</v>
      </c>
      <c r="D1119">
        <v>53431.9687091589</v>
      </c>
    </row>
    <row r="1120" spans="1:4" x14ac:dyDescent="0.25">
      <c r="A1120">
        <v>1</v>
      </c>
      <c r="B1120" t="s">
        <v>855</v>
      </c>
      <c r="C1120">
        <v>100</v>
      </c>
      <c r="D1120">
        <v>0.47951903778722699</v>
      </c>
    </row>
    <row r="1121" spans="1:4" x14ac:dyDescent="0.25">
      <c r="A1121">
        <v>1</v>
      </c>
      <c r="B1121" t="s">
        <v>856</v>
      </c>
      <c r="C1121">
        <v>97</v>
      </c>
      <c r="D1121">
        <v>58012.5124179021</v>
      </c>
    </row>
    <row r="1122" spans="1:4" x14ac:dyDescent="0.25">
      <c r="A1122">
        <v>1</v>
      </c>
      <c r="B1122" t="s">
        <v>857</v>
      </c>
      <c r="C1122">
        <v>100</v>
      </c>
      <c r="D1122">
        <v>0.53022024542106505</v>
      </c>
    </row>
    <row r="1123" spans="1:4" x14ac:dyDescent="0.25">
      <c r="A1123">
        <v>1</v>
      </c>
      <c r="B1123" t="s">
        <v>858</v>
      </c>
      <c r="C1123">
        <v>93</v>
      </c>
      <c r="D1123">
        <v>53269.290995897798</v>
      </c>
    </row>
    <row r="1124" spans="1:4" x14ac:dyDescent="0.25">
      <c r="A1124">
        <v>1</v>
      </c>
      <c r="B1124" t="s">
        <v>859</v>
      </c>
      <c r="C1124">
        <v>100</v>
      </c>
      <c r="D1124">
        <v>0.51886402015371602</v>
      </c>
    </row>
    <row r="1125" spans="1:4" x14ac:dyDescent="0.25">
      <c r="A1125">
        <v>1</v>
      </c>
      <c r="B1125" t="s">
        <v>860</v>
      </c>
      <c r="C1125">
        <v>96</v>
      </c>
      <c r="D1125">
        <v>56613.277432678398</v>
      </c>
    </row>
    <row r="1126" spans="1:4" x14ac:dyDescent="0.25">
      <c r="A1126">
        <v>1</v>
      </c>
      <c r="B1126" t="s">
        <v>861</v>
      </c>
      <c r="C1126">
        <v>100</v>
      </c>
      <c r="D1126">
        <v>0.38335295373976203</v>
      </c>
    </row>
    <row r="1127" spans="1:4" x14ac:dyDescent="0.25">
      <c r="A1127">
        <v>1</v>
      </c>
      <c r="B1127" t="s">
        <v>862</v>
      </c>
      <c r="C1127">
        <v>88</v>
      </c>
      <c r="D1127">
        <v>53546.052822048703</v>
      </c>
    </row>
    <row r="1128" spans="1:4" x14ac:dyDescent="0.25">
      <c r="A1128">
        <v>1</v>
      </c>
      <c r="B1128" t="s">
        <v>863</v>
      </c>
      <c r="C1128">
        <v>100</v>
      </c>
      <c r="D1128">
        <v>0.47784709782996299</v>
      </c>
    </row>
    <row r="1129" spans="1:4" x14ac:dyDescent="0.25">
      <c r="A1129">
        <v>1</v>
      </c>
      <c r="B1129" t="s">
        <v>864</v>
      </c>
      <c r="C1129">
        <v>92</v>
      </c>
      <c r="D1129">
        <v>55845.847000351503</v>
      </c>
    </row>
    <row r="1130" spans="1:4" x14ac:dyDescent="0.25">
      <c r="A1130">
        <v>1</v>
      </c>
      <c r="B1130" t="s">
        <v>865</v>
      </c>
      <c r="C1130">
        <v>100</v>
      </c>
      <c r="D1130">
        <v>0.50348915609187705</v>
      </c>
    </row>
    <row r="1131" spans="1:4" x14ac:dyDescent="0.25">
      <c r="A1131">
        <v>1</v>
      </c>
      <c r="B1131" t="s">
        <v>866</v>
      </c>
      <c r="C1131">
        <v>96</v>
      </c>
      <c r="D1131">
        <v>52063.557202152297</v>
      </c>
    </row>
    <row r="1132" spans="1:4" x14ac:dyDescent="0.25">
      <c r="A1132">
        <v>1</v>
      </c>
      <c r="B1132" t="s">
        <v>867</v>
      </c>
      <c r="C1132">
        <v>100</v>
      </c>
      <c r="D1132">
        <v>0.52788072988350798</v>
      </c>
    </row>
    <row r="1133" spans="1:4" x14ac:dyDescent="0.25">
      <c r="A1133">
        <v>1</v>
      </c>
      <c r="B1133" t="s">
        <v>868</v>
      </c>
      <c r="C1133">
        <v>95</v>
      </c>
      <c r="D1133">
        <v>53309.751675940999</v>
      </c>
    </row>
    <row r="1134" spans="1:4" x14ac:dyDescent="0.25">
      <c r="A1134">
        <v>1</v>
      </c>
      <c r="B1134" t="s">
        <v>869</v>
      </c>
      <c r="C1134">
        <v>100</v>
      </c>
      <c r="D1134">
        <v>0.44515651581757798</v>
      </c>
    </row>
    <row r="1135" spans="1:4" x14ac:dyDescent="0.25">
      <c r="A1135">
        <v>1</v>
      </c>
      <c r="B1135" t="s">
        <v>870</v>
      </c>
      <c r="C1135">
        <v>98</v>
      </c>
      <c r="D1135">
        <v>51388.588185818298</v>
      </c>
    </row>
    <row r="1136" spans="1:4" x14ac:dyDescent="0.25">
      <c r="A1136">
        <v>1</v>
      </c>
      <c r="B1136" t="s">
        <v>871</v>
      </c>
      <c r="C1136">
        <v>100</v>
      </c>
      <c r="D1136">
        <v>0.50335491477878302</v>
      </c>
    </row>
    <row r="1137" spans="1:4" x14ac:dyDescent="0.25">
      <c r="A1137">
        <v>1</v>
      </c>
      <c r="B1137" t="s">
        <v>872</v>
      </c>
      <c r="C1137">
        <v>94</v>
      </c>
      <c r="D1137">
        <v>54097.960943963299</v>
      </c>
    </row>
    <row r="1138" spans="1:4" x14ac:dyDescent="0.25">
      <c r="A1138">
        <v>1</v>
      </c>
      <c r="B1138" t="s">
        <v>873</v>
      </c>
      <c r="C1138">
        <v>100</v>
      </c>
      <c r="D1138">
        <v>0.41872560402349202</v>
      </c>
    </row>
    <row r="1139" spans="1:4" x14ac:dyDescent="0.25">
      <c r="A1139">
        <v>1</v>
      </c>
      <c r="B1139" t="s">
        <v>874</v>
      </c>
      <c r="C1139">
        <v>93</v>
      </c>
      <c r="D1139">
        <v>52547.671183503997</v>
      </c>
    </row>
    <row r="1140" spans="1:4" x14ac:dyDescent="0.25">
      <c r="A1140">
        <v>1</v>
      </c>
      <c r="B1140" t="s">
        <v>875</v>
      </c>
      <c r="C1140">
        <v>100</v>
      </c>
      <c r="D1140">
        <v>0.68057952477166395</v>
      </c>
    </row>
    <row r="1141" spans="1:4" x14ac:dyDescent="0.25">
      <c r="A1141">
        <v>1</v>
      </c>
      <c r="B1141" t="s">
        <v>876</v>
      </c>
      <c r="C1141">
        <v>98</v>
      </c>
      <c r="D1141">
        <v>63562.771787661601</v>
      </c>
    </row>
    <row r="1142" spans="1:4" x14ac:dyDescent="0.25">
      <c r="A1142">
        <v>1</v>
      </c>
      <c r="B1142" t="s">
        <v>877</v>
      </c>
      <c r="C1142">
        <v>100</v>
      </c>
      <c r="D1142">
        <v>0.651423496524979</v>
      </c>
    </row>
    <row r="1143" spans="1:4" x14ac:dyDescent="0.25">
      <c r="A1143">
        <v>1</v>
      </c>
      <c r="B1143" t="s">
        <v>878</v>
      </c>
      <c r="C1143">
        <v>98</v>
      </c>
      <c r="D1143">
        <v>77381.142284188405</v>
      </c>
    </row>
    <row r="1144" spans="1:4" x14ac:dyDescent="0.25">
      <c r="A1144">
        <v>1</v>
      </c>
      <c r="B1144" t="s">
        <v>879</v>
      </c>
      <c r="C1144">
        <v>100</v>
      </c>
      <c r="D1144">
        <v>0.62356443312210097</v>
      </c>
    </row>
    <row r="1145" spans="1:4" x14ac:dyDescent="0.25">
      <c r="A1145">
        <v>1</v>
      </c>
      <c r="B1145" t="s">
        <v>880</v>
      </c>
      <c r="C1145">
        <v>94</v>
      </c>
      <c r="D1145">
        <v>78598.869657221498</v>
      </c>
    </row>
    <row r="1146" spans="1:4" x14ac:dyDescent="0.25">
      <c r="A1146">
        <v>1</v>
      </c>
      <c r="B1146" t="s">
        <v>881</v>
      </c>
      <c r="C1146">
        <v>100</v>
      </c>
      <c r="D1146">
        <v>0.74805894839538001</v>
      </c>
    </row>
    <row r="1147" spans="1:4" x14ac:dyDescent="0.25">
      <c r="A1147">
        <v>1</v>
      </c>
      <c r="B1147" t="s">
        <v>882</v>
      </c>
      <c r="C1147">
        <v>98</v>
      </c>
      <c r="D1147">
        <v>77499.768830949295</v>
      </c>
    </row>
    <row r="1148" spans="1:4" x14ac:dyDescent="0.25">
      <c r="A1148">
        <v>1</v>
      </c>
      <c r="B1148" t="s">
        <v>883</v>
      </c>
      <c r="C1148">
        <v>100</v>
      </c>
      <c r="D1148">
        <v>0.54263467307643198</v>
      </c>
    </row>
    <row r="1149" spans="1:4" x14ac:dyDescent="0.25">
      <c r="A1149">
        <v>1</v>
      </c>
      <c r="B1149" t="s">
        <v>884</v>
      </c>
      <c r="C1149">
        <v>91</v>
      </c>
      <c r="D1149">
        <v>72060.2631203614</v>
      </c>
    </row>
    <row r="1150" spans="1:4" x14ac:dyDescent="0.25">
      <c r="A1150">
        <v>1</v>
      </c>
      <c r="B1150" t="s">
        <v>885</v>
      </c>
      <c r="C1150">
        <v>100</v>
      </c>
      <c r="D1150">
        <v>0.68298548861948005</v>
      </c>
    </row>
    <row r="1151" spans="1:4" x14ac:dyDescent="0.25">
      <c r="A1151">
        <v>1</v>
      </c>
      <c r="B1151" t="s">
        <v>886</v>
      </c>
      <c r="C1151">
        <v>97</v>
      </c>
      <c r="D1151">
        <v>72575.904705321198</v>
      </c>
    </row>
    <row r="1152" spans="1:4" x14ac:dyDescent="0.25">
      <c r="A1152">
        <v>1</v>
      </c>
      <c r="B1152" t="s">
        <v>887</v>
      </c>
      <c r="C1152">
        <v>100</v>
      </c>
      <c r="D1152">
        <v>0.67008372182515896</v>
      </c>
    </row>
    <row r="1153" spans="1:4" x14ac:dyDescent="0.25">
      <c r="A1153">
        <v>1</v>
      </c>
      <c r="B1153" t="s">
        <v>888</v>
      </c>
      <c r="C1153">
        <v>93</v>
      </c>
      <c r="D1153">
        <v>73414.961369165001</v>
      </c>
    </row>
    <row r="1154" spans="1:4" x14ac:dyDescent="0.25">
      <c r="A1154">
        <v>1</v>
      </c>
      <c r="B1154" t="s">
        <v>889</v>
      </c>
      <c r="C1154">
        <v>100</v>
      </c>
      <c r="D1154">
        <v>0.81612209557456195</v>
      </c>
    </row>
    <row r="1155" spans="1:4" x14ac:dyDescent="0.25">
      <c r="A1155">
        <v>1</v>
      </c>
      <c r="B1155" t="s">
        <v>890</v>
      </c>
      <c r="C1155">
        <v>100</v>
      </c>
      <c r="D1155">
        <v>74402.177088288998</v>
      </c>
    </row>
    <row r="1156" spans="1:4" x14ac:dyDescent="0.25">
      <c r="A1156">
        <v>1</v>
      </c>
      <c r="B1156" t="s">
        <v>891</v>
      </c>
      <c r="C1156">
        <v>100</v>
      </c>
      <c r="D1156">
        <v>0.69691592051570705</v>
      </c>
    </row>
    <row r="1157" spans="1:4" x14ac:dyDescent="0.25">
      <c r="A1157">
        <v>1</v>
      </c>
      <c r="B1157" t="s">
        <v>892</v>
      </c>
      <c r="C1157">
        <v>97</v>
      </c>
      <c r="D1157">
        <v>73896.848606299201</v>
      </c>
    </row>
    <row r="1158" spans="1:4" x14ac:dyDescent="0.25">
      <c r="A1158">
        <v>1</v>
      </c>
      <c r="B1158" t="s">
        <v>893</v>
      </c>
      <c r="C1158">
        <v>100</v>
      </c>
      <c r="D1158">
        <v>0.74129113529124002</v>
      </c>
    </row>
    <row r="1159" spans="1:4" x14ac:dyDescent="0.25">
      <c r="A1159">
        <v>1</v>
      </c>
      <c r="B1159" t="s">
        <v>894</v>
      </c>
      <c r="C1159">
        <v>98</v>
      </c>
      <c r="D1159">
        <v>71233.1711011515</v>
      </c>
    </row>
    <row r="1160" spans="1:4" x14ac:dyDescent="0.25">
      <c r="A1160">
        <v>1</v>
      </c>
      <c r="B1160" t="s">
        <v>895</v>
      </c>
      <c r="C1160">
        <v>100</v>
      </c>
      <c r="D1160">
        <v>0.369733680404988</v>
      </c>
    </row>
    <row r="1161" spans="1:4" x14ac:dyDescent="0.25">
      <c r="A1161">
        <v>1</v>
      </c>
      <c r="B1161" t="s">
        <v>896</v>
      </c>
      <c r="C1161">
        <v>87</v>
      </c>
      <c r="D1161">
        <v>62085.772461066801</v>
      </c>
    </row>
    <row r="1162" spans="1:4" x14ac:dyDescent="0.25">
      <c r="A1162">
        <v>1</v>
      </c>
      <c r="B1162" t="s">
        <v>897</v>
      </c>
      <c r="C1162">
        <v>100</v>
      </c>
      <c r="D1162">
        <v>0.38133528236111702</v>
      </c>
    </row>
    <row r="1163" spans="1:4" x14ac:dyDescent="0.25">
      <c r="A1163">
        <v>1</v>
      </c>
      <c r="B1163" t="s">
        <v>898</v>
      </c>
      <c r="C1163">
        <v>86</v>
      </c>
      <c r="D1163">
        <v>62119.962951981201</v>
      </c>
    </row>
    <row r="1164" spans="1:4" x14ac:dyDescent="0.25">
      <c r="A1164">
        <v>1</v>
      </c>
      <c r="B1164" t="s">
        <v>899</v>
      </c>
      <c r="C1164">
        <v>100</v>
      </c>
      <c r="D1164">
        <v>0.31117378640216797</v>
      </c>
    </row>
    <row r="1165" spans="1:4" x14ac:dyDescent="0.25">
      <c r="A1165">
        <v>1</v>
      </c>
      <c r="B1165" t="s">
        <v>900</v>
      </c>
      <c r="C1165">
        <v>79</v>
      </c>
      <c r="D1165">
        <v>56190.857954442698</v>
      </c>
    </row>
    <row r="1166" spans="1:4" x14ac:dyDescent="0.25">
      <c r="A1166">
        <v>1</v>
      </c>
      <c r="B1166" t="s">
        <v>901</v>
      </c>
      <c r="C1166">
        <v>100</v>
      </c>
      <c r="D1166">
        <v>0.34299589195132801</v>
      </c>
    </row>
    <row r="1167" spans="1:4" x14ac:dyDescent="0.25">
      <c r="A1167">
        <v>1</v>
      </c>
      <c r="B1167" t="s">
        <v>902</v>
      </c>
      <c r="C1167">
        <v>82</v>
      </c>
      <c r="D1167">
        <v>59235.329587535198</v>
      </c>
    </row>
    <row r="1168" spans="1:4" x14ac:dyDescent="0.25">
      <c r="A1168">
        <v>1</v>
      </c>
      <c r="B1168" t="s">
        <v>903</v>
      </c>
      <c r="C1168">
        <v>100</v>
      </c>
      <c r="D1168">
        <v>0.349378586054999</v>
      </c>
    </row>
    <row r="1169" spans="1:4" x14ac:dyDescent="0.25">
      <c r="A1169">
        <v>1</v>
      </c>
      <c r="B1169" t="s">
        <v>904</v>
      </c>
      <c r="C1169">
        <v>89</v>
      </c>
      <c r="D1169">
        <v>62401.975056302101</v>
      </c>
    </row>
    <row r="1170" spans="1:4" x14ac:dyDescent="0.25">
      <c r="A1170">
        <v>1</v>
      </c>
      <c r="B1170" t="s">
        <v>905</v>
      </c>
      <c r="C1170">
        <v>100</v>
      </c>
      <c r="D1170">
        <v>0.39255870896337203</v>
      </c>
    </row>
    <row r="1171" spans="1:4" x14ac:dyDescent="0.25">
      <c r="A1171">
        <v>1</v>
      </c>
      <c r="B1171" t="s">
        <v>906</v>
      </c>
      <c r="C1171">
        <v>89</v>
      </c>
      <c r="D1171">
        <v>54939.7197962192</v>
      </c>
    </row>
    <row r="1172" spans="1:4" x14ac:dyDescent="0.25">
      <c r="A1172">
        <v>1</v>
      </c>
      <c r="B1172" t="s">
        <v>907</v>
      </c>
      <c r="C1172">
        <v>100</v>
      </c>
      <c r="D1172">
        <v>0.432123521676686</v>
      </c>
    </row>
    <row r="1173" spans="1:4" x14ac:dyDescent="0.25">
      <c r="A1173">
        <v>1</v>
      </c>
      <c r="B1173" t="s">
        <v>908</v>
      </c>
      <c r="C1173">
        <v>95</v>
      </c>
      <c r="D1173">
        <v>54661.475813821402</v>
      </c>
    </row>
    <row r="1174" spans="1:4" x14ac:dyDescent="0.25">
      <c r="A1174">
        <v>1</v>
      </c>
      <c r="B1174" t="s">
        <v>909</v>
      </c>
      <c r="C1174">
        <v>100</v>
      </c>
      <c r="D1174">
        <v>0.32354245100234302</v>
      </c>
    </row>
    <row r="1175" spans="1:4" x14ac:dyDescent="0.25">
      <c r="A1175">
        <v>1</v>
      </c>
      <c r="B1175" t="s">
        <v>910</v>
      </c>
      <c r="C1175">
        <v>78</v>
      </c>
      <c r="D1175">
        <v>55185.287083364703</v>
      </c>
    </row>
    <row r="1176" spans="1:4" x14ac:dyDescent="0.25">
      <c r="A1176">
        <v>1</v>
      </c>
      <c r="B1176" t="s">
        <v>911</v>
      </c>
      <c r="C1176">
        <v>100</v>
      </c>
      <c r="D1176">
        <v>0.292740509014906</v>
      </c>
    </row>
    <row r="1177" spans="1:4" x14ac:dyDescent="0.25">
      <c r="A1177">
        <v>1</v>
      </c>
      <c r="B1177" t="s">
        <v>912</v>
      </c>
      <c r="C1177">
        <v>89</v>
      </c>
      <c r="D1177">
        <v>53625.090185893401</v>
      </c>
    </row>
    <row r="1178" spans="1:4" x14ac:dyDescent="0.25">
      <c r="A1178">
        <v>1</v>
      </c>
      <c r="B1178" t="s">
        <v>913</v>
      </c>
      <c r="C1178">
        <v>100</v>
      </c>
      <c r="D1178">
        <v>0.34340734067696299</v>
      </c>
    </row>
    <row r="1179" spans="1:4" x14ac:dyDescent="0.25">
      <c r="A1179">
        <v>1</v>
      </c>
      <c r="B1179" t="s">
        <v>914</v>
      </c>
      <c r="C1179">
        <v>87</v>
      </c>
      <c r="D1179">
        <v>52965.1281857699</v>
      </c>
    </row>
    <row r="1180" spans="1:4" x14ac:dyDescent="0.25">
      <c r="A1180">
        <v>1</v>
      </c>
      <c r="B1180" t="s">
        <v>915</v>
      </c>
      <c r="C1180">
        <v>100</v>
      </c>
      <c r="D1180">
        <v>0.33256026037035102</v>
      </c>
    </row>
    <row r="1181" spans="1:4" x14ac:dyDescent="0.25">
      <c r="A1181">
        <v>1</v>
      </c>
      <c r="B1181" t="s">
        <v>916</v>
      </c>
      <c r="C1181">
        <v>93</v>
      </c>
      <c r="D1181">
        <v>49746.108620624698</v>
      </c>
    </row>
    <row r="1182" spans="1:4" x14ac:dyDescent="0.25">
      <c r="A1182">
        <v>1</v>
      </c>
      <c r="B1182" t="s">
        <v>917</v>
      </c>
      <c r="C1182">
        <v>100</v>
      </c>
      <c r="D1182">
        <v>0.38594492096114902</v>
      </c>
    </row>
    <row r="1183" spans="1:4" x14ac:dyDescent="0.25">
      <c r="A1183">
        <v>1</v>
      </c>
      <c r="B1183" t="s">
        <v>918</v>
      </c>
      <c r="C1183">
        <v>92</v>
      </c>
      <c r="D1183">
        <v>54664.114614897997</v>
      </c>
    </row>
    <row r="1184" spans="1:4" x14ac:dyDescent="0.25">
      <c r="A1184">
        <v>1</v>
      </c>
      <c r="B1184" t="s">
        <v>919</v>
      </c>
      <c r="C1184">
        <v>100</v>
      </c>
      <c r="D1184">
        <v>0.36326754617035301</v>
      </c>
    </row>
    <row r="1185" spans="1:4" x14ac:dyDescent="0.25">
      <c r="A1185">
        <v>1</v>
      </c>
      <c r="B1185" t="s">
        <v>920</v>
      </c>
      <c r="C1185">
        <v>87</v>
      </c>
      <c r="D1185">
        <v>53706.706980713498</v>
      </c>
    </row>
    <row r="1186" spans="1:4" x14ac:dyDescent="0.25">
      <c r="A1186">
        <v>1</v>
      </c>
      <c r="B1186" t="s">
        <v>921</v>
      </c>
      <c r="C1186">
        <v>100</v>
      </c>
      <c r="D1186">
        <v>0.36890459915798102</v>
      </c>
    </row>
    <row r="1187" spans="1:4" x14ac:dyDescent="0.25">
      <c r="A1187">
        <v>1</v>
      </c>
      <c r="B1187" t="s">
        <v>922</v>
      </c>
      <c r="C1187">
        <v>90</v>
      </c>
      <c r="D1187">
        <v>53756.607991851401</v>
      </c>
    </row>
    <row r="1188" spans="1:4" x14ac:dyDescent="0.25">
      <c r="A1188">
        <v>1</v>
      </c>
      <c r="B1188" t="s">
        <v>923</v>
      </c>
      <c r="C1188">
        <v>100</v>
      </c>
      <c r="D1188">
        <v>0.38142084136055698</v>
      </c>
    </row>
    <row r="1189" spans="1:4" x14ac:dyDescent="0.25">
      <c r="A1189">
        <v>1</v>
      </c>
      <c r="B1189" t="s">
        <v>924</v>
      </c>
      <c r="C1189">
        <v>93</v>
      </c>
      <c r="D1189">
        <v>54444.292804791097</v>
      </c>
    </row>
    <row r="1190" spans="1:4" x14ac:dyDescent="0.25">
      <c r="A1190">
        <v>1</v>
      </c>
      <c r="B1190" t="s">
        <v>925</v>
      </c>
      <c r="C1190">
        <v>100</v>
      </c>
      <c r="D1190">
        <v>0.49722944238736599</v>
      </c>
    </row>
    <row r="1191" spans="1:4" x14ac:dyDescent="0.25">
      <c r="A1191">
        <v>1</v>
      </c>
      <c r="B1191" t="s">
        <v>926</v>
      </c>
      <c r="C1191">
        <v>95</v>
      </c>
      <c r="D1191">
        <v>60113.7186929612</v>
      </c>
    </row>
    <row r="1192" spans="1:4" x14ac:dyDescent="0.25">
      <c r="A1192">
        <v>1</v>
      </c>
      <c r="B1192" t="s">
        <v>927</v>
      </c>
      <c r="C1192">
        <v>100</v>
      </c>
      <c r="D1192">
        <v>0.50286129024837101</v>
      </c>
    </row>
    <row r="1193" spans="1:4" x14ac:dyDescent="0.25">
      <c r="A1193">
        <v>1</v>
      </c>
      <c r="B1193" t="s">
        <v>928</v>
      </c>
      <c r="C1193">
        <v>93</v>
      </c>
      <c r="D1193">
        <v>78342.549607161694</v>
      </c>
    </row>
    <row r="1194" spans="1:4" x14ac:dyDescent="0.25">
      <c r="A1194">
        <v>1</v>
      </c>
      <c r="B1194" t="s">
        <v>929</v>
      </c>
      <c r="C1194">
        <v>100</v>
      </c>
      <c r="D1194">
        <v>0.45395805436394598</v>
      </c>
    </row>
    <row r="1195" spans="1:4" x14ac:dyDescent="0.25">
      <c r="A1195">
        <v>1</v>
      </c>
      <c r="B1195" t="s">
        <v>930</v>
      </c>
      <c r="C1195">
        <v>88</v>
      </c>
      <c r="D1195">
        <v>77734.773414683499</v>
      </c>
    </row>
    <row r="1196" spans="1:4" x14ac:dyDescent="0.25">
      <c r="A1196">
        <v>1</v>
      </c>
      <c r="B1196" t="s">
        <v>931</v>
      </c>
      <c r="C1196">
        <v>100</v>
      </c>
      <c r="D1196">
        <v>0.49030234524727401</v>
      </c>
    </row>
    <row r="1197" spans="1:4" x14ac:dyDescent="0.25">
      <c r="A1197">
        <v>1</v>
      </c>
      <c r="B1197" t="s">
        <v>932</v>
      </c>
      <c r="C1197">
        <v>90</v>
      </c>
      <c r="D1197">
        <v>78104.601092835495</v>
      </c>
    </row>
    <row r="1198" spans="1:4" x14ac:dyDescent="0.25">
      <c r="A1198">
        <v>1</v>
      </c>
      <c r="B1198" t="s">
        <v>933</v>
      </c>
      <c r="C1198">
        <v>100</v>
      </c>
      <c r="D1198">
        <v>0.42961950140476801</v>
      </c>
    </row>
    <row r="1199" spans="1:4" x14ac:dyDescent="0.25">
      <c r="A1199">
        <v>1</v>
      </c>
      <c r="B1199" t="s">
        <v>934</v>
      </c>
      <c r="C1199">
        <v>84</v>
      </c>
      <c r="D1199">
        <v>74439.070206244898</v>
      </c>
    </row>
    <row r="1200" spans="1:4" x14ac:dyDescent="0.25">
      <c r="A1200">
        <v>1</v>
      </c>
      <c r="B1200" t="s">
        <v>935</v>
      </c>
      <c r="C1200">
        <v>100</v>
      </c>
      <c r="D1200">
        <v>0.54378023478040205</v>
      </c>
    </row>
    <row r="1201" spans="1:4" x14ac:dyDescent="0.25">
      <c r="A1201">
        <v>1</v>
      </c>
      <c r="B1201" t="s">
        <v>936</v>
      </c>
      <c r="C1201">
        <v>92</v>
      </c>
      <c r="D1201">
        <v>74080.287848150794</v>
      </c>
    </row>
    <row r="1202" spans="1:4" x14ac:dyDescent="0.25">
      <c r="A1202">
        <v>1</v>
      </c>
      <c r="B1202" t="s">
        <v>937</v>
      </c>
      <c r="C1202">
        <v>100</v>
      </c>
      <c r="D1202">
        <v>0.55193093076874999</v>
      </c>
    </row>
    <row r="1203" spans="1:4" x14ac:dyDescent="0.25">
      <c r="A1203">
        <v>1</v>
      </c>
      <c r="B1203" t="s">
        <v>938</v>
      </c>
      <c r="C1203">
        <v>97</v>
      </c>
      <c r="D1203">
        <v>75836.760609086996</v>
      </c>
    </row>
    <row r="1204" spans="1:4" x14ac:dyDescent="0.25">
      <c r="A1204">
        <v>1</v>
      </c>
      <c r="B1204" t="s">
        <v>939</v>
      </c>
      <c r="C1204">
        <v>100</v>
      </c>
      <c r="D1204">
        <v>0.57806338638187904</v>
      </c>
    </row>
    <row r="1205" spans="1:4" x14ac:dyDescent="0.25">
      <c r="A1205">
        <v>1</v>
      </c>
      <c r="B1205" t="s">
        <v>940</v>
      </c>
      <c r="C1205">
        <v>95</v>
      </c>
      <c r="D1205">
        <v>73332.295855359203</v>
      </c>
    </row>
    <row r="1206" spans="1:4" x14ac:dyDescent="0.25">
      <c r="A1206">
        <v>1</v>
      </c>
      <c r="B1206" t="s">
        <v>941</v>
      </c>
      <c r="C1206">
        <v>100</v>
      </c>
      <c r="D1206">
        <v>0.61470226326247801</v>
      </c>
    </row>
    <row r="1207" spans="1:4" x14ac:dyDescent="0.25">
      <c r="A1207">
        <v>1</v>
      </c>
      <c r="B1207" t="s">
        <v>942</v>
      </c>
      <c r="C1207">
        <v>97</v>
      </c>
      <c r="D1207">
        <v>73356.343020676301</v>
      </c>
    </row>
    <row r="1208" spans="1:4" x14ac:dyDescent="0.25">
      <c r="A1208">
        <v>1</v>
      </c>
      <c r="B1208" t="s">
        <v>943</v>
      </c>
      <c r="C1208">
        <v>100</v>
      </c>
      <c r="D1208">
        <v>0.48874501030617701</v>
      </c>
    </row>
    <row r="1209" spans="1:4" x14ac:dyDescent="0.25">
      <c r="A1209">
        <v>1</v>
      </c>
      <c r="B1209" t="s">
        <v>944</v>
      </c>
      <c r="C1209">
        <v>91</v>
      </c>
      <c r="D1209">
        <v>70532.134878934303</v>
      </c>
    </row>
    <row r="1210" spans="1:4" x14ac:dyDescent="0.25">
      <c r="A1210">
        <v>1</v>
      </c>
      <c r="B1210" t="s">
        <v>945</v>
      </c>
      <c r="C1210">
        <v>100</v>
      </c>
      <c r="D1210">
        <v>0.290559548217938</v>
      </c>
    </row>
    <row r="1211" spans="1:4" x14ac:dyDescent="0.25">
      <c r="A1211">
        <v>1</v>
      </c>
      <c r="B1211" t="s">
        <v>946</v>
      </c>
      <c r="C1211">
        <v>77</v>
      </c>
      <c r="D1211">
        <v>63227.206864107597</v>
      </c>
    </row>
    <row r="1212" spans="1:4" x14ac:dyDescent="0.25">
      <c r="A1212">
        <v>1</v>
      </c>
      <c r="B1212" t="s">
        <v>947</v>
      </c>
      <c r="C1212">
        <v>100</v>
      </c>
      <c r="D1212">
        <v>0.28445785153180903</v>
      </c>
    </row>
    <row r="1213" spans="1:4" x14ac:dyDescent="0.25">
      <c r="A1213">
        <v>1</v>
      </c>
      <c r="B1213" t="s">
        <v>948</v>
      </c>
      <c r="C1213">
        <v>80</v>
      </c>
      <c r="D1213">
        <v>57808.513312192503</v>
      </c>
    </row>
    <row r="1214" spans="1:4" x14ac:dyDescent="0.25">
      <c r="A1214">
        <v>1</v>
      </c>
      <c r="B1214" t="s">
        <v>949</v>
      </c>
      <c r="C1214">
        <v>100</v>
      </c>
      <c r="D1214">
        <v>0.264170382267918</v>
      </c>
    </row>
    <row r="1215" spans="1:4" x14ac:dyDescent="0.25">
      <c r="A1215">
        <v>1</v>
      </c>
      <c r="B1215" t="s">
        <v>950</v>
      </c>
      <c r="C1215">
        <v>77</v>
      </c>
      <c r="D1215">
        <v>56151.842600499498</v>
      </c>
    </row>
    <row r="1216" spans="1:4" x14ac:dyDescent="0.25">
      <c r="A1216">
        <v>1</v>
      </c>
      <c r="B1216" t="s">
        <v>951</v>
      </c>
      <c r="C1216">
        <v>100</v>
      </c>
      <c r="D1216">
        <v>0.26309818657049999</v>
      </c>
    </row>
    <row r="1217" spans="1:4" x14ac:dyDescent="0.25">
      <c r="A1217">
        <v>1</v>
      </c>
      <c r="B1217" t="s">
        <v>952</v>
      </c>
      <c r="C1217">
        <v>83</v>
      </c>
      <c r="D1217">
        <v>59963.9600650469</v>
      </c>
    </row>
    <row r="1218" spans="1:4" x14ac:dyDescent="0.25">
      <c r="A1218">
        <v>1</v>
      </c>
      <c r="B1218" t="s">
        <v>953</v>
      </c>
      <c r="C1218">
        <v>100</v>
      </c>
      <c r="D1218">
        <v>0.242774841959046</v>
      </c>
    </row>
    <row r="1219" spans="1:4" x14ac:dyDescent="0.25">
      <c r="A1219">
        <v>1</v>
      </c>
      <c r="B1219" t="s">
        <v>954</v>
      </c>
      <c r="C1219">
        <v>77</v>
      </c>
      <c r="D1219">
        <v>60494.138825214497</v>
      </c>
    </row>
    <row r="1220" spans="1:4" x14ac:dyDescent="0.25">
      <c r="A1220">
        <v>1</v>
      </c>
      <c r="B1220" t="s">
        <v>955</v>
      </c>
      <c r="C1220">
        <v>100</v>
      </c>
      <c r="D1220">
        <v>0.26708822938554799</v>
      </c>
    </row>
    <row r="1221" spans="1:4" x14ac:dyDescent="0.25">
      <c r="A1221">
        <v>1</v>
      </c>
      <c r="B1221" t="s">
        <v>956</v>
      </c>
      <c r="C1221">
        <v>82</v>
      </c>
      <c r="D1221">
        <v>51559.110532774102</v>
      </c>
    </row>
    <row r="1222" spans="1:4" x14ac:dyDescent="0.25">
      <c r="A1222">
        <v>1</v>
      </c>
      <c r="B1222" t="s">
        <v>957</v>
      </c>
      <c r="C1222">
        <v>100</v>
      </c>
      <c r="D1222">
        <v>0.28556128267447201</v>
      </c>
    </row>
    <row r="1223" spans="1:4" x14ac:dyDescent="0.25">
      <c r="A1223">
        <v>1</v>
      </c>
      <c r="B1223" t="s">
        <v>958</v>
      </c>
      <c r="C1223">
        <v>86</v>
      </c>
      <c r="D1223">
        <v>53552.5373074901</v>
      </c>
    </row>
    <row r="1224" spans="1:4" x14ac:dyDescent="0.25">
      <c r="A1224">
        <v>1</v>
      </c>
      <c r="B1224" t="s">
        <v>959</v>
      </c>
      <c r="C1224">
        <v>100</v>
      </c>
      <c r="D1224">
        <v>0.245677739659214</v>
      </c>
    </row>
    <row r="1225" spans="1:4" x14ac:dyDescent="0.25">
      <c r="A1225">
        <v>1</v>
      </c>
      <c r="B1225" t="s">
        <v>960</v>
      </c>
      <c r="C1225">
        <v>73</v>
      </c>
      <c r="D1225">
        <v>58816.585073566901</v>
      </c>
    </row>
    <row r="1226" spans="1:4" x14ac:dyDescent="0.25">
      <c r="A1226">
        <v>1</v>
      </c>
      <c r="B1226" t="s">
        <v>961</v>
      </c>
      <c r="C1226">
        <v>100</v>
      </c>
      <c r="D1226">
        <v>0.224710852200218</v>
      </c>
    </row>
    <row r="1227" spans="1:4" x14ac:dyDescent="0.25">
      <c r="A1227">
        <v>1</v>
      </c>
      <c r="B1227" t="s">
        <v>962</v>
      </c>
      <c r="C1227">
        <v>83</v>
      </c>
      <c r="D1227">
        <v>55762.424909720801</v>
      </c>
    </row>
    <row r="1228" spans="1:4" x14ac:dyDescent="0.25">
      <c r="A1228">
        <v>1</v>
      </c>
      <c r="B1228" t="s">
        <v>963</v>
      </c>
      <c r="C1228">
        <v>100</v>
      </c>
      <c r="D1228">
        <v>0.27615653142562602</v>
      </c>
    </row>
    <row r="1229" spans="1:4" x14ac:dyDescent="0.25">
      <c r="A1229">
        <v>1</v>
      </c>
      <c r="B1229" t="s">
        <v>964</v>
      </c>
      <c r="C1229">
        <v>82</v>
      </c>
      <c r="D1229">
        <v>58917.172805992399</v>
      </c>
    </row>
    <row r="1230" spans="1:4" x14ac:dyDescent="0.25">
      <c r="A1230">
        <v>1</v>
      </c>
      <c r="B1230" t="s">
        <v>965</v>
      </c>
      <c r="C1230">
        <v>100</v>
      </c>
      <c r="D1230">
        <v>0.28282328524791001</v>
      </c>
    </row>
    <row r="1231" spans="1:4" x14ac:dyDescent="0.25">
      <c r="A1231">
        <v>1</v>
      </c>
      <c r="B1231" t="s">
        <v>966</v>
      </c>
      <c r="C1231">
        <v>80</v>
      </c>
      <c r="D1231">
        <v>49597.247669770397</v>
      </c>
    </row>
    <row r="1232" spans="1:4" x14ac:dyDescent="0.25">
      <c r="A1232">
        <v>1</v>
      </c>
      <c r="B1232" t="s">
        <v>967</v>
      </c>
      <c r="C1232">
        <v>100</v>
      </c>
      <c r="D1232">
        <v>0.30199702752404001</v>
      </c>
    </row>
    <row r="1233" spans="1:4" x14ac:dyDescent="0.25">
      <c r="A1233">
        <v>1</v>
      </c>
      <c r="B1233" t="s">
        <v>968</v>
      </c>
      <c r="C1233">
        <v>84</v>
      </c>
      <c r="D1233">
        <v>54307.842280194702</v>
      </c>
    </row>
    <row r="1234" spans="1:4" x14ac:dyDescent="0.25">
      <c r="A1234">
        <v>1</v>
      </c>
      <c r="B1234" t="s">
        <v>969</v>
      </c>
      <c r="C1234">
        <v>100</v>
      </c>
      <c r="D1234">
        <v>0.27797551225285</v>
      </c>
    </row>
    <row r="1235" spans="1:4" x14ac:dyDescent="0.25">
      <c r="A1235">
        <v>1</v>
      </c>
      <c r="B1235" t="s">
        <v>970</v>
      </c>
      <c r="C1235">
        <v>82</v>
      </c>
      <c r="D1235">
        <v>52963.6013675422</v>
      </c>
    </row>
    <row r="1236" spans="1:4" x14ac:dyDescent="0.25">
      <c r="A1236">
        <v>1</v>
      </c>
      <c r="B1236" t="s">
        <v>971</v>
      </c>
      <c r="C1236">
        <v>100</v>
      </c>
      <c r="D1236">
        <v>0.274835380665018</v>
      </c>
    </row>
    <row r="1237" spans="1:4" x14ac:dyDescent="0.25">
      <c r="A1237">
        <v>1</v>
      </c>
      <c r="B1237" t="s">
        <v>972</v>
      </c>
      <c r="C1237">
        <v>81</v>
      </c>
      <c r="D1237">
        <v>49996.387643123002</v>
      </c>
    </row>
    <row r="1238" spans="1:4" x14ac:dyDescent="0.25">
      <c r="A1238">
        <v>1</v>
      </c>
      <c r="B1238" t="s">
        <v>973</v>
      </c>
      <c r="C1238">
        <v>100</v>
      </c>
      <c r="D1238">
        <v>0.25334050395973001</v>
      </c>
    </row>
    <row r="1239" spans="1:4" x14ac:dyDescent="0.25">
      <c r="A1239">
        <v>1</v>
      </c>
      <c r="B1239" t="s">
        <v>974</v>
      </c>
      <c r="C1239">
        <v>80</v>
      </c>
      <c r="D1239">
        <v>51813.384863736501</v>
      </c>
    </row>
    <row r="1240" spans="1:4" x14ac:dyDescent="0.25">
      <c r="A1240">
        <v>1</v>
      </c>
      <c r="B1240" t="s">
        <v>975</v>
      </c>
      <c r="C1240">
        <v>100</v>
      </c>
      <c r="D1240">
        <v>0.43358551988397998</v>
      </c>
    </row>
    <row r="1241" spans="1:4" x14ac:dyDescent="0.25">
      <c r="A1241">
        <v>1</v>
      </c>
      <c r="B1241" t="s">
        <v>976</v>
      </c>
      <c r="C1241">
        <v>92</v>
      </c>
      <c r="D1241">
        <v>63492.764795471303</v>
      </c>
    </row>
    <row r="1242" spans="1:4" x14ac:dyDescent="0.25">
      <c r="A1242">
        <v>1</v>
      </c>
      <c r="B1242" t="s">
        <v>977</v>
      </c>
      <c r="C1242">
        <v>100</v>
      </c>
      <c r="D1242">
        <v>0.35968754929681901</v>
      </c>
    </row>
    <row r="1243" spans="1:4" x14ac:dyDescent="0.25">
      <c r="A1243">
        <v>1</v>
      </c>
      <c r="B1243" t="s">
        <v>978</v>
      </c>
      <c r="C1243">
        <v>79</v>
      </c>
      <c r="D1243">
        <v>78298.161705623206</v>
      </c>
    </row>
    <row r="1244" spans="1:4" x14ac:dyDescent="0.25">
      <c r="A1244">
        <v>1</v>
      </c>
      <c r="B1244" t="s">
        <v>979</v>
      </c>
      <c r="C1244">
        <v>100</v>
      </c>
      <c r="D1244">
        <v>0.37420718611374298</v>
      </c>
    </row>
    <row r="1245" spans="1:4" x14ac:dyDescent="0.25">
      <c r="A1245">
        <v>1</v>
      </c>
      <c r="B1245" t="s">
        <v>980</v>
      </c>
      <c r="C1245">
        <v>87</v>
      </c>
      <c r="D1245">
        <v>77556.835138075898</v>
      </c>
    </row>
    <row r="1246" spans="1:4" x14ac:dyDescent="0.25">
      <c r="A1246">
        <v>1</v>
      </c>
      <c r="B1246" t="s">
        <v>981</v>
      </c>
      <c r="C1246">
        <v>100</v>
      </c>
      <c r="D1246">
        <v>0.42244250813391798</v>
      </c>
    </row>
    <row r="1247" spans="1:4" x14ac:dyDescent="0.25">
      <c r="A1247">
        <v>1</v>
      </c>
      <c r="B1247" t="s">
        <v>982</v>
      </c>
      <c r="C1247">
        <v>78</v>
      </c>
      <c r="D1247">
        <v>79354.363477130697</v>
      </c>
    </row>
    <row r="1248" spans="1:4" x14ac:dyDescent="0.25">
      <c r="A1248">
        <v>1</v>
      </c>
      <c r="B1248" t="s">
        <v>983</v>
      </c>
      <c r="C1248">
        <v>100</v>
      </c>
      <c r="D1248">
        <v>0.30802199766667898</v>
      </c>
    </row>
    <row r="1249" spans="1:4" x14ac:dyDescent="0.25">
      <c r="A1249">
        <v>1</v>
      </c>
      <c r="B1249" t="s">
        <v>984</v>
      </c>
      <c r="C1249">
        <v>79</v>
      </c>
      <c r="D1249">
        <v>75218.3719528449</v>
      </c>
    </row>
    <row r="1250" spans="1:4" x14ac:dyDescent="0.25">
      <c r="A1250">
        <v>1</v>
      </c>
      <c r="B1250" t="s">
        <v>985</v>
      </c>
      <c r="C1250">
        <v>100</v>
      </c>
      <c r="D1250">
        <v>0.35073300670595298</v>
      </c>
    </row>
    <row r="1251" spans="1:4" x14ac:dyDescent="0.25">
      <c r="A1251">
        <v>1</v>
      </c>
      <c r="B1251" t="s">
        <v>986</v>
      </c>
      <c r="C1251">
        <v>78</v>
      </c>
      <c r="D1251">
        <v>72467.303558137006</v>
      </c>
    </row>
    <row r="1252" spans="1:4" x14ac:dyDescent="0.25">
      <c r="A1252">
        <v>1</v>
      </c>
      <c r="B1252" t="s">
        <v>987</v>
      </c>
      <c r="C1252">
        <v>100</v>
      </c>
      <c r="D1252">
        <v>0.35718066877154098</v>
      </c>
    </row>
    <row r="1253" spans="1:4" x14ac:dyDescent="0.25">
      <c r="A1253">
        <v>1</v>
      </c>
      <c r="B1253" t="s">
        <v>988</v>
      </c>
      <c r="C1253">
        <v>76</v>
      </c>
      <c r="D1253">
        <v>73341.316078690099</v>
      </c>
    </row>
    <row r="1254" spans="1:4" x14ac:dyDescent="0.25">
      <c r="A1254">
        <v>1</v>
      </c>
      <c r="B1254" t="s">
        <v>989</v>
      </c>
      <c r="C1254">
        <v>100</v>
      </c>
      <c r="D1254">
        <v>0.42146472216400899</v>
      </c>
    </row>
    <row r="1255" spans="1:4" x14ac:dyDescent="0.25">
      <c r="A1255">
        <v>1</v>
      </c>
      <c r="B1255" t="s">
        <v>990</v>
      </c>
      <c r="C1255">
        <v>89</v>
      </c>
      <c r="D1255">
        <v>74323.199099234305</v>
      </c>
    </row>
    <row r="1256" spans="1:4" x14ac:dyDescent="0.25">
      <c r="A1256">
        <v>1</v>
      </c>
      <c r="B1256" t="s">
        <v>991</v>
      </c>
      <c r="C1256">
        <v>100</v>
      </c>
      <c r="D1256">
        <v>0.40631788376841899</v>
      </c>
    </row>
    <row r="1257" spans="1:4" x14ac:dyDescent="0.25">
      <c r="A1257">
        <v>1</v>
      </c>
      <c r="B1257" t="s">
        <v>992</v>
      </c>
      <c r="C1257">
        <v>91</v>
      </c>
      <c r="D1257">
        <v>72954.404703786204</v>
      </c>
    </row>
    <row r="1258" spans="1:4" x14ac:dyDescent="0.25">
      <c r="A1258">
        <v>1</v>
      </c>
      <c r="B1258" t="s">
        <v>993</v>
      </c>
      <c r="C1258">
        <v>100</v>
      </c>
      <c r="D1258">
        <v>0.39091440521130699</v>
      </c>
    </row>
    <row r="1259" spans="1:4" x14ac:dyDescent="0.25">
      <c r="A1259">
        <v>1</v>
      </c>
      <c r="B1259" t="s">
        <v>994</v>
      </c>
      <c r="C1259">
        <v>87</v>
      </c>
      <c r="D1259">
        <v>70593.252884474205</v>
      </c>
    </row>
    <row r="1260" spans="1:4" x14ac:dyDescent="0.25">
      <c r="A1260">
        <v>1</v>
      </c>
      <c r="B1260" t="s">
        <v>995</v>
      </c>
      <c r="C1260">
        <v>100</v>
      </c>
      <c r="D1260">
        <v>0.18883847624131</v>
      </c>
    </row>
    <row r="1261" spans="1:4" x14ac:dyDescent="0.25">
      <c r="A1261">
        <v>1</v>
      </c>
      <c r="B1261" t="s">
        <v>996</v>
      </c>
      <c r="C1261">
        <v>62</v>
      </c>
      <c r="D1261">
        <v>61711.890305752902</v>
      </c>
    </row>
    <row r="1262" spans="1:4" x14ac:dyDescent="0.25">
      <c r="A1262">
        <v>1</v>
      </c>
      <c r="B1262" t="s">
        <v>997</v>
      </c>
      <c r="C1262">
        <v>100</v>
      </c>
      <c r="D1262">
        <v>0.20066049121082</v>
      </c>
    </row>
    <row r="1263" spans="1:4" x14ac:dyDescent="0.25">
      <c r="A1263">
        <v>1</v>
      </c>
      <c r="B1263" t="s">
        <v>998</v>
      </c>
      <c r="C1263">
        <v>66</v>
      </c>
      <c r="D1263">
        <v>61396.3061390238</v>
      </c>
    </row>
    <row r="1264" spans="1:4" x14ac:dyDescent="0.25">
      <c r="A1264">
        <v>1</v>
      </c>
      <c r="B1264" t="s">
        <v>999</v>
      </c>
      <c r="C1264">
        <v>100</v>
      </c>
      <c r="D1264">
        <v>0.181149826841001</v>
      </c>
    </row>
    <row r="1265" spans="1:4" x14ac:dyDescent="0.25">
      <c r="A1265">
        <v>1</v>
      </c>
      <c r="B1265" t="s">
        <v>1000</v>
      </c>
      <c r="C1265">
        <v>70</v>
      </c>
      <c r="D1265">
        <v>59936.037821305901</v>
      </c>
    </row>
    <row r="1266" spans="1:4" x14ac:dyDescent="0.25">
      <c r="A1266">
        <v>1</v>
      </c>
      <c r="B1266" t="s">
        <v>1001</v>
      </c>
      <c r="C1266">
        <v>100</v>
      </c>
      <c r="D1266">
        <v>0.20479786040144099</v>
      </c>
    </row>
    <row r="1267" spans="1:4" x14ac:dyDescent="0.25">
      <c r="A1267">
        <v>1</v>
      </c>
      <c r="B1267" t="s">
        <v>1002</v>
      </c>
      <c r="C1267">
        <v>70</v>
      </c>
      <c r="D1267">
        <v>57445.420817443097</v>
      </c>
    </row>
    <row r="1268" spans="1:4" x14ac:dyDescent="0.25">
      <c r="A1268">
        <v>1</v>
      </c>
      <c r="B1268" t="s">
        <v>1003</v>
      </c>
      <c r="C1268">
        <v>100</v>
      </c>
      <c r="D1268">
        <v>0.211448600090758</v>
      </c>
    </row>
    <row r="1269" spans="1:4" x14ac:dyDescent="0.25">
      <c r="A1269">
        <v>1</v>
      </c>
      <c r="B1269" t="s">
        <v>1004</v>
      </c>
      <c r="C1269">
        <v>70</v>
      </c>
      <c r="D1269">
        <v>61956.4364736766</v>
      </c>
    </row>
    <row r="1270" spans="1:4" x14ac:dyDescent="0.25">
      <c r="A1270">
        <v>1</v>
      </c>
      <c r="B1270" t="s">
        <v>1005</v>
      </c>
      <c r="C1270">
        <v>100</v>
      </c>
      <c r="D1270">
        <v>0.204389409792993</v>
      </c>
    </row>
    <row r="1271" spans="1:4" x14ac:dyDescent="0.25">
      <c r="A1271">
        <v>1</v>
      </c>
      <c r="B1271" t="s">
        <v>1006</v>
      </c>
      <c r="C1271">
        <v>64</v>
      </c>
      <c r="D1271">
        <v>52761.679589812702</v>
      </c>
    </row>
    <row r="1272" spans="1:4" x14ac:dyDescent="0.25">
      <c r="A1272">
        <v>1</v>
      </c>
      <c r="B1272" t="s">
        <v>1007</v>
      </c>
      <c r="C1272">
        <v>100</v>
      </c>
      <c r="D1272">
        <v>0.222076830438069</v>
      </c>
    </row>
    <row r="1273" spans="1:4" x14ac:dyDescent="0.25">
      <c r="A1273">
        <v>1</v>
      </c>
      <c r="B1273" t="s">
        <v>1008</v>
      </c>
      <c r="C1273">
        <v>75</v>
      </c>
      <c r="D1273">
        <v>58131.901625198101</v>
      </c>
    </row>
    <row r="1274" spans="1:4" x14ac:dyDescent="0.25">
      <c r="A1274">
        <v>1</v>
      </c>
      <c r="B1274" t="s">
        <v>1009</v>
      </c>
      <c r="C1274">
        <v>100</v>
      </c>
      <c r="D1274">
        <v>0.15984371385498999</v>
      </c>
    </row>
    <row r="1275" spans="1:4" x14ac:dyDescent="0.25">
      <c r="A1275">
        <v>1</v>
      </c>
      <c r="B1275" t="s">
        <v>1010</v>
      </c>
      <c r="C1275">
        <v>62</v>
      </c>
      <c r="D1275">
        <v>51871.331284475302</v>
      </c>
    </row>
    <row r="1276" spans="1:4" x14ac:dyDescent="0.25">
      <c r="A1276">
        <v>1</v>
      </c>
      <c r="B1276" t="s">
        <v>1011</v>
      </c>
      <c r="C1276">
        <v>100</v>
      </c>
      <c r="D1276">
        <v>0.19326745498261</v>
      </c>
    </row>
    <row r="1277" spans="1:4" x14ac:dyDescent="0.25">
      <c r="A1277">
        <v>1</v>
      </c>
      <c r="B1277" t="s">
        <v>1012</v>
      </c>
      <c r="C1277">
        <v>64</v>
      </c>
      <c r="D1277">
        <v>58345.760354878999</v>
      </c>
    </row>
    <row r="1278" spans="1:4" x14ac:dyDescent="0.25">
      <c r="A1278">
        <v>1</v>
      </c>
      <c r="B1278" t="s">
        <v>1013</v>
      </c>
      <c r="C1278">
        <v>100</v>
      </c>
      <c r="D1278">
        <v>0.22611101683177801</v>
      </c>
    </row>
    <row r="1279" spans="1:4" x14ac:dyDescent="0.25">
      <c r="A1279">
        <v>1</v>
      </c>
      <c r="B1279" t="s">
        <v>1014</v>
      </c>
      <c r="C1279">
        <v>75</v>
      </c>
      <c r="D1279">
        <v>52724.917062031702</v>
      </c>
    </row>
    <row r="1280" spans="1:4" x14ac:dyDescent="0.25">
      <c r="A1280">
        <v>1</v>
      </c>
      <c r="B1280" t="s">
        <v>1015</v>
      </c>
      <c r="C1280">
        <v>100</v>
      </c>
      <c r="D1280">
        <v>0.20611339486656499</v>
      </c>
    </row>
    <row r="1281" spans="1:4" x14ac:dyDescent="0.25">
      <c r="A1281">
        <v>1</v>
      </c>
      <c r="B1281" t="s">
        <v>1016</v>
      </c>
      <c r="C1281">
        <v>76</v>
      </c>
      <c r="D1281">
        <v>57978.274404701799</v>
      </c>
    </row>
    <row r="1282" spans="1:4" x14ac:dyDescent="0.25">
      <c r="A1282">
        <v>1</v>
      </c>
      <c r="B1282" t="s">
        <v>1017</v>
      </c>
      <c r="C1282">
        <v>100</v>
      </c>
      <c r="D1282">
        <v>0.25462267856009402</v>
      </c>
    </row>
    <row r="1283" spans="1:4" x14ac:dyDescent="0.25">
      <c r="A1283">
        <v>1</v>
      </c>
      <c r="B1283" t="s">
        <v>1018</v>
      </c>
      <c r="C1283">
        <v>81</v>
      </c>
      <c r="D1283">
        <v>54759.904417646401</v>
      </c>
    </row>
    <row r="1284" spans="1:4" x14ac:dyDescent="0.25">
      <c r="A1284">
        <v>1</v>
      </c>
      <c r="B1284" t="s">
        <v>1019</v>
      </c>
      <c r="C1284">
        <v>100</v>
      </c>
      <c r="D1284">
        <v>0.20054370842435201</v>
      </c>
    </row>
    <row r="1285" spans="1:4" x14ac:dyDescent="0.25">
      <c r="A1285">
        <v>1</v>
      </c>
      <c r="B1285" t="s">
        <v>1020</v>
      </c>
      <c r="C1285">
        <v>64</v>
      </c>
      <c r="D1285">
        <v>55984.655154536304</v>
      </c>
    </row>
    <row r="1286" spans="1:4" x14ac:dyDescent="0.25">
      <c r="A1286">
        <v>1</v>
      </c>
      <c r="B1286" t="s">
        <v>1021</v>
      </c>
      <c r="C1286">
        <v>100</v>
      </c>
      <c r="D1286">
        <v>0.22857772529600701</v>
      </c>
    </row>
    <row r="1287" spans="1:4" x14ac:dyDescent="0.25">
      <c r="A1287">
        <v>1</v>
      </c>
      <c r="B1287" t="s">
        <v>1022</v>
      </c>
      <c r="C1287">
        <v>71</v>
      </c>
      <c r="D1287">
        <v>57098.719015661198</v>
      </c>
    </row>
    <row r="1288" spans="1:4" x14ac:dyDescent="0.25">
      <c r="A1288">
        <v>1</v>
      </c>
      <c r="B1288" t="s">
        <v>1023</v>
      </c>
      <c r="C1288">
        <v>100</v>
      </c>
      <c r="D1288">
        <v>0.215043933615536</v>
      </c>
    </row>
    <row r="1289" spans="1:4" x14ac:dyDescent="0.25">
      <c r="A1289">
        <v>1</v>
      </c>
      <c r="B1289" t="s">
        <v>1024</v>
      </c>
      <c r="C1289">
        <v>73</v>
      </c>
      <c r="D1289">
        <v>59136.616061745401</v>
      </c>
    </row>
    <row r="1290" spans="1:4" x14ac:dyDescent="0.25">
      <c r="A1290">
        <v>1</v>
      </c>
      <c r="B1290" t="s">
        <v>1025</v>
      </c>
      <c r="C1290">
        <v>100</v>
      </c>
      <c r="D1290">
        <v>0.35399605470274598</v>
      </c>
    </row>
    <row r="1291" spans="1:4" x14ac:dyDescent="0.25">
      <c r="A1291">
        <v>1</v>
      </c>
      <c r="B1291" t="s">
        <v>1026</v>
      </c>
      <c r="C1291">
        <v>87</v>
      </c>
      <c r="D1291">
        <v>56454.630087553902</v>
      </c>
    </row>
    <row r="1292" spans="1:4" x14ac:dyDescent="0.25">
      <c r="A1292">
        <v>1</v>
      </c>
      <c r="B1292" t="s">
        <v>1027</v>
      </c>
      <c r="C1292">
        <v>100</v>
      </c>
      <c r="D1292">
        <v>0.28958408844015698</v>
      </c>
    </row>
    <row r="1293" spans="1:4" x14ac:dyDescent="0.25">
      <c r="A1293">
        <v>1</v>
      </c>
      <c r="B1293" t="s">
        <v>1028</v>
      </c>
      <c r="C1293">
        <v>66</v>
      </c>
      <c r="D1293">
        <v>79214.072248080498</v>
      </c>
    </row>
    <row r="1294" spans="1:4" x14ac:dyDescent="0.25">
      <c r="A1294">
        <v>1</v>
      </c>
      <c r="B1294" t="s">
        <v>1029</v>
      </c>
      <c r="C1294">
        <v>100</v>
      </c>
      <c r="D1294">
        <v>0.27860546756162702</v>
      </c>
    </row>
    <row r="1295" spans="1:4" x14ac:dyDescent="0.25">
      <c r="A1295">
        <v>1</v>
      </c>
      <c r="B1295" t="s">
        <v>1030</v>
      </c>
      <c r="C1295">
        <v>66</v>
      </c>
      <c r="D1295">
        <v>77772.995979384999</v>
      </c>
    </row>
    <row r="1296" spans="1:4" x14ac:dyDescent="0.25">
      <c r="A1296">
        <v>1</v>
      </c>
      <c r="B1296" t="s">
        <v>1031</v>
      </c>
      <c r="C1296">
        <v>100</v>
      </c>
      <c r="D1296">
        <v>0.28086339548689199</v>
      </c>
    </row>
    <row r="1297" spans="1:4" x14ac:dyDescent="0.25">
      <c r="A1297">
        <v>1</v>
      </c>
      <c r="B1297" t="s">
        <v>1032</v>
      </c>
      <c r="C1297">
        <v>69</v>
      </c>
      <c r="D1297">
        <v>77706.150780379801</v>
      </c>
    </row>
    <row r="1298" spans="1:4" x14ac:dyDescent="0.25">
      <c r="A1298">
        <v>1</v>
      </c>
      <c r="B1298" t="s">
        <v>1033</v>
      </c>
      <c r="C1298">
        <v>100</v>
      </c>
      <c r="D1298">
        <v>0.23169763976087601</v>
      </c>
    </row>
    <row r="1299" spans="1:4" x14ac:dyDescent="0.25">
      <c r="A1299">
        <v>1</v>
      </c>
      <c r="B1299" t="s">
        <v>1034</v>
      </c>
      <c r="C1299">
        <v>60</v>
      </c>
      <c r="D1299">
        <v>77461.423774475101</v>
      </c>
    </row>
    <row r="1300" spans="1:4" x14ac:dyDescent="0.25">
      <c r="A1300">
        <v>1</v>
      </c>
      <c r="B1300" t="s">
        <v>1035</v>
      </c>
      <c r="C1300">
        <v>100</v>
      </c>
      <c r="D1300">
        <v>0.29696714839455701</v>
      </c>
    </row>
    <row r="1301" spans="1:4" x14ac:dyDescent="0.25">
      <c r="A1301">
        <v>1</v>
      </c>
      <c r="B1301" t="s">
        <v>1036</v>
      </c>
      <c r="C1301">
        <v>69</v>
      </c>
      <c r="D1301">
        <v>73999.545269247494</v>
      </c>
    </row>
    <row r="1302" spans="1:4" x14ac:dyDescent="0.25">
      <c r="A1302">
        <v>1</v>
      </c>
      <c r="B1302" t="s">
        <v>1037</v>
      </c>
      <c r="C1302">
        <v>100</v>
      </c>
      <c r="D1302">
        <v>0.32172184911073498</v>
      </c>
    </row>
    <row r="1303" spans="1:4" x14ac:dyDescent="0.25">
      <c r="A1303">
        <v>1</v>
      </c>
      <c r="B1303" t="s">
        <v>1038</v>
      </c>
      <c r="C1303">
        <v>81</v>
      </c>
      <c r="D1303">
        <v>71750.618467961205</v>
      </c>
    </row>
    <row r="1304" spans="1:4" x14ac:dyDescent="0.25">
      <c r="A1304">
        <v>1</v>
      </c>
      <c r="B1304" t="s">
        <v>1039</v>
      </c>
      <c r="C1304">
        <v>100</v>
      </c>
      <c r="D1304">
        <v>0.33841649146715802</v>
      </c>
    </row>
    <row r="1305" spans="1:4" x14ac:dyDescent="0.25">
      <c r="A1305">
        <v>1</v>
      </c>
      <c r="B1305" t="s">
        <v>1040</v>
      </c>
      <c r="C1305">
        <v>82</v>
      </c>
      <c r="D1305">
        <v>75574.301853581404</v>
      </c>
    </row>
    <row r="1306" spans="1:4" x14ac:dyDescent="0.25">
      <c r="A1306">
        <v>1</v>
      </c>
      <c r="B1306" t="s">
        <v>1041</v>
      </c>
      <c r="C1306">
        <v>100</v>
      </c>
      <c r="D1306">
        <v>0.34379117738116499</v>
      </c>
    </row>
    <row r="1307" spans="1:4" x14ac:dyDescent="0.25">
      <c r="A1307">
        <v>1</v>
      </c>
      <c r="B1307" t="s">
        <v>1042</v>
      </c>
      <c r="C1307">
        <v>86</v>
      </c>
      <c r="D1307">
        <v>72844.882993017105</v>
      </c>
    </row>
    <row r="1308" spans="1:4" x14ac:dyDescent="0.25">
      <c r="A1308">
        <v>1</v>
      </c>
      <c r="B1308" t="s">
        <v>1043</v>
      </c>
      <c r="C1308">
        <v>100</v>
      </c>
      <c r="D1308">
        <v>0.33257587474265199</v>
      </c>
    </row>
    <row r="1309" spans="1:4" x14ac:dyDescent="0.25">
      <c r="A1309">
        <v>1</v>
      </c>
      <c r="B1309" t="s">
        <v>1044</v>
      </c>
      <c r="C1309">
        <v>76</v>
      </c>
      <c r="D1309">
        <v>72494.984319888303</v>
      </c>
    </row>
    <row r="1310" spans="1:4" x14ac:dyDescent="0.25">
      <c r="A1310">
        <v>1</v>
      </c>
      <c r="B1310" t="s">
        <v>1045</v>
      </c>
      <c r="C1310">
        <v>100</v>
      </c>
      <c r="D1310">
        <v>0.150138925995461</v>
      </c>
    </row>
    <row r="1311" spans="1:4" x14ac:dyDescent="0.25">
      <c r="A1311">
        <v>1</v>
      </c>
      <c r="B1311" t="s">
        <v>1046</v>
      </c>
      <c r="C1311">
        <v>52</v>
      </c>
      <c r="D1311">
        <v>59891.143429998498</v>
      </c>
    </row>
    <row r="1312" spans="1:4" x14ac:dyDescent="0.25">
      <c r="A1312">
        <v>1</v>
      </c>
      <c r="B1312" t="s">
        <v>1047</v>
      </c>
      <c r="C1312">
        <v>100</v>
      </c>
      <c r="D1312">
        <v>0.131793519759277</v>
      </c>
    </row>
    <row r="1313" spans="1:4" x14ac:dyDescent="0.25">
      <c r="A1313">
        <v>1</v>
      </c>
      <c r="B1313" t="s">
        <v>1048</v>
      </c>
      <c r="C1313">
        <v>49</v>
      </c>
      <c r="D1313">
        <v>56552.089979087403</v>
      </c>
    </row>
    <row r="1314" spans="1:4" x14ac:dyDescent="0.25">
      <c r="A1314">
        <v>1</v>
      </c>
      <c r="B1314" t="s">
        <v>1049</v>
      </c>
      <c r="C1314">
        <v>100</v>
      </c>
      <c r="D1314">
        <v>0.141247938603208</v>
      </c>
    </row>
    <row r="1315" spans="1:4" x14ac:dyDescent="0.25">
      <c r="A1315">
        <v>1</v>
      </c>
      <c r="B1315" t="s">
        <v>1050</v>
      </c>
      <c r="C1315">
        <v>57</v>
      </c>
      <c r="D1315">
        <v>63113.804052182</v>
      </c>
    </row>
    <row r="1316" spans="1:4" x14ac:dyDescent="0.25">
      <c r="A1316">
        <v>1</v>
      </c>
      <c r="B1316" t="s">
        <v>1051</v>
      </c>
      <c r="C1316">
        <v>100</v>
      </c>
      <c r="D1316">
        <v>0.16751645758372799</v>
      </c>
    </row>
    <row r="1317" spans="1:4" x14ac:dyDescent="0.25">
      <c r="A1317">
        <v>1</v>
      </c>
      <c r="B1317" t="s">
        <v>1052</v>
      </c>
      <c r="C1317">
        <v>58</v>
      </c>
      <c r="D1317">
        <v>60657.187815231402</v>
      </c>
    </row>
    <row r="1318" spans="1:4" x14ac:dyDescent="0.25">
      <c r="A1318">
        <v>1</v>
      </c>
      <c r="B1318" t="s">
        <v>1053</v>
      </c>
      <c r="C1318">
        <v>100</v>
      </c>
      <c r="D1318">
        <v>0.168433302550763</v>
      </c>
    </row>
    <row r="1319" spans="1:4" x14ac:dyDescent="0.25">
      <c r="A1319">
        <v>1</v>
      </c>
      <c r="B1319" t="s">
        <v>1054</v>
      </c>
      <c r="C1319">
        <v>62</v>
      </c>
      <c r="D1319">
        <v>63144.406516745898</v>
      </c>
    </row>
    <row r="1320" spans="1:4" x14ac:dyDescent="0.25">
      <c r="A1320">
        <v>1</v>
      </c>
      <c r="B1320" t="s">
        <v>1055</v>
      </c>
      <c r="C1320">
        <v>100</v>
      </c>
      <c r="D1320">
        <v>0.180871765091174</v>
      </c>
    </row>
    <row r="1321" spans="1:4" x14ac:dyDescent="0.25">
      <c r="A1321">
        <v>1</v>
      </c>
      <c r="B1321" t="s">
        <v>1056</v>
      </c>
      <c r="C1321">
        <v>64</v>
      </c>
      <c r="D1321">
        <v>61701.741871102196</v>
      </c>
    </row>
    <row r="1322" spans="1:4" x14ac:dyDescent="0.25">
      <c r="A1322">
        <v>1</v>
      </c>
      <c r="B1322" t="s">
        <v>1057</v>
      </c>
      <c r="C1322">
        <v>100</v>
      </c>
      <c r="D1322">
        <v>0.159223065722852</v>
      </c>
    </row>
    <row r="1323" spans="1:4" x14ac:dyDescent="0.25">
      <c r="A1323">
        <v>1</v>
      </c>
      <c r="B1323" t="s">
        <v>1058</v>
      </c>
      <c r="C1323">
        <v>63</v>
      </c>
      <c r="D1323">
        <v>52826.848770847202</v>
      </c>
    </row>
    <row r="1324" spans="1:4" x14ac:dyDescent="0.25">
      <c r="A1324">
        <v>1</v>
      </c>
      <c r="B1324" t="s">
        <v>1059</v>
      </c>
      <c r="C1324">
        <v>100</v>
      </c>
      <c r="D1324">
        <v>0.17737517971018699</v>
      </c>
    </row>
    <row r="1325" spans="1:4" x14ac:dyDescent="0.25">
      <c r="A1325">
        <v>1</v>
      </c>
      <c r="B1325" t="s">
        <v>1060</v>
      </c>
      <c r="C1325">
        <v>58</v>
      </c>
      <c r="D1325">
        <v>56228.336008198698</v>
      </c>
    </row>
    <row r="1326" spans="1:4" x14ac:dyDescent="0.25">
      <c r="A1326">
        <v>1</v>
      </c>
      <c r="B1326" t="s">
        <v>1061</v>
      </c>
      <c r="C1326">
        <v>100</v>
      </c>
      <c r="D1326">
        <v>0.13042195983699201</v>
      </c>
    </row>
    <row r="1327" spans="1:4" x14ac:dyDescent="0.25">
      <c r="A1327">
        <v>1</v>
      </c>
      <c r="B1327" t="s">
        <v>1062</v>
      </c>
      <c r="C1327">
        <v>62</v>
      </c>
      <c r="D1327">
        <v>50612.559731875001</v>
      </c>
    </row>
    <row r="1328" spans="1:4" x14ac:dyDescent="0.25">
      <c r="A1328">
        <v>1</v>
      </c>
      <c r="B1328" t="s">
        <v>1063</v>
      </c>
      <c r="C1328">
        <v>100</v>
      </c>
      <c r="D1328">
        <v>0.14849562119464099</v>
      </c>
    </row>
    <row r="1329" spans="1:4" x14ac:dyDescent="0.25">
      <c r="A1329">
        <v>1</v>
      </c>
      <c r="B1329" t="s">
        <v>1064</v>
      </c>
      <c r="C1329">
        <v>60</v>
      </c>
      <c r="D1329">
        <v>58520.247801096702</v>
      </c>
    </row>
    <row r="1330" spans="1:4" x14ac:dyDescent="0.25">
      <c r="A1330">
        <v>1</v>
      </c>
      <c r="B1330" t="s">
        <v>1065</v>
      </c>
      <c r="C1330">
        <v>100</v>
      </c>
      <c r="D1330">
        <v>0.14040541322834199</v>
      </c>
    </row>
    <row r="1331" spans="1:4" x14ac:dyDescent="0.25">
      <c r="A1331">
        <v>1</v>
      </c>
      <c r="B1331" t="s">
        <v>1066</v>
      </c>
      <c r="C1331">
        <v>57</v>
      </c>
      <c r="D1331">
        <v>54157.713553619098</v>
      </c>
    </row>
    <row r="1332" spans="1:4" x14ac:dyDescent="0.25">
      <c r="A1332">
        <v>1</v>
      </c>
      <c r="B1332" t="s">
        <v>1067</v>
      </c>
      <c r="C1332">
        <v>100</v>
      </c>
      <c r="D1332">
        <v>0.16800669055589201</v>
      </c>
    </row>
    <row r="1333" spans="1:4" x14ac:dyDescent="0.25">
      <c r="A1333">
        <v>1</v>
      </c>
      <c r="B1333" t="s">
        <v>1068</v>
      </c>
      <c r="C1333">
        <v>69</v>
      </c>
      <c r="D1333">
        <v>52027.423510682704</v>
      </c>
    </row>
    <row r="1334" spans="1:4" x14ac:dyDescent="0.25">
      <c r="A1334">
        <v>1</v>
      </c>
      <c r="B1334" t="s">
        <v>1069</v>
      </c>
      <c r="C1334">
        <v>100</v>
      </c>
      <c r="D1334">
        <v>0.16200502437687</v>
      </c>
    </row>
    <row r="1335" spans="1:4" x14ac:dyDescent="0.25">
      <c r="A1335">
        <v>1</v>
      </c>
      <c r="B1335" t="s">
        <v>1070</v>
      </c>
      <c r="C1335">
        <v>64</v>
      </c>
      <c r="D1335">
        <v>52241.889874369903</v>
      </c>
    </row>
    <row r="1336" spans="1:4" x14ac:dyDescent="0.25">
      <c r="A1336">
        <v>1</v>
      </c>
      <c r="B1336" t="s">
        <v>1071</v>
      </c>
      <c r="C1336">
        <v>100</v>
      </c>
      <c r="D1336">
        <v>0.13997350317531901</v>
      </c>
    </row>
    <row r="1337" spans="1:4" x14ac:dyDescent="0.25">
      <c r="A1337">
        <v>1</v>
      </c>
      <c r="B1337" t="s">
        <v>1072</v>
      </c>
      <c r="C1337">
        <v>57</v>
      </c>
      <c r="D1337">
        <v>54601.798214312199</v>
      </c>
    </row>
    <row r="1338" spans="1:4" x14ac:dyDescent="0.25">
      <c r="A1338">
        <v>1</v>
      </c>
      <c r="B1338" t="s">
        <v>1073</v>
      </c>
      <c r="C1338">
        <v>100</v>
      </c>
      <c r="D1338">
        <v>0.109794462314136</v>
      </c>
    </row>
    <row r="1339" spans="1:4" x14ac:dyDescent="0.25">
      <c r="A1339">
        <v>1</v>
      </c>
      <c r="B1339" t="s">
        <v>1074</v>
      </c>
      <c r="C1339">
        <v>55</v>
      </c>
      <c r="D1339">
        <v>47303.116522034201</v>
      </c>
    </row>
    <row r="1340" spans="1:4" x14ac:dyDescent="0.25">
      <c r="A1340">
        <v>1</v>
      </c>
      <c r="B1340" t="s">
        <v>1075</v>
      </c>
      <c r="C1340">
        <v>100</v>
      </c>
      <c r="D1340">
        <v>0.193845772657987</v>
      </c>
    </row>
    <row r="1341" spans="1:4" x14ac:dyDescent="0.25">
      <c r="A1341">
        <v>1</v>
      </c>
      <c r="B1341" t="s">
        <v>1076</v>
      </c>
      <c r="C1341">
        <v>68</v>
      </c>
      <c r="D1341">
        <v>58023.0580370077</v>
      </c>
    </row>
    <row r="1342" spans="1:4" x14ac:dyDescent="0.25">
      <c r="A1342">
        <v>1</v>
      </c>
      <c r="B1342" t="s">
        <v>1077</v>
      </c>
      <c r="C1342">
        <v>100</v>
      </c>
      <c r="D1342">
        <v>0.244143741428927</v>
      </c>
    </row>
    <row r="1343" spans="1:4" x14ac:dyDescent="0.25">
      <c r="A1343">
        <v>1</v>
      </c>
      <c r="B1343" t="s">
        <v>1078</v>
      </c>
      <c r="C1343">
        <v>65</v>
      </c>
      <c r="D1343">
        <v>79552.195537816806</v>
      </c>
    </row>
    <row r="1344" spans="1:4" x14ac:dyDescent="0.25">
      <c r="A1344">
        <v>1</v>
      </c>
      <c r="B1344" t="s">
        <v>1079</v>
      </c>
      <c r="C1344">
        <v>100</v>
      </c>
      <c r="D1344">
        <v>0.21623831997057999</v>
      </c>
    </row>
    <row r="1345" spans="1:4" x14ac:dyDescent="0.25">
      <c r="A1345">
        <v>1</v>
      </c>
      <c r="B1345" t="s">
        <v>1080</v>
      </c>
      <c r="C1345">
        <v>57</v>
      </c>
      <c r="D1345">
        <v>80634.091977709701</v>
      </c>
    </row>
    <row r="1346" spans="1:4" x14ac:dyDescent="0.25">
      <c r="A1346">
        <v>1</v>
      </c>
      <c r="B1346" t="s">
        <v>1081</v>
      </c>
      <c r="C1346">
        <v>100</v>
      </c>
      <c r="D1346">
        <v>0.23074253815795301</v>
      </c>
    </row>
    <row r="1347" spans="1:4" x14ac:dyDescent="0.25">
      <c r="A1347">
        <v>1</v>
      </c>
      <c r="B1347" t="s">
        <v>1082</v>
      </c>
      <c r="C1347">
        <v>66</v>
      </c>
      <c r="D1347">
        <v>78667.441063485094</v>
      </c>
    </row>
    <row r="1348" spans="1:4" x14ac:dyDescent="0.25">
      <c r="A1348">
        <v>1</v>
      </c>
      <c r="B1348" t="s">
        <v>1083</v>
      </c>
      <c r="C1348">
        <v>100</v>
      </c>
      <c r="D1348">
        <v>0.15808263830216099</v>
      </c>
    </row>
    <row r="1349" spans="1:4" x14ac:dyDescent="0.25">
      <c r="A1349">
        <v>1</v>
      </c>
      <c r="B1349" t="s">
        <v>1084</v>
      </c>
      <c r="C1349">
        <v>56</v>
      </c>
      <c r="D1349">
        <v>71948.428619279905</v>
      </c>
    </row>
    <row r="1350" spans="1:4" x14ac:dyDescent="0.25">
      <c r="A1350">
        <v>1</v>
      </c>
      <c r="B1350" t="s">
        <v>1085</v>
      </c>
      <c r="C1350">
        <v>100</v>
      </c>
      <c r="D1350">
        <v>0.23455003245959599</v>
      </c>
    </row>
    <row r="1351" spans="1:4" x14ac:dyDescent="0.25">
      <c r="A1351">
        <v>1</v>
      </c>
      <c r="B1351" t="s">
        <v>1086</v>
      </c>
      <c r="C1351">
        <v>63</v>
      </c>
      <c r="D1351">
        <v>74426.384653647503</v>
      </c>
    </row>
    <row r="1352" spans="1:4" x14ac:dyDescent="0.25">
      <c r="A1352">
        <v>1</v>
      </c>
      <c r="B1352" t="s">
        <v>1087</v>
      </c>
      <c r="C1352">
        <v>100</v>
      </c>
      <c r="D1352">
        <v>0.182274409939812</v>
      </c>
    </row>
    <row r="1353" spans="1:4" x14ac:dyDescent="0.25">
      <c r="A1353">
        <v>1</v>
      </c>
      <c r="B1353" t="s">
        <v>1088</v>
      </c>
      <c r="C1353">
        <v>60</v>
      </c>
      <c r="D1353">
        <v>72166.668130617807</v>
      </c>
    </row>
    <row r="1354" spans="1:4" x14ac:dyDescent="0.25">
      <c r="A1354">
        <v>1</v>
      </c>
      <c r="B1354" t="s">
        <v>1089</v>
      </c>
      <c r="C1354">
        <v>100</v>
      </c>
      <c r="D1354">
        <v>0.23232246436496301</v>
      </c>
    </row>
    <row r="1355" spans="1:4" x14ac:dyDescent="0.25">
      <c r="A1355">
        <v>1</v>
      </c>
      <c r="B1355" t="s">
        <v>1090</v>
      </c>
      <c r="C1355">
        <v>69</v>
      </c>
      <c r="D1355">
        <v>71847.138839142804</v>
      </c>
    </row>
    <row r="1356" spans="1:4" x14ac:dyDescent="0.25">
      <c r="A1356">
        <v>1</v>
      </c>
      <c r="B1356" t="s">
        <v>1091</v>
      </c>
      <c r="C1356">
        <v>100</v>
      </c>
      <c r="D1356">
        <v>0.19923383562033001</v>
      </c>
    </row>
    <row r="1357" spans="1:4" x14ac:dyDescent="0.25">
      <c r="A1357">
        <v>1</v>
      </c>
      <c r="B1357" t="s">
        <v>1092</v>
      </c>
      <c r="C1357">
        <v>63</v>
      </c>
      <c r="D1357">
        <v>74085.858004768204</v>
      </c>
    </row>
    <row r="1358" spans="1:4" x14ac:dyDescent="0.25">
      <c r="A1358">
        <v>1</v>
      </c>
      <c r="B1358" t="s">
        <v>1093</v>
      </c>
      <c r="C1358">
        <v>100</v>
      </c>
      <c r="D1358">
        <v>0.225735397038828</v>
      </c>
    </row>
    <row r="1359" spans="1:4" x14ac:dyDescent="0.25">
      <c r="A1359">
        <v>1</v>
      </c>
      <c r="B1359" t="s">
        <v>1094</v>
      </c>
      <c r="C1359">
        <v>69</v>
      </c>
      <c r="D1359">
        <v>71413.490573841002</v>
      </c>
    </row>
    <row r="1360" spans="1:4" x14ac:dyDescent="0.25">
      <c r="A1360">
        <v>1</v>
      </c>
      <c r="B1360" t="s">
        <v>1095</v>
      </c>
      <c r="C1360">
        <v>100</v>
      </c>
      <c r="D1360">
        <v>0.14465073400008699</v>
      </c>
    </row>
    <row r="1361" spans="1:4" x14ac:dyDescent="0.25">
      <c r="A1361">
        <v>1</v>
      </c>
      <c r="B1361" t="s">
        <v>1096</v>
      </c>
      <c r="C1361">
        <v>49</v>
      </c>
      <c r="D1361">
        <v>65751.104026793706</v>
      </c>
    </row>
    <row r="1362" spans="1:4" x14ac:dyDescent="0.25">
      <c r="A1362">
        <v>1</v>
      </c>
      <c r="B1362" t="s">
        <v>1097</v>
      </c>
      <c r="C1362">
        <v>100</v>
      </c>
      <c r="D1362">
        <v>9.91271395242425E-2</v>
      </c>
    </row>
    <row r="1363" spans="1:4" x14ac:dyDescent="0.25">
      <c r="A1363">
        <v>1</v>
      </c>
      <c r="B1363" t="s">
        <v>1098</v>
      </c>
      <c r="C1363">
        <v>43</v>
      </c>
      <c r="D1363">
        <v>59834.603783001701</v>
      </c>
    </row>
    <row r="1364" spans="1:4" x14ac:dyDescent="0.25">
      <c r="A1364">
        <v>1</v>
      </c>
      <c r="B1364" t="s">
        <v>1099</v>
      </c>
      <c r="C1364">
        <v>100</v>
      </c>
      <c r="D1364">
        <v>0.111597464422329</v>
      </c>
    </row>
    <row r="1365" spans="1:4" x14ac:dyDescent="0.25">
      <c r="A1365">
        <v>1</v>
      </c>
      <c r="B1365" t="s">
        <v>1100</v>
      </c>
      <c r="C1365">
        <v>44</v>
      </c>
      <c r="D1365">
        <v>64946.737237816902</v>
      </c>
    </row>
    <row r="1366" spans="1:4" x14ac:dyDescent="0.25">
      <c r="A1366">
        <v>1</v>
      </c>
      <c r="B1366" t="s">
        <v>1101</v>
      </c>
      <c r="C1366">
        <v>100</v>
      </c>
      <c r="D1366">
        <v>8.4773155424946803E-2</v>
      </c>
    </row>
    <row r="1367" spans="1:4" x14ac:dyDescent="0.25">
      <c r="A1367">
        <v>1</v>
      </c>
      <c r="B1367" t="s">
        <v>1102</v>
      </c>
      <c r="C1367">
        <v>36</v>
      </c>
      <c r="D1367">
        <v>53598.572291932403</v>
      </c>
    </row>
    <row r="1368" spans="1:4" x14ac:dyDescent="0.25">
      <c r="A1368">
        <v>1</v>
      </c>
      <c r="B1368" t="s">
        <v>1103</v>
      </c>
      <c r="C1368">
        <v>100</v>
      </c>
      <c r="D1368">
        <v>0.103117505328801</v>
      </c>
    </row>
    <row r="1369" spans="1:4" x14ac:dyDescent="0.25">
      <c r="A1369">
        <v>1</v>
      </c>
      <c r="B1369" t="s">
        <v>1104</v>
      </c>
      <c r="C1369">
        <v>51</v>
      </c>
      <c r="D1369">
        <v>53685.2189405342</v>
      </c>
    </row>
    <row r="1370" spans="1:4" x14ac:dyDescent="0.25">
      <c r="A1370">
        <v>1</v>
      </c>
      <c r="B1370" t="s">
        <v>1105</v>
      </c>
      <c r="C1370">
        <v>100</v>
      </c>
      <c r="D1370">
        <v>0.110166808429553</v>
      </c>
    </row>
    <row r="1371" spans="1:4" x14ac:dyDescent="0.25">
      <c r="A1371">
        <v>1</v>
      </c>
      <c r="B1371" t="s">
        <v>1106</v>
      </c>
      <c r="C1371">
        <v>51</v>
      </c>
      <c r="D1371">
        <v>52874.3274640772</v>
      </c>
    </row>
    <row r="1372" spans="1:4" x14ac:dyDescent="0.25">
      <c r="A1372">
        <v>1</v>
      </c>
      <c r="B1372" t="s">
        <v>1107</v>
      </c>
      <c r="C1372">
        <v>100</v>
      </c>
      <c r="D1372">
        <v>0.104642521300603</v>
      </c>
    </row>
    <row r="1373" spans="1:4" x14ac:dyDescent="0.25">
      <c r="A1373">
        <v>1</v>
      </c>
      <c r="B1373" t="s">
        <v>1108</v>
      </c>
      <c r="C1373">
        <v>47</v>
      </c>
      <c r="D1373">
        <v>55435.714711896602</v>
      </c>
    </row>
    <row r="1374" spans="1:4" x14ac:dyDescent="0.25">
      <c r="A1374">
        <v>1</v>
      </c>
      <c r="B1374" t="s">
        <v>1109</v>
      </c>
      <c r="C1374">
        <v>100</v>
      </c>
      <c r="D1374">
        <v>9.7675729350591295E-2</v>
      </c>
    </row>
    <row r="1375" spans="1:4" x14ac:dyDescent="0.25">
      <c r="A1375">
        <v>1</v>
      </c>
      <c r="B1375" t="s">
        <v>1110</v>
      </c>
      <c r="C1375">
        <v>45</v>
      </c>
      <c r="D1375">
        <v>59229.733815961197</v>
      </c>
    </row>
    <row r="1376" spans="1:4" x14ac:dyDescent="0.25">
      <c r="A1376">
        <v>1</v>
      </c>
      <c r="B1376" t="s">
        <v>1111</v>
      </c>
      <c r="C1376">
        <v>100</v>
      </c>
      <c r="D1376">
        <v>9.8905071378391704E-2</v>
      </c>
    </row>
    <row r="1377" spans="1:4" x14ac:dyDescent="0.25">
      <c r="A1377">
        <v>1</v>
      </c>
      <c r="B1377" t="s">
        <v>1112</v>
      </c>
      <c r="C1377">
        <v>46</v>
      </c>
      <c r="D1377">
        <v>58266.702273700103</v>
      </c>
    </row>
    <row r="1378" spans="1:4" x14ac:dyDescent="0.25">
      <c r="A1378">
        <v>1</v>
      </c>
      <c r="B1378" t="s">
        <v>1113</v>
      </c>
      <c r="C1378">
        <v>100</v>
      </c>
      <c r="D1378">
        <v>8.2580956938831704E-2</v>
      </c>
    </row>
    <row r="1379" spans="1:4" x14ac:dyDescent="0.25">
      <c r="A1379">
        <v>1</v>
      </c>
      <c r="B1379" t="s">
        <v>1114</v>
      </c>
      <c r="C1379">
        <v>42</v>
      </c>
      <c r="D1379">
        <v>48387.282245256501</v>
      </c>
    </row>
    <row r="1380" spans="1:4" x14ac:dyDescent="0.25">
      <c r="A1380">
        <v>1</v>
      </c>
      <c r="B1380" t="s">
        <v>1115</v>
      </c>
      <c r="C1380">
        <v>100</v>
      </c>
      <c r="D1380">
        <v>8.9094018026583399E-2</v>
      </c>
    </row>
    <row r="1381" spans="1:4" x14ac:dyDescent="0.25">
      <c r="A1381">
        <v>1</v>
      </c>
      <c r="B1381" t="s">
        <v>1116</v>
      </c>
      <c r="C1381">
        <v>39</v>
      </c>
      <c r="D1381">
        <v>52256.755934539899</v>
      </c>
    </row>
    <row r="1382" spans="1:4" x14ac:dyDescent="0.25">
      <c r="A1382">
        <v>1</v>
      </c>
      <c r="B1382" t="s">
        <v>1117</v>
      </c>
      <c r="C1382">
        <v>100</v>
      </c>
      <c r="D1382">
        <v>0.11271118100480999</v>
      </c>
    </row>
    <row r="1383" spans="1:4" x14ac:dyDescent="0.25">
      <c r="A1383">
        <v>1</v>
      </c>
      <c r="B1383" t="s">
        <v>1118</v>
      </c>
      <c r="C1383">
        <v>56</v>
      </c>
      <c r="D1383">
        <v>48496.396742065299</v>
      </c>
    </row>
    <row r="1384" spans="1:4" x14ac:dyDescent="0.25">
      <c r="A1384">
        <v>1</v>
      </c>
      <c r="B1384" t="s">
        <v>1119</v>
      </c>
      <c r="C1384">
        <v>100</v>
      </c>
      <c r="D1384">
        <v>8.31228191249304E-2</v>
      </c>
    </row>
    <row r="1385" spans="1:4" x14ac:dyDescent="0.25">
      <c r="A1385">
        <v>1</v>
      </c>
      <c r="B1385" t="s">
        <v>1120</v>
      </c>
      <c r="C1385">
        <v>45</v>
      </c>
      <c r="D1385">
        <v>54730.384871042297</v>
      </c>
    </row>
    <row r="1386" spans="1:4" x14ac:dyDescent="0.25">
      <c r="A1386">
        <v>1</v>
      </c>
      <c r="B1386" t="s">
        <v>1121</v>
      </c>
      <c r="C1386">
        <v>100</v>
      </c>
      <c r="D1386">
        <v>9.5236363405472299E-2</v>
      </c>
    </row>
    <row r="1387" spans="1:4" x14ac:dyDescent="0.25">
      <c r="A1387">
        <v>1</v>
      </c>
      <c r="B1387" t="s">
        <v>1122</v>
      </c>
      <c r="C1387">
        <v>47</v>
      </c>
      <c r="D1387">
        <v>49276.872757075202</v>
      </c>
    </row>
    <row r="1388" spans="1:4" x14ac:dyDescent="0.25">
      <c r="A1388">
        <v>1</v>
      </c>
      <c r="B1388" t="s">
        <v>1123</v>
      </c>
      <c r="C1388">
        <v>100</v>
      </c>
      <c r="D1388">
        <v>9.3618107342392898E-2</v>
      </c>
    </row>
    <row r="1389" spans="1:4" x14ac:dyDescent="0.25">
      <c r="A1389">
        <v>1</v>
      </c>
      <c r="B1389" t="s">
        <v>1124</v>
      </c>
      <c r="C1389">
        <v>46</v>
      </c>
      <c r="D1389">
        <v>53892.887466304397</v>
      </c>
    </row>
    <row r="1390" spans="1:4" x14ac:dyDescent="0.25">
      <c r="A1390">
        <v>1</v>
      </c>
      <c r="B1390" t="s">
        <v>1125</v>
      </c>
      <c r="C1390">
        <v>100</v>
      </c>
      <c r="D1390">
        <v>0.16867341768475599</v>
      </c>
    </row>
    <row r="1391" spans="1:4" x14ac:dyDescent="0.25">
      <c r="A1391">
        <v>1</v>
      </c>
      <c r="B1391" t="s">
        <v>1126</v>
      </c>
      <c r="C1391">
        <v>53</v>
      </c>
      <c r="D1391">
        <v>69276.198409413904</v>
      </c>
    </row>
    <row r="1392" spans="1:4" x14ac:dyDescent="0.25">
      <c r="A1392">
        <v>1</v>
      </c>
      <c r="B1392" t="s">
        <v>1127</v>
      </c>
      <c r="C1392">
        <v>100</v>
      </c>
      <c r="D1392">
        <v>0.146825221409498</v>
      </c>
    </row>
    <row r="1393" spans="1:4" x14ac:dyDescent="0.25">
      <c r="A1393">
        <v>1</v>
      </c>
      <c r="B1393" t="s">
        <v>1128</v>
      </c>
      <c r="C1393">
        <v>46</v>
      </c>
      <c r="D1393">
        <v>79133.246766790297</v>
      </c>
    </row>
    <row r="1394" spans="1:4" x14ac:dyDescent="0.25">
      <c r="A1394">
        <v>1</v>
      </c>
      <c r="B1394" t="s">
        <v>1129</v>
      </c>
      <c r="C1394">
        <v>100</v>
      </c>
      <c r="D1394">
        <v>0.146177069882168</v>
      </c>
    </row>
    <row r="1395" spans="1:4" x14ac:dyDescent="0.25">
      <c r="A1395">
        <v>1</v>
      </c>
      <c r="B1395" t="s">
        <v>1130</v>
      </c>
      <c r="C1395">
        <v>50</v>
      </c>
      <c r="D1395">
        <v>77672.293295830503</v>
      </c>
    </row>
    <row r="1396" spans="1:4" x14ac:dyDescent="0.25">
      <c r="A1396">
        <v>1</v>
      </c>
      <c r="B1396" t="s">
        <v>1131</v>
      </c>
      <c r="C1396">
        <v>100</v>
      </c>
      <c r="D1396">
        <v>0.151857706220032</v>
      </c>
    </row>
    <row r="1397" spans="1:4" x14ac:dyDescent="0.25">
      <c r="A1397">
        <v>1</v>
      </c>
      <c r="B1397" t="s">
        <v>1132</v>
      </c>
      <c r="C1397">
        <v>48</v>
      </c>
      <c r="D1397">
        <v>77520.168586637999</v>
      </c>
    </row>
    <row r="1398" spans="1:4" x14ac:dyDescent="0.25">
      <c r="A1398">
        <v>1</v>
      </c>
      <c r="B1398" t="s">
        <v>1133</v>
      </c>
      <c r="C1398">
        <v>100</v>
      </c>
      <c r="D1398">
        <v>0.124200803507486</v>
      </c>
    </row>
    <row r="1399" spans="1:4" x14ac:dyDescent="0.25">
      <c r="A1399">
        <v>1</v>
      </c>
      <c r="B1399" t="s">
        <v>1134</v>
      </c>
      <c r="C1399">
        <v>40</v>
      </c>
      <c r="D1399">
        <v>76127.794424041494</v>
      </c>
    </row>
    <row r="1400" spans="1:4" x14ac:dyDescent="0.25">
      <c r="A1400">
        <v>1</v>
      </c>
      <c r="B1400" t="s">
        <v>1135</v>
      </c>
      <c r="C1400">
        <v>100</v>
      </c>
      <c r="D1400">
        <v>0.127118087071252</v>
      </c>
    </row>
    <row r="1401" spans="1:4" x14ac:dyDescent="0.25">
      <c r="A1401">
        <v>1</v>
      </c>
      <c r="B1401" t="s">
        <v>1136</v>
      </c>
      <c r="C1401">
        <v>50</v>
      </c>
      <c r="D1401">
        <v>71112.9557021652</v>
      </c>
    </row>
    <row r="1402" spans="1:4" x14ac:dyDescent="0.25">
      <c r="A1402">
        <v>1</v>
      </c>
      <c r="B1402" t="s">
        <v>1137</v>
      </c>
      <c r="C1402">
        <v>100</v>
      </c>
      <c r="D1402">
        <v>0.16280367457029299</v>
      </c>
    </row>
    <row r="1403" spans="1:4" x14ac:dyDescent="0.25">
      <c r="A1403">
        <v>1</v>
      </c>
      <c r="B1403" t="s">
        <v>1138</v>
      </c>
      <c r="C1403">
        <v>57</v>
      </c>
      <c r="D1403">
        <v>79159.682539981295</v>
      </c>
    </row>
    <row r="1404" spans="1:4" x14ac:dyDescent="0.25">
      <c r="A1404">
        <v>1</v>
      </c>
      <c r="B1404" t="s">
        <v>1139</v>
      </c>
      <c r="C1404">
        <v>100</v>
      </c>
      <c r="D1404">
        <v>0.15810071466339701</v>
      </c>
    </row>
    <row r="1405" spans="1:4" x14ac:dyDescent="0.25">
      <c r="A1405">
        <v>1</v>
      </c>
      <c r="B1405" t="s">
        <v>1140</v>
      </c>
      <c r="C1405">
        <v>57</v>
      </c>
      <c r="D1405">
        <v>71859.426189179896</v>
      </c>
    </row>
    <row r="1406" spans="1:4" x14ac:dyDescent="0.25">
      <c r="A1406">
        <v>1</v>
      </c>
      <c r="B1406" t="s">
        <v>1141</v>
      </c>
      <c r="C1406">
        <v>100</v>
      </c>
      <c r="D1406">
        <v>0.17669193395287999</v>
      </c>
    </row>
    <row r="1407" spans="1:4" x14ac:dyDescent="0.25">
      <c r="A1407">
        <v>1</v>
      </c>
      <c r="B1407" t="s">
        <v>1142</v>
      </c>
      <c r="C1407">
        <v>60</v>
      </c>
      <c r="D1407">
        <v>75204.026999024296</v>
      </c>
    </row>
    <row r="1408" spans="1:4" x14ac:dyDescent="0.25">
      <c r="A1408">
        <v>1</v>
      </c>
      <c r="B1408" t="s">
        <v>1143</v>
      </c>
      <c r="C1408">
        <v>100</v>
      </c>
      <c r="D1408">
        <v>0.16824484909509599</v>
      </c>
    </row>
    <row r="1409" spans="1:4" x14ac:dyDescent="0.25">
      <c r="A1409">
        <v>1</v>
      </c>
      <c r="B1409" t="s">
        <v>1144</v>
      </c>
      <c r="C1409">
        <v>54</v>
      </c>
      <c r="D1409">
        <v>75137.156703036802</v>
      </c>
    </row>
    <row r="1410" spans="1:4" x14ac:dyDescent="0.25">
      <c r="A1410">
        <v>1</v>
      </c>
      <c r="B1410" t="s">
        <v>1145</v>
      </c>
      <c r="C1410">
        <v>100</v>
      </c>
      <c r="D1410">
        <v>7.4195640542144295E-2</v>
      </c>
    </row>
    <row r="1411" spans="1:4" x14ac:dyDescent="0.25">
      <c r="A1411">
        <v>1</v>
      </c>
      <c r="B1411" t="s">
        <v>1146</v>
      </c>
      <c r="C1411">
        <v>37</v>
      </c>
      <c r="D1411">
        <v>58794.9860038611</v>
      </c>
    </row>
    <row r="1412" spans="1:4" x14ac:dyDescent="0.25">
      <c r="A1412">
        <v>1</v>
      </c>
      <c r="B1412" t="s">
        <v>1147</v>
      </c>
      <c r="C1412">
        <v>100</v>
      </c>
      <c r="D1412">
        <v>0.100931173176505</v>
      </c>
    </row>
    <row r="1413" spans="1:4" x14ac:dyDescent="0.25">
      <c r="A1413">
        <v>1</v>
      </c>
      <c r="B1413" t="s">
        <v>1148</v>
      </c>
      <c r="C1413">
        <v>39</v>
      </c>
      <c r="D1413">
        <v>60996.107313930901</v>
      </c>
    </row>
    <row r="1414" spans="1:4" x14ac:dyDescent="0.25">
      <c r="A1414">
        <v>1</v>
      </c>
      <c r="B1414" t="s">
        <v>1149</v>
      </c>
      <c r="C1414">
        <v>100</v>
      </c>
      <c r="D1414">
        <v>8.2934698812167404E-2</v>
      </c>
    </row>
    <row r="1415" spans="1:4" x14ac:dyDescent="0.25">
      <c r="A1415">
        <v>1</v>
      </c>
      <c r="B1415" t="s">
        <v>1150</v>
      </c>
      <c r="C1415">
        <v>35</v>
      </c>
      <c r="D1415">
        <v>67284.729521018293</v>
      </c>
    </row>
    <row r="1416" spans="1:4" x14ac:dyDescent="0.25">
      <c r="A1416">
        <v>1</v>
      </c>
      <c r="B1416" t="s">
        <v>1151</v>
      </c>
      <c r="C1416">
        <v>100</v>
      </c>
      <c r="D1416">
        <v>6.2471772533033702E-2</v>
      </c>
    </row>
    <row r="1417" spans="1:4" x14ac:dyDescent="0.25">
      <c r="A1417">
        <v>1</v>
      </c>
      <c r="B1417" t="s">
        <v>1152</v>
      </c>
      <c r="C1417">
        <v>32</v>
      </c>
      <c r="D1417">
        <v>53246.552157131096</v>
      </c>
    </row>
    <row r="1418" spans="1:4" x14ac:dyDescent="0.25">
      <c r="A1418">
        <v>1</v>
      </c>
      <c r="B1418" t="s">
        <v>1153</v>
      </c>
      <c r="C1418">
        <v>100</v>
      </c>
      <c r="D1418">
        <v>6.6057477891694097E-2</v>
      </c>
    </row>
    <row r="1419" spans="1:4" x14ac:dyDescent="0.25">
      <c r="A1419">
        <v>1</v>
      </c>
      <c r="B1419" t="s">
        <v>1154</v>
      </c>
      <c r="C1419">
        <v>30</v>
      </c>
      <c r="D1419">
        <v>58803.683940308001</v>
      </c>
    </row>
    <row r="1420" spans="1:4" x14ac:dyDescent="0.25">
      <c r="A1420">
        <v>1</v>
      </c>
      <c r="B1420" t="s">
        <v>1155</v>
      </c>
      <c r="C1420">
        <v>100</v>
      </c>
      <c r="D1420">
        <v>7.6249670329748997E-2</v>
      </c>
    </row>
    <row r="1421" spans="1:4" x14ac:dyDescent="0.25">
      <c r="A1421">
        <v>1</v>
      </c>
      <c r="B1421" t="s">
        <v>1156</v>
      </c>
      <c r="C1421">
        <v>37</v>
      </c>
      <c r="D1421">
        <v>52339.771597858598</v>
      </c>
    </row>
    <row r="1422" spans="1:4" x14ac:dyDescent="0.25">
      <c r="A1422">
        <v>1</v>
      </c>
      <c r="B1422" t="s">
        <v>1157</v>
      </c>
      <c r="C1422">
        <v>100</v>
      </c>
      <c r="D1422">
        <v>8.7845456532099894E-2</v>
      </c>
    </row>
    <row r="1423" spans="1:4" x14ac:dyDescent="0.25">
      <c r="A1423">
        <v>1</v>
      </c>
      <c r="B1423" t="s">
        <v>1158</v>
      </c>
      <c r="C1423">
        <v>42</v>
      </c>
      <c r="D1423">
        <v>52658.895934761298</v>
      </c>
    </row>
    <row r="1424" spans="1:4" x14ac:dyDescent="0.25">
      <c r="A1424">
        <v>1</v>
      </c>
      <c r="B1424" t="s">
        <v>1159</v>
      </c>
      <c r="C1424">
        <v>100</v>
      </c>
      <c r="D1424">
        <v>5.0071206795385598E-2</v>
      </c>
    </row>
    <row r="1425" spans="1:4" x14ac:dyDescent="0.25">
      <c r="A1425">
        <v>1</v>
      </c>
      <c r="B1425" t="s">
        <v>1160</v>
      </c>
      <c r="C1425">
        <v>32</v>
      </c>
      <c r="D1425">
        <v>47132.453456671697</v>
      </c>
    </row>
    <row r="1426" spans="1:4" x14ac:dyDescent="0.25">
      <c r="A1426">
        <v>1</v>
      </c>
      <c r="B1426" t="s">
        <v>1161</v>
      </c>
      <c r="C1426">
        <v>100</v>
      </c>
      <c r="D1426">
        <v>6.7994009352778995E-2</v>
      </c>
    </row>
    <row r="1427" spans="1:4" x14ac:dyDescent="0.25">
      <c r="A1427">
        <v>1</v>
      </c>
      <c r="B1427" t="s">
        <v>1162</v>
      </c>
      <c r="C1427">
        <v>36</v>
      </c>
      <c r="D1427">
        <v>47186.6124579635</v>
      </c>
    </row>
    <row r="1428" spans="1:4" x14ac:dyDescent="0.25">
      <c r="A1428">
        <v>1</v>
      </c>
      <c r="B1428" t="s">
        <v>1163</v>
      </c>
      <c r="C1428">
        <v>100</v>
      </c>
      <c r="D1428">
        <v>7.3149899181720504E-2</v>
      </c>
    </row>
    <row r="1429" spans="1:4" x14ac:dyDescent="0.25">
      <c r="A1429">
        <v>1</v>
      </c>
      <c r="B1429" t="s">
        <v>1164</v>
      </c>
      <c r="C1429">
        <v>35</v>
      </c>
      <c r="D1429">
        <v>57432.746422989003</v>
      </c>
    </row>
    <row r="1430" spans="1:4" x14ac:dyDescent="0.25">
      <c r="A1430">
        <v>1</v>
      </c>
      <c r="B1430" t="s">
        <v>1165</v>
      </c>
      <c r="C1430">
        <v>100</v>
      </c>
      <c r="D1430">
        <v>8.1221537994649803E-2</v>
      </c>
    </row>
    <row r="1431" spans="1:4" x14ac:dyDescent="0.25">
      <c r="A1431">
        <v>1</v>
      </c>
      <c r="B1431" t="s">
        <v>1166</v>
      </c>
      <c r="C1431">
        <v>36</v>
      </c>
      <c r="D1431">
        <v>64543.073771030096</v>
      </c>
    </row>
    <row r="1432" spans="1:4" x14ac:dyDescent="0.25">
      <c r="A1432">
        <v>1</v>
      </c>
      <c r="B1432" t="s">
        <v>1167</v>
      </c>
      <c r="C1432">
        <v>100</v>
      </c>
      <c r="D1432">
        <v>9.4062933451425898E-2</v>
      </c>
    </row>
    <row r="1433" spans="1:4" x14ac:dyDescent="0.25">
      <c r="A1433">
        <v>1</v>
      </c>
      <c r="B1433" t="s">
        <v>1168</v>
      </c>
      <c r="C1433">
        <v>46</v>
      </c>
      <c r="D1433">
        <v>57448.885380786502</v>
      </c>
    </row>
    <row r="1434" spans="1:4" x14ac:dyDescent="0.25">
      <c r="A1434">
        <v>1</v>
      </c>
      <c r="B1434" t="s">
        <v>1169</v>
      </c>
      <c r="C1434">
        <v>100</v>
      </c>
      <c r="D1434">
        <v>4.9157161022046598E-2</v>
      </c>
    </row>
    <row r="1435" spans="1:4" x14ac:dyDescent="0.25">
      <c r="A1435">
        <v>1</v>
      </c>
      <c r="B1435" t="s">
        <v>1170</v>
      </c>
      <c r="C1435">
        <v>28</v>
      </c>
      <c r="D1435">
        <v>45863.575145201801</v>
      </c>
    </row>
    <row r="1436" spans="1:4" x14ac:dyDescent="0.25">
      <c r="A1436">
        <v>1</v>
      </c>
      <c r="B1436" t="s">
        <v>1171</v>
      </c>
      <c r="C1436">
        <v>100</v>
      </c>
      <c r="D1436">
        <v>7.9101110341501496E-2</v>
      </c>
    </row>
    <row r="1437" spans="1:4" x14ac:dyDescent="0.25">
      <c r="A1437">
        <v>1</v>
      </c>
      <c r="B1437" t="s">
        <v>1172</v>
      </c>
      <c r="C1437">
        <v>34</v>
      </c>
      <c r="D1437">
        <v>57861.058276919997</v>
      </c>
    </row>
    <row r="1438" spans="1:4" x14ac:dyDescent="0.25">
      <c r="A1438">
        <v>1</v>
      </c>
      <c r="B1438" t="s">
        <v>1173</v>
      </c>
      <c r="C1438">
        <v>100</v>
      </c>
      <c r="D1438">
        <v>6.1191253019869801E-2</v>
      </c>
    </row>
    <row r="1439" spans="1:4" x14ac:dyDescent="0.25">
      <c r="A1439">
        <v>1</v>
      </c>
      <c r="B1439" t="s">
        <v>1174</v>
      </c>
      <c r="C1439">
        <v>28</v>
      </c>
      <c r="D1439">
        <v>52502.002663718296</v>
      </c>
    </row>
    <row r="1440" spans="1:4" x14ac:dyDescent="0.25">
      <c r="A1440">
        <v>1</v>
      </c>
      <c r="B1440" t="s">
        <v>1175</v>
      </c>
      <c r="C1440">
        <v>100</v>
      </c>
      <c r="D1440">
        <v>9.5318201122503096E-2</v>
      </c>
    </row>
    <row r="1441" spans="1:4" x14ac:dyDescent="0.25">
      <c r="A1441">
        <v>1</v>
      </c>
      <c r="B1441" t="s">
        <v>1176</v>
      </c>
      <c r="C1441">
        <v>39</v>
      </c>
      <c r="D1441">
        <v>65579.951655706696</v>
      </c>
    </row>
    <row r="1442" spans="1:4" x14ac:dyDescent="0.25">
      <c r="A1442">
        <v>1</v>
      </c>
      <c r="B1442" t="s">
        <v>1177</v>
      </c>
      <c r="C1442">
        <v>100</v>
      </c>
      <c r="D1442">
        <v>7.8580055176170102E-2</v>
      </c>
    </row>
    <row r="1443" spans="1:4" x14ac:dyDescent="0.25">
      <c r="A1443">
        <v>1</v>
      </c>
      <c r="B1443" t="s">
        <v>1178</v>
      </c>
      <c r="C1443">
        <v>34</v>
      </c>
      <c r="D1443">
        <v>77822.319525378101</v>
      </c>
    </row>
    <row r="1444" spans="1:4" x14ac:dyDescent="0.25">
      <c r="A1444">
        <v>1</v>
      </c>
      <c r="B1444" t="s">
        <v>1179</v>
      </c>
      <c r="C1444">
        <v>100</v>
      </c>
      <c r="D1444">
        <v>8.1630526269593995E-2</v>
      </c>
    </row>
    <row r="1445" spans="1:4" x14ac:dyDescent="0.25">
      <c r="A1445">
        <v>1</v>
      </c>
      <c r="B1445" t="s">
        <v>1180</v>
      </c>
      <c r="C1445">
        <v>29</v>
      </c>
      <c r="D1445">
        <v>78166.438190329194</v>
      </c>
    </row>
    <row r="1446" spans="1:4" x14ac:dyDescent="0.25">
      <c r="A1446">
        <v>1</v>
      </c>
      <c r="B1446" t="s">
        <v>1181</v>
      </c>
      <c r="C1446">
        <v>100</v>
      </c>
      <c r="D1446">
        <v>8.6653056522224201E-2</v>
      </c>
    </row>
    <row r="1447" spans="1:4" x14ac:dyDescent="0.25">
      <c r="A1447">
        <v>1</v>
      </c>
      <c r="B1447" t="s">
        <v>1182</v>
      </c>
      <c r="C1447">
        <v>31</v>
      </c>
      <c r="D1447">
        <v>81939.894632602402</v>
      </c>
    </row>
    <row r="1448" spans="1:4" x14ac:dyDescent="0.25">
      <c r="A1448">
        <v>1</v>
      </c>
      <c r="B1448" t="s">
        <v>1183</v>
      </c>
      <c r="C1448">
        <v>100</v>
      </c>
      <c r="D1448">
        <v>7.1074943022449905E-2</v>
      </c>
    </row>
    <row r="1449" spans="1:4" x14ac:dyDescent="0.25">
      <c r="A1449">
        <v>1</v>
      </c>
      <c r="B1449" t="s">
        <v>1184</v>
      </c>
      <c r="C1449">
        <v>23</v>
      </c>
      <c r="D1449">
        <v>72459.849010208098</v>
      </c>
    </row>
    <row r="1450" spans="1:4" x14ac:dyDescent="0.25">
      <c r="A1450">
        <v>1</v>
      </c>
      <c r="B1450" t="s">
        <v>1185</v>
      </c>
      <c r="C1450">
        <v>100</v>
      </c>
      <c r="D1450">
        <v>6.6305780410963702E-2</v>
      </c>
    </row>
    <row r="1451" spans="1:4" x14ac:dyDescent="0.25">
      <c r="A1451">
        <v>1</v>
      </c>
      <c r="B1451" t="s">
        <v>1186</v>
      </c>
      <c r="C1451">
        <v>27</v>
      </c>
      <c r="D1451">
        <v>73076.037429684293</v>
      </c>
    </row>
    <row r="1452" spans="1:4" x14ac:dyDescent="0.25">
      <c r="A1452">
        <v>1</v>
      </c>
      <c r="B1452" t="s">
        <v>1187</v>
      </c>
      <c r="C1452">
        <v>100</v>
      </c>
      <c r="D1452">
        <v>7.2198641676320202E-2</v>
      </c>
    </row>
    <row r="1453" spans="1:4" x14ac:dyDescent="0.25">
      <c r="A1453">
        <v>1</v>
      </c>
      <c r="B1453" t="s">
        <v>1188</v>
      </c>
      <c r="C1453">
        <v>30</v>
      </c>
      <c r="D1453">
        <v>73721.158497844401</v>
      </c>
    </row>
    <row r="1454" spans="1:4" x14ac:dyDescent="0.25">
      <c r="A1454">
        <v>1</v>
      </c>
      <c r="B1454" t="s">
        <v>1189</v>
      </c>
      <c r="C1454">
        <v>100</v>
      </c>
      <c r="D1454">
        <v>9.0717991481088597E-2</v>
      </c>
    </row>
    <row r="1455" spans="1:4" x14ac:dyDescent="0.25">
      <c r="A1455">
        <v>1</v>
      </c>
      <c r="B1455" t="s">
        <v>1190</v>
      </c>
      <c r="C1455">
        <v>37</v>
      </c>
      <c r="D1455">
        <v>71791.793860887905</v>
      </c>
    </row>
    <row r="1456" spans="1:4" x14ac:dyDescent="0.25">
      <c r="A1456">
        <v>1</v>
      </c>
      <c r="B1456" t="s">
        <v>1191</v>
      </c>
      <c r="C1456">
        <v>100</v>
      </c>
      <c r="D1456">
        <v>8.7179843647341701E-2</v>
      </c>
    </row>
    <row r="1457" spans="1:4" x14ac:dyDescent="0.25">
      <c r="A1457">
        <v>1</v>
      </c>
      <c r="B1457" t="s">
        <v>1192</v>
      </c>
      <c r="C1457">
        <v>33</v>
      </c>
      <c r="D1457">
        <v>73533.679749650793</v>
      </c>
    </row>
    <row r="1458" spans="1:4" x14ac:dyDescent="0.25">
      <c r="A1458">
        <v>1</v>
      </c>
      <c r="B1458" t="s">
        <v>1193</v>
      </c>
      <c r="C1458">
        <v>100</v>
      </c>
      <c r="D1458">
        <v>6.3052303475192306E-2</v>
      </c>
    </row>
    <row r="1459" spans="1:4" x14ac:dyDescent="0.25">
      <c r="A1459">
        <v>1</v>
      </c>
      <c r="B1459" t="s">
        <v>1194</v>
      </c>
      <c r="C1459">
        <v>33</v>
      </c>
      <c r="D1459">
        <v>69079.604785203002</v>
      </c>
    </row>
    <row r="1460" spans="1:4" x14ac:dyDescent="0.25">
      <c r="A1460">
        <v>1</v>
      </c>
      <c r="B1460" t="s">
        <v>1195</v>
      </c>
      <c r="C1460">
        <v>100</v>
      </c>
      <c r="D1460">
        <v>1.4936943868904E-2</v>
      </c>
    </row>
    <row r="1461" spans="1:4" x14ac:dyDescent="0.25">
      <c r="A1461">
        <v>1</v>
      </c>
      <c r="B1461" t="s">
        <v>1196</v>
      </c>
      <c r="C1461">
        <v>7</v>
      </c>
      <c r="D1461">
        <v>62691.230648641598</v>
      </c>
    </row>
    <row r="1462" spans="1:4" x14ac:dyDescent="0.25">
      <c r="A1462">
        <v>1</v>
      </c>
      <c r="B1462" t="s">
        <v>1197</v>
      </c>
      <c r="C1462">
        <v>100</v>
      </c>
      <c r="D1462">
        <v>4.6357573717664302E-2</v>
      </c>
    </row>
    <row r="1463" spans="1:4" x14ac:dyDescent="0.25">
      <c r="A1463">
        <v>1</v>
      </c>
      <c r="B1463" t="s">
        <v>1198</v>
      </c>
      <c r="C1463">
        <v>19</v>
      </c>
      <c r="D1463">
        <v>69421.096018398297</v>
      </c>
    </row>
    <row r="1464" spans="1:4" x14ac:dyDescent="0.25">
      <c r="A1464">
        <v>1</v>
      </c>
      <c r="B1464" t="s">
        <v>1199</v>
      </c>
      <c r="C1464">
        <v>100</v>
      </c>
      <c r="D1464">
        <v>5.0901911484006697E-2</v>
      </c>
    </row>
    <row r="1465" spans="1:4" x14ac:dyDescent="0.25">
      <c r="A1465">
        <v>1</v>
      </c>
      <c r="B1465" t="s">
        <v>1200</v>
      </c>
      <c r="C1465">
        <v>24</v>
      </c>
      <c r="D1465">
        <v>66317.877106573796</v>
      </c>
    </row>
    <row r="1466" spans="1:4" x14ac:dyDescent="0.25">
      <c r="A1466">
        <v>1</v>
      </c>
      <c r="B1466" t="s">
        <v>1201</v>
      </c>
      <c r="C1466">
        <v>100</v>
      </c>
      <c r="D1466">
        <v>2.85096268624726E-2</v>
      </c>
    </row>
    <row r="1467" spans="1:4" x14ac:dyDescent="0.25">
      <c r="A1467">
        <v>1</v>
      </c>
      <c r="B1467" t="s">
        <v>1202</v>
      </c>
      <c r="C1467">
        <v>17</v>
      </c>
      <c r="D1467">
        <v>60868.919949144998</v>
      </c>
    </row>
    <row r="1468" spans="1:4" x14ac:dyDescent="0.25">
      <c r="A1468">
        <v>1</v>
      </c>
      <c r="B1468" t="s">
        <v>1203</v>
      </c>
      <c r="C1468">
        <v>100</v>
      </c>
      <c r="D1468">
        <v>3.5381073774401202E-2</v>
      </c>
    </row>
    <row r="1469" spans="1:4" x14ac:dyDescent="0.25">
      <c r="A1469">
        <v>1</v>
      </c>
      <c r="B1469" t="s">
        <v>1204</v>
      </c>
      <c r="C1469">
        <v>16</v>
      </c>
      <c r="D1469">
        <v>72624.281636175496</v>
      </c>
    </row>
    <row r="1470" spans="1:4" x14ac:dyDescent="0.25">
      <c r="A1470">
        <v>1</v>
      </c>
      <c r="B1470" t="s">
        <v>1205</v>
      </c>
      <c r="C1470">
        <v>100</v>
      </c>
      <c r="D1470">
        <v>3.9664773481451802E-2</v>
      </c>
    </row>
    <row r="1471" spans="1:4" x14ac:dyDescent="0.25">
      <c r="A1471">
        <v>1</v>
      </c>
      <c r="B1471" t="s">
        <v>1206</v>
      </c>
      <c r="C1471">
        <v>21</v>
      </c>
      <c r="D1471">
        <v>47174.1467573517</v>
      </c>
    </row>
    <row r="1472" spans="1:4" x14ac:dyDescent="0.25">
      <c r="A1472">
        <v>1</v>
      </c>
      <c r="B1472" t="s">
        <v>1207</v>
      </c>
      <c r="C1472">
        <v>100</v>
      </c>
      <c r="D1472">
        <v>4.5791325595781397E-2</v>
      </c>
    </row>
    <row r="1473" spans="1:4" x14ac:dyDescent="0.25">
      <c r="A1473">
        <v>1</v>
      </c>
      <c r="B1473" t="s">
        <v>1208</v>
      </c>
      <c r="C1473">
        <v>28</v>
      </c>
      <c r="D1473">
        <v>59130.464382035803</v>
      </c>
    </row>
    <row r="1474" spans="1:4" x14ac:dyDescent="0.25">
      <c r="A1474">
        <v>1</v>
      </c>
      <c r="B1474" t="s">
        <v>1209</v>
      </c>
      <c r="C1474">
        <v>100</v>
      </c>
      <c r="D1474">
        <v>1.3330801680613199E-2</v>
      </c>
    </row>
    <row r="1475" spans="1:4" x14ac:dyDescent="0.25">
      <c r="A1475">
        <v>1</v>
      </c>
      <c r="B1475" t="s">
        <v>1210</v>
      </c>
      <c r="C1475">
        <v>8</v>
      </c>
      <c r="D1475">
        <v>29428.722315513602</v>
      </c>
    </row>
    <row r="1476" spans="1:4" x14ac:dyDescent="0.25">
      <c r="A1476">
        <v>1</v>
      </c>
      <c r="B1476" t="s">
        <v>1211</v>
      </c>
      <c r="C1476">
        <v>100</v>
      </c>
      <c r="D1476">
        <v>2.23636648967626E-2</v>
      </c>
    </row>
    <row r="1477" spans="1:4" x14ac:dyDescent="0.25">
      <c r="A1477">
        <v>1</v>
      </c>
      <c r="B1477" t="s">
        <v>1212</v>
      </c>
      <c r="C1477">
        <v>15</v>
      </c>
      <c r="D1477">
        <v>51963.680435537099</v>
      </c>
    </row>
    <row r="1478" spans="1:4" x14ac:dyDescent="0.25">
      <c r="A1478">
        <v>1</v>
      </c>
      <c r="B1478" t="s">
        <v>1213</v>
      </c>
      <c r="C1478">
        <v>100</v>
      </c>
      <c r="D1478">
        <v>2.7201596737964701E-2</v>
      </c>
    </row>
    <row r="1479" spans="1:4" x14ac:dyDescent="0.25">
      <c r="A1479">
        <v>1</v>
      </c>
      <c r="B1479" t="s">
        <v>1214</v>
      </c>
      <c r="C1479">
        <v>13</v>
      </c>
      <c r="D1479">
        <v>63537.290607924297</v>
      </c>
    </row>
    <row r="1480" spans="1:4" x14ac:dyDescent="0.25">
      <c r="A1480">
        <v>1</v>
      </c>
      <c r="B1480" t="s">
        <v>1215</v>
      </c>
      <c r="C1480">
        <v>100</v>
      </c>
      <c r="D1480">
        <v>2.3483618429258099E-2</v>
      </c>
    </row>
    <row r="1481" spans="1:4" x14ac:dyDescent="0.25">
      <c r="A1481">
        <v>1</v>
      </c>
      <c r="B1481" t="s">
        <v>1216</v>
      </c>
      <c r="C1481">
        <v>15</v>
      </c>
      <c r="D1481">
        <v>55141.154127990303</v>
      </c>
    </row>
    <row r="1482" spans="1:4" x14ac:dyDescent="0.25">
      <c r="A1482">
        <v>1</v>
      </c>
      <c r="B1482" t="s">
        <v>1217</v>
      </c>
      <c r="C1482">
        <v>100</v>
      </c>
      <c r="D1482">
        <v>3.6558592818343102E-2</v>
      </c>
    </row>
    <row r="1483" spans="1:4" x14ac:dyDescent="0.25">
      <c r="A1483">
        <v>1</v>
      </c>
      <c r="B1483" t="s">
        <v>1218</v>
      </c>
      <c r="C1483">
        <v>23</v>
      </c>
      <c r="D1483">
        <v>49607.514333490399</v>
      </c>
    </row>
    <row r="1484" spans="1:4" x14ac:dyDescent="0.25">
      <c r="A1484">
        <v>1</v>
      </c>
      <c r="B1484" t="s">
        <v>1219</v>
      </c>
      <c r="C1484">
        <v>100</v>
      </c>
      <c r="D1484">
        <v>2.2595600943796298E-2</v>
      </c>
    </row>
    <row r="1485" spans="1:4" x14ac:dyDescent="0.25">
      <c r="A1485">
        <v>1</v>
      </c>
      <c r="B1485" t="s">
        <v>1220</v>
      </c>
      <c r="C1485">
        <v>14</v>
      </c>
      <c r="D1485">
        <v>53362.279517450697</v>
      </c>
    </row>
    <row r="1486" spans="1:4" x14ac:dyDescent="0.25">
      <c r="A1486">
        <v>1</v>
      </c>
      <c r="B1486" t="s">
        <v>1221</v>
      </c>
      <c r="C1486">
        <v>100</v>
      </c>
      <c r="D1486">
        <v>3.1247086018785199E-2</v>
      </c>
    </row>
    <row r="1487" spans="1:4" x14ac:dyDescent="0.25">
      <c r="A1487">
        <v>1</v>
      </c>
      <c r="B1487" t="s">
        <v>1222</v>
      </c>
      <c r="C1487">
        <v>21</v>
      </c>
      <c r="D1487">
        <v>39270.028310084897</v>
      </c>
    </row>
    <row r="1488" spans="1:4" x14ac:dyDescent="0.25">
      <c r="A1488">
        <v>1</v>
      </c>
      <c r="B1488" t="s">
        <v>1223</v>
      </c>
      <c r="C1488">
        <v>100</v>
      </c>
      <c r="D1488">
        <v>2.9096040799316401E-2</v>
      </c>
    </row>
    <row r="1489" spans="1:4" x14ac:dyDescent="0.25">
      <c r="A1489">
        <v>1</v>
      </c>
      <c r="B1489" t="s">
        <v>1224</v>
      </c>
      <c r="C1489">
        <v>14</v>
      </c>
      <c r="D1489">
        <v>51940.076971622599</v>
      </c>
    </row>
    <row r="1490" spans="1:4" x14ac:dyDescent="0.25">
      <c r="A1490">
        <v>1</v>
      </c>
      <c r="B1490" t="s">
        <v>1225</v>
      </c>
      <c r="C1490">
        <v>100</v>
      </c>
      <c r="D1490">
        <v>4.5500866762912401E-2</v>
      </c>
    </row>
    <row r="1491" spans="1:4" x14ac:dyDescent="0.25">
      <c r="A1491">
        <v>1</v>
      </c>
      <c r="B1491" t="s">
        <v>1226</v>
      </c>
      <c r="C1491">
        <v>26</v>
      </c>
      <c r="D1491">
        <v>57540.358683472899</v>
      </c>
    </row>
    <row r="1492" spans="1:4" x14ac:dyDescent="0.25">
      <c r="A1492">
        <v>1</v>
      </c>
      <c r="B1492" t="s">
        <v>1227</v>
      </c>
      <c r="C1492">
        <v>100</v>
      </c>
      <c r="D1492">
        <v>3.7005849850920702E-2</v>
      </c>
    </row>
    <row r="1493" spans="1:4" x14ac:dyDescent="0.25">
      <c r="A1493">
        <v>1</v>
      </c>
      <c r="B1493" t="s">
        <v>1228</v>
      </c>
      <c r="C1493">
        <v>18</v>
      </c>
      <c r="D1493">
        <v>78589.363268561894</v>
      </c>
    </row>
    <row r="1494" spans="1:4" x14ac:dyDescent="0.25">
      <c r="A1494">
        <v>1</v>
      </c>
      <c r="B1494" t="s">
        <v>1229</v>
      </c>
      <c r="C1494">
        <v>100</v>
      </c>
      <c r="D1494">
        <v>4.2407491027938497E-2</v>
      </c>
    </row>
    <row r="1495" spans="1:4" x14ac:dyDescent="0.25">
      <c r="A1495">
        <v>1</v>
      </c>
      <c r="B1495" t="s">
        <v>1230</v>
      </c>
      <c r="C1495">
        <v>14</v>
      </c>
      <c r="D1495">
        <v>78024.218613968798</v>
      </c>
    </row>
    <row r="1496" spans="1:4" x14ac:dyDescent="0.25">
      <c r="A1496">
        <v>1</v>
      </c>
      <c r="B1496" t="s">
        <v>1231</v>
      </c>
      <c r="C1496">
        <v>100</v>
      </c>
      <c r="D1496">
        <v>2.7240437189949101E-2</v>
      </c>
    </row>
    <row r="1497" spans="1:4" x14ac:dyDescent="0.25">
      <c r="A1497">
        <v>1</v>
      </c>
      <c r="B1497" t="s">
        <v>1232</v>
      </c>
      <c r="C1497">
        <v>11</v>
      </c>
      <c r="D1497">
        <v>77340.140841450295</v>
      </c>
    </row>
    <row r="1498" spans="1:4" x14ac:dyDescent="0.25">
      <c r="A1498">
        <v>1</v>
      </c>
      <c r="B1498" t="s">
        <v>1233</v>
      </c>
      <c r="C1498">
        <v>100</v>
      </c>
      <c r="D1498">
        <v>2.13337012877255E-2</v>
      </c>
    </row>
    <row r="1499" spans="1:4" x14ac:dyDescent="0.25">
      <c r="A1499">
        <v>1</v>
      </c>
      <c r="B1499" t="s">
        <v>1234</v>
      </c>
      <c r="C1499">
        <v>9</v>
      </c>
      <c r="D1499">
        <v>77570.645285209102</v>
      </c>
    </row>
    <row r="1500" spans="1:4" x14ac:dyDescent="0.25">
      <c r="A1500">
        <v>1</v>
      </c>
      <c r="B1500" t="s">
        <v>1235</v>
      </c>
      <c r="C1500">
        <v>100</v>
      </c>
      <c r="D1500">
        <v>3.0322261504158399E-2</v>
      </c>
    </row>
    <row r="1501" spans="1:4" x14ac:dyDescent="0.25">
      <c r="A1501">
        <v>1</v>
      </c>
      <c r="B1501" t="s">
        <v>1236</v>
      </c>
      <c r="C1501">
        <v>13</v>
      </c>
      <c r="D1501">
        <v>79488.7497249835</v>
      </c>
    </row>
    <row r="1502" spans="1:4" x14ac:dyDescent="0.25">
      <c r="A1502">
        <v>1</v>
      </c>
      <c r="B1502" t="s">
        <v>1237</v>
      </c>
      <c r="C1502">
        <v>100</v>
      </c>
      <c r="D1502">
        <v>4.2934648848229402E-2</v>
      </c>
    </row>
    <row r="1503" spans="1:4" x14ac:dyDescent="0.25">
      <c r="A1503">
        <v>1</v>
      </c>
      <c r="B1503" t="s">
        <v>1238</v>
      </c>
      <c r="C1503">
        <v>20</v>
      </c>
      <c r="D1503">
        <v>74909.101072243604</v>
      </c>
    </row>
    <row r="1504" spans="1:4" x14ac:dyDescent="0.25">
      <c r="A1504">
        <v>1</v>
      </c>
      <c r="B1504" t="s">
        <v>1239</v>
      </c>
      <c r="C1504">
        <v>100</v>
      </c>
      <c r="D1504">
        <v>3.4440519345461801E-2</v>
      </c>
    </row>
    <row r="1505" spans="1:4" x14ac:dyDescent="0.25">
      <c r="A1505">
        <v>1</v>
      </c>
      <c r="B1505" t="s">
        <v>1240</v>
      </c>
      <c r="C1505">
        <v>11</v>
      </c>
      <c r="D1505">
        <v>78940.592495568693</v>
      </c>
    </row>
    <row r="1506" spans="1:4" x14ac:dyDescent="0.25">
      <c r="A1506">
        <v>1</v>
      </c>
      <c r="B1506" t="s">
        <v>1241</v>
      </c>
      <c r="C1506">
        <v>100</v>
      </c>
      <c r="D1506">
        <v>2.49546643524188E-2</v>
      </c>
    </row>
    <row r="1507" spans="1:4" x14ac:dyDescent="0.25">
      <c r="A1507">
        <v>1</v>
      </c>
      <c r="B1507" t="s">
        <v>1242</v>
      </c>
      <c r="C1507">
        <v>11</v>
      </c>
      <c r="D1507">
        <v>66474.546270524093</v>
      </c>
    </row>
    <row r="1508" spans="1:4" x14ac:dyDescent="0.25">
      <c r="A1508">
        <v>1</v>
      </c>
      <c r="B1508" t="s">
        <v>1243</v>
      </c>
      <c r="C1508">
        <v>100</v>
      </c>
      <c r="D1508">
        <v>2.5640271831439101E-2</v>
      </c>
    </row>
    <row r="1509" spans="1:4" x14ac:dyDescent="0.25">
      <c r="A1509">
        <v>1</v>
      </c>
      <c r="B1509" t="s">
        <v>1244</v>
      </c>
      <c r="C1509">
        <v>14</v>
      </c>
      <c r="D1509">
        <v>73128.6928646413</v>
      </c>
    </row>
    <row r="1510" spans="1:4" x14ac:dyDescent="0.25">
      <c r="A1510">
        <v>1</v>
      </c>
      <c r="B1510" t="s">
        <v>1245</v>
      </c>
      <c r="C1510">
        <v>100</v>
      </c>
      <c r="D1510">
        <v>1.97381224605171E-2</v>
      </c>
    </row>
    <row r="1511" spans="1:4" x14ac:dyDescent="0.25">
      <c r="A1511">
        <v>1</v>
      </c>
      <c r="B1511" t="s">
        <v>1246</v>
      </c>
      <c r="C1511">
        <v>10</v>
      </c>
      <c r="D1511">
        <v>67660.413557715001</v>
      </c>
    </row>
    <row r="1512" spans="1:4" x14ac:dyDescent="0.25">
      <c r="A1512">
        <v>1</v>
      </c>
      <c r="B1512" t="s">
        <v>1247</v>
      </c>
      <c r="C1512">
        <v>100</v>
      </c>
      <c r="D1512">
        <v>1.1551068061378299E-2</v>
      </c>
    </row>
    <row r="1513" spans="1:4" x14ac:dyDescent="0.25">
      <c r="A1513">
        <v>1</v>
      </c>
      <c r="B1513" t="s">
        <v>1248</v>
      </c>
      <c r="C1513">
        <v>6</v>
      </c>
      <c r="D1513">
        <v>55650.080003927302</v>
      </c>
    </row>
    <row r="1514" spans="1:4" x14ac:dyDescent="0.25">
      <c r="A1514">
        <v>1</v>
      </c>
      <c r="B1514" t="s">
        <v>1249</v>
      </c>
      <c r="C1514">
        <v>100</v>
      </c>
      <c r="D1514">
        <v>1.00492207310643E-2</v>
      </c>
    </row>
    <row r="1515" spans="1:4" x14ac:dyDescent="0.25">
      <c r="A1515">
        <v>1</v>
      </c>
      <c r="B1515" t="s">
        <v>1250</v>
      </c>
      <c r="C1515">
        <v>7</v>
      </c>
      <c r="D1515">
        <v>62457.393968814999</v>
      </c>
    </row>
    <row r="1516" spans="1:4" x14ac:dyDescent="0.25">
      <c r="A1516">
        <v>1</v>
      </c>
      <c r="B1516" t="s">
        <v>1251</v>
      </c>
      <c r="C1516">
        <v>100</v>
      </c>
      <c r="D1516">
        <v>7.8207506201672296E-3</v>
      </c>
    </row>
    <row r="1517" spans="1:4" x14ac:dyDescent="0.25">
      <c r="A1517">
        <v>1</v>
      </c>
      <c r="B1517" t="s">
        <v>1252</v>
      </c>
      <c r="C1517">
        <v>6</v>
      </c>
      <c r="D1517">
        <v>38609.514463387197</v>
      </c>
    </row>
    <row r="1518" spans="1:4" x14ac:dyDescent="0.25">
      <c r="A1518">
        <v>1</v>
      </c>
      <c r="B1518" t="s">
        <v>1253</v>
      </c>
      <c r="C1518">
        <v>100</v>
      </c>
      <c r="D1518">
        <v>7.5477015930506697E-3</v>
      </c>
    </row>
    <row r="1519" spans="1:4" x14ac:dyDescent="0.25">
      <c r="A1519">
        <v>1</v>
      </c>
      <c r="B1519" t="s">
        <v>1254</v>
      </c>
      <c r="C1519">
        <v>5</v>
      </c>
      <c r="D1519">
        <v>40414.396349701099</v>
      </c>
    </row>
    <row r="1520" spans="1:4" x14ac:dyDescent="0.25">
      <c r="A1520">
        <v>1</v>
      </c>
      <c r="B1520" t="s">
        <v>1255</v>
      </c>
      <c r="C1520">
        <v>100</v>
      </c>
      <c r="D1520">
        <v>9.8835262862122502E-3</v>
      </c>
    </row>
    <row r="1521" spans="1:4" x14ac:dyDescent="0.25">
      <c r="A1521">
        <v>1</v>
      </c>
      <c r="B1521" t="s">
        <v>1256</v>
      </c>
      <c r="C1521">
        <v>8</v>
      </c>
      <c r="D1521">
        <v>44407.800390516903</v>
      </c>
    </row>
    <row r="1522" spans="1:4" x14ac:dyDescent="0.25">
      <c r="A1522">
        <v>1</v>
      </c>
      <c r="B1522" t="s">
        <v>1257</v>
      </c>
      <c r="C1522">
        <v>100</v>
      </c>
      <c r="D1522">
        <v>7.5671664319111901E-3</v>
      </c>
    </row>
    <row r="1523" spans="1:4" x14ac:dyDescent="0.25">
      <c r="A1523">
        <v>1</v>
      </c>
      <c r="B1523" t="s">
        <v>1258</v>
      </c>
      <c r="C1523">
        <v>5</v>
      </c>
      <c r="D1523">
        <v>38395.864023705501</v>
      </c>
    </row>
    <row r="1524" spans="1:4" x14ac:dyDescent="0.25">
      <c r="A1524">
        <v>1</v>
      </c>
      <c r="B1524" t="s">
        <v>1259</v>
      </c>
      <c r="C1524">
        <v>100</v>
      </c>
      <c r="D1524">
        <v>2.62809987331457E-3</v>
      </c>
    </row>
    <row r="1525" spans="1:4" x14ac:dyDescent="0.25">
      <c r="A1525">
        <v>1</v>
      </c>
      <c r="B1525" t="s">
        <v>1260</v>
      </c>
      <c r="C1525">
        <v>2</v>
      </c>
      <c r="D1525">
        <v>59522.301648400498</v>
      </c>
    </row>
    <row r="1526" spans="1:4" x14ac:dyDescent="0.25">
      <c r="A1526">
        <v>1</v>
      </c>
      <c r="B1526" t="s">
        <v>1261</v>
      </c>
      <c r="C1526">
        <v>100</v>
      </c>
      <c r="D1526" s="1">
        <v>5.9036458333333304E-4</v>
      </c>
    </row>
    <row r="1527" spans="1:4" x14ac:dyDescent="0.25">
      <c r="A1527">
        <v>1</v>
      </c>
      <c r="B1527" t="s">
        <v>1262</v>
      </c>
      <c r="C1527">
        <v>100</v>
      </c>
      <c r="D1527">
        <v>1.3894989336683401</v>
      </c>
    </row>
    <row r="1528" spans="1:4" x14ac:dyDescent="0.25">
      <c r="A1528">
        <v>1</v>
      </c>
      <c r="B1528" t="s">
        <v>1263</v>
      </c>
      <c r="C1528">
        <v>100</v>
      </c>
      <c r="D1528">
        <v>0</v>
      </c>
    </row>
    <row r="1529" spans="1:4" x14ac:dyDescent="0.25">
      <c r="A1529">
        <v>1</v>
      </c>
      <c r="B1529" t="s">
        <v>1264</v>
      </c>
      <c r="C1529">
        <v>0</v>
      </c>
    </row>
    <row r="1530" spans="1:4" x14ac:dyDescent="0.25">
      <c r="A1530">
        <v>1</v>
      </c>
      <c r="B1530" t="s">
        <v>1390</v>
      </c>
      <c r="C1530">
        <v>100</v>
      </c>
      <c r="D1530" s="1">
        <v>5.6447482638888801E-4</v>
      </c>
    </row>
    <row r="1531" spans="1:4" x14ac:dyDescent="0.25">
      <c r="A1531">
        <v>1</v>
      </c>
      <c r="B1531" t="s">
        <v>1391</v>
      </c>
      <c r="C1531">
        <v>100</v>
      </c>
      <c r="D1531">
        <v>1.4209712683984601</v>
      </c>
    </row>
    <row r="1532" spans="1:4" x14ac:dyDescent="0.25">
      <c r="A1532">
        <v>1</v>
      </c>
      <c r="B1532" t="s">
        <v>1392</v>
      </c>
      <c r="C1532">
        <v>100</v>
      </c>
      <c r="D1532">
        <v>0</v>
      </c>
    </row>
    <row r="1533" spans="1:4" x14ac:dyDescent="0.25">
      <c r="A1533">
        <v>1</v>
      </c>
      <c r="B1533" t="s">
        <v>1393</v>
      </c>
      <c r="C1533">
        <v>0</v>
      </c>
    </row>
    <row r="1534" spans="1:4" x14ac:dyDescent="0.25">
      <c r="A1534">
        <v>1</v>
      </c>
      <c r="B1534" t="s">
        <v>1394</v>
      </c>
      <c r="C1534">
        <v>100</v>
      </c>
      <c r="D1534" s="1">
        <v>5.1569010416666603E-4</v>
      </c>
    </row>
    <row r="1535" spans="1:4" x14ac:dyDescent="0.25">
      <c r="A1535">
        <v>1</v>
      </c>
      <c r="B1535" t="s">
        <v>1395</v>
      </c>
      <c r="C1535">
        <v>100</v>
      </c>
      <c r="D1535">
        <v>1.4580195837765899</v>
      </c>
    </row>
    <row r="1536" spans="1:4" x14ac:dyDescent="0.25">
      <c r="A1536">
        <v>1</v>
      </c>
      <c r="B1536" t="s">
        <v>1396</v>
      </c>
      <c r="C1536">
        <v>100</v>
      </c>
      <c r="D1536">
        <v>0</v>
      </c>
    </row>
    <row r="1537" spans="1:4" x14ac:dyDescent="0.25">
      <c r="A1537">
        <v>1</v>
      </c>
      <c r="B1537" t="s">
        <v>1397</v>
      </c>
      <c r="C1537">
        <v>0</v>
      </c>
    </row>
    <row r="1538" spans="1:4" x14ac:dyDescent="0.25">
      <c r="A1538">
        <v>1</v>
      </c>
      <c r="B1538" t="s">
        <v>1398</v>
      </c>
      <c r="C1538">
        <v>100</v>
      </c>
      <c r="D1538" s="1">
        <v>5.2434895833333305E-4</v>
      </c>
    </row>
    <row r="1539" spans="1:4" x14ac:dyDescent="0.25">
      <c r="A1539">
        <v>1</v>
      </c>
      <c r="B1539" t="s">
        <v>1399</v>
      </c>
      <c r="C1539">
        <v>100</v>
      </c>
      <c r="D1539">
        <v>1.4578686488541499</v>
      </c>
    </row>
    <row r="1540" spans="1:4" x14ac:dyDescent="0.25">
      <c r="A1540">
        <v>1</v>
      </c>
      <c r="B1540" t="s">
        <v>1400</v>
      </c>
      <c r="C1540">
        <v>100</v>
      </c>
      <c r="D1540">
        <v>0</v>
      </c>
    </row>
    <row r="1541" spans="1:4" x14ac:dyDescent="0.25">
      <c r="A1541">
        <v>1</v>
      </c>
      <c r="B1541" t="s">
        <v>1401</v>
      </c>
      <c r="C1541">
        <v>0</v>
      </c>
    </row>
    <row r="1542" spans="1:4" x14ac:dyDescent="0.25">
      <c r="A1542">
        <v>1</v>
      </c>
      <c r="B1542" t="s">
        <v>1402</v>
      </c>
      <c r="C1542">
        <v>100</v>
      </c>
      <c r="D1542" s="1">
        <v>4.96701388888888E-4</v>
      </c>
    </row>
    <row r="1543" spans="1:4" x14ac:dyDescent="0.25">
      <c r="A1543">
        <v>1</v>
      </c>
      <c r="B1543" t="s">
        <v>1403</v>
      </c>
      <c r="C1543">
        <v>100</v>
      </c>
      <c r="D1543">
        <v>1.4886492599087</v>
      </c>
    </row>
    <row r="1544" spans="1:4" x14ac:dyDescent="0.25">
      <c r="A1544">
        <v>1</v>
      </c>
      <c r="B1544" t="s">
        <v>1404</v>
      </c>
      <c r="C1544">
        <v>100</v>
      </c>
      <c r="D1544">
        <v>0</v>
      </c>
    </row>
    <row r="1545" spans="1:4" x14ac:dyDescent="0.25">
      <c r="A1545">
        <v>1</v>
      </c>
      <c r="B1545" t="s">
        <v>1405</v>
      </c>
      <c r="C1545">
        <v>0</v>
      </c>
    </row>
    <row r="1546" spans="1:4" x14ac:dyDescent="0.25">
      <c r="A1546">
        <v>1</v>
      </c>
      <c r="B1546" t="s">
        <v>1670</v>
      </c>
      <c r="C1546">
        <v>100</v>
      </c>
      <c r="D1546">
        <v>3.5175482204861099</v>
      </c>
    </row>
    <row r="1547" spans="1:4" x14ac:dyDescent="0.25">
      <c r="A1547">
        <v>1</v>
      </c>
      <c r="B1547" t="s">
        <v>1671</v>
      </c>
      <c r="C1547">
        <v>100</v>
      </c>
      <c r="D1547">
        <v>2758.9122113954099</v>
      </c>
    </row>
    <row r="1548" spans="1:4" x14ac:dyDescent="0.25">
      <c r="A1548">
        <v>1</v>
      </c>
      <c r="B1548" t="s">
        <v>1672</v>
      </c>
      <c r="C1548">
        <v>100</v>
      </c>
      <c r="D1548">
        <v>0</v>
      </c>
    </row>
    <row r="1549" spans="1:4" x14ac:dyDescent="0.25">
      <c r="A1549">
        <v>1</v>
      </c>
      <c r="B1549" t="s">
        <v>1673</v>
      </c>
      <c r="C1549">
        <v>0</v>
      </c>
    </row>
    <row r="1550" spans="1:4" x14ac:dyDescent="0.25">
      <c r="A1550">
        <v>1</v>
      </c>
      <c r="B1550" t="s">
        <v>1674</v>
      </c>
      <c r="C1550">
        <v>100</v>
      </c>
      <c r="D1550">
        <v>3.6785733506944398</v>
      </c>
    </row>
    <row r="1551" spans="1:4" x14ac:dyDescent="0.25">
      <c r="A1551">
        <v>1</v>
      </c>
      <c r="B1551" t="s">
        <v>1675</v>
      </c>
      <c r="C1551">
        <v>100</v>
      </c>
      <c r="D1551">
        <v>2702.98165471117</v>
      </c>
    </row>
    <row r="1552" spans="1:4" x14ac:dyDescent="0.25">
      <c r="A1552">
        <v>1</v>
      </c>
      <c r="B1552" t="s">
        <v>1676</v>
      </c>
      <c r="C1552">
        <v>100</v>
      </c>
      <c r="D1552">
        <v>0</v>
      </c>
    </row>
    <row r="1553" spans="1:4" x14ac:dyDescent="0.25">
      <c r="A1553">
        <v>1</v>
      </c>
      <c r="B1553" t="s">
        <v>1677</v>
      </c>
      <c r="C1553">
        <v>0</v>
      </c>
    </row>
    <row r="1554" spans="1:4" x14ac:dyDescent="0.25">
      <c r="A1554">
        <v>1</v>
      </c>
      <c r="B1554" t="s">
        <v>1678</v>
      </c>
      <c r="C1554">
        <v>100</v>
      </c>
      <c r="D1554">
        <v>3.10797684461805</v>
      </c>
    </row>
    <row r="1555" spans="1:4" x14ac:dyDescent="0.25">
      <c r="A1555">
        <v>1</v>
      </c>
      <c r="B1555" t="s">
        <v>1679</v>
      </c>
      <c r="C1555">
        <v>100</v>
      </c>
      <c r="D1555">
        <v>2792.8431478745401</v>
      </c>
    </row>
    <row r="1556" spans="1:4" x14ac:dyDescent="0.25">
      <c r="A1556">
        <v>1</v>
      </c>
      <c r="B1556" t="s">
        <v>1680</v>
      </c>
      <c r="C1556">
        <v>100</v>
      </c>
      <c r="D1556">
        <v>0</v>
      </c>
    </row>
    <row r="1557" spans="1:4" x14ac:dyDescent="0.25">
      <c r="A1557">
        <v>1</v>
      </c>
      <c r="B1557" t="s">
        <v>1681</v>
      </c>
      <c r="C1557">
        <v>0</v>
      </c>
    </row>
    <row r="1558" spans="1:4" x14ac:dyDescent="0.25">
      <c r="A1558">
        <v>1</v>
      </c>
      <c r="B1558" t="s">
        <v>1682</v>
      </c>
      <c r="C1558">
        <v>100</v>
      </c>
      <c r="D1558">
        <v>3.1325067491319398</v>
      </c>
    </row>
    <row r="1559" spans="1:4" x14ac:dyDescent="0.25">
      <c r="A1559">
        <v>1</v>
      </c>
      <c r="B1559" t="s">
        <v>1683</v>
      </c>
      <c r="C1559">
        <v>100</v>
      </c>
      <c r="D1559">
        <v>2706.0992921950801</v>
      </c>
    </row>
    <row r="1560" spans="1:4" x14ac:dyDescent="0.25">
      <c r="A1560">
        <v>1</v>
      </c>
      <c r="B1560" t="s">
        <v>1684</v>
      </c>
      <c r="C1560">
        <v>100</v>
      </c>
      <c r="D1560">
        <v>0</v>
      </c>
    </row>
    <row r="1561" spans="1:4" x14ac:dyDescent="0.25">
      <c r="A1561">
        <v>1</v>
      </c>
      <c r="B1561" t="s">
        <v>1685</v>
      </c>
      <c r="C1561">
        <v>0</v>
      </c>
    </row>
    <row r="1562" spans="1:4" x14ac:dyDescent="0.25">
      <c r="A1562">
        <v>1</v>
      </c>
      <c r="B1562" t="s">
        <v>1686</v>
      </c>
      <c r="C1562">
        <v>100</v>
      </c>
      <c r="D1562">
        <v>2.3929181423611099</v>
      </c>
    </row>
    <row r="1563" spans="1:4" x14ac:dyDescent="0.25">
      <c r="A1563">
        <v>1</v>
      </c>
      <c r="B1563" t="s">
        <v>1687</v>
      </c>
      <c r="C1563">
        <v>100</v>
      </c>
      <c r="D1563">
        <v>2570.8798570080398</v>
      </c>
    </row>
    <row r="1564" spans="1:4" x14ac:dyDescent="0.25">
      <c r="A1564">
        <v>1</v>
      </c>
      <c r="B1564" t="s">
        <v>1688</v>
      </c>
      <c r="C1564">
        <v>100</v>
      </c>
      <c r="D1564">
        <v>0</v>
      </c>
    </row>
    <row r="1565" spans="1:4" x14ac:dyDescent="0.25">
      <c r="A1565">
        <v>1</v>
      </c>
      <c r="B1565" t="s">
        <v>1689</v>
      </c>
      <c r="C1565">
        <v>0</v>
      </c>
    </row>
    <row r="1566" spans="1:4" x14ac:dyDescent="0.25">
      <c r="A1566">
        <v>1</v>
      </c>
      <c r="B1566" t="s">
        <v>1690</v>
      </c>
      <c r="C1566">
        <v>100</v>
      </c>
      <c r="D1566">
        <v>1.87636929253472</v>
      </c>
    </row>
    <row r="1567" spans="1:4" x14ac:dyDescent="0.25">
      <c r="A1567">
        <v>1</v>
      </c>
      <c r="B1567" t="s">
        <v>1691</v>
      </c>
      <c r="C1567">
        <v>100</v>
      </c>
      <c r="D1567">
        <v>2467.9628763565902</v>
      </c>
    </row>
    <row r="1568" spans="1:4" x14ac:dyDescent="0.25">
      <c r="A1568">
        <v>1</v>
      </c>
      <c r="B1568" t="s">
        <v>1692</v>
      </c>
      <c r="C1568">
        <v>100</v>
      </c>
      <c r="D1568">
        <v>0</v>
      </c>
    </row>
    <row r="1569" spans="1:4" x14ac:dyDescent="0.25">
      <c r="A1569">
        <v>1</v>
      </c>
      <c r="B1569" t="s">
        <v>1693</v>
      </c>
      <c r="C1569">
        <v>0</v>
      </c>
    </row>
    <row r="1570" spans="1:4" x14ac:dyDescent="0.25">
      <c r="A1570">
        <v>1</v>
      </c>
      <c r="B1570" t="s">
        <v>1694</v>
      </c>
      <c r="C1570">
        <v>100</v>
      </c>
      <c r="D1570">
        <v>1.2483222222222199</v>
      </c>
    </row>
    <row r="1571" spans="1:4" x14ac:dyDescent="0.25">
      <c r="A1571">
        <v>1</v>
      </c>
      <c r="B1571" t="s">
        <v>1695</v>
      </c>
      <c r="C1571">
        <v>100</v>
      </c>
      <c r="D1571">
        <v>1699.37326050856</v>
      </c>
    </row>
    <row r="1572" spans="1:4" x14ac:dyDescent="0.25">
      <c r="A1572">
        <v>1</v>
      </c>
      <c r="B1572" t="s">
        <v>1696</v>
      </c>
      <c r="C1572">
        <v>100</v>
      </c>
      <c r="D1572">
        <v>0</v>
      </c>
    </row>
    <row r="1573" spans="1:4" x14ac:dyDescent="0.25">
      <c r="A1573">
        <v>1</v>
      </c>
      <c r="B1573" t="s">
        <v>1697</v>
      </c>
      <c r="C1573">
        <v>0</v>
      </c>
    </row>
    <row r="1574" spans="1:4" x14ac:dyDescent="0.25">
      <c r="A1574">
        <v>1</v>
      </c>
      <c r="B1574" t="s">
        <v>1698</v>
      </c>
      <c r="C1574">
        <v>100</v>
      </c>
      <c r="D1574">
        <v>0.58225683593749999</v>
      </c>
    </row>
    <row r="1575" spans="1:4" x14ac:dyDescent="0.25">
      <c r="A1575">
        <v>1</v>
      </c>
      <c r="B1575" t="s">
        <v>1699</v>
      </c>
      <c r="C1575">
        <v>100</v>
      </c>
      <c r="D1575">
        <v>884.76404675490096</v>
      </c>
    </row>
    <row r="1576" spans="1:4" x14ac:dyDescent="0.25">
      <c r="A1576">
        <v>1</v>
      </c>
      <c r="B1576" t="s">
        <v>1700</v>
      </c>
      <c r="C1576">
        <v>100</v>
      </c>
      <c r="D1576">
        <v>0</v>
      </c>
    </row>
    <row r="1577" spans="1:4" x14ac:dyDescent="0.25">
      <c r="A1577">
        <v>1</v>
      </c>
      <c r="B1577" t="s">
        <v>1701</v>
      </c>
      <c r="C1577">
        <v>0</v>
      </c>
    </row>
    <row r="1578" spans="1:4" x14ac:dyDescent="0.25">
      <c r="A1578">
        <v>1</v>
      </c>
      <c r="B1578" t="s">
        <v>1702</v>
      </c>
      <c r="C1578">
        <v>100</v>
      </c>
      <c r="D1578">
        <v>0.83277354600694398</v>
      </c>
    </row>
    <row r="1579" spans="1:4" x14ac:dyDescent="0.25">
      <c r="A1579">
        <v>1</v>
      </c>
      <c r="B1579" t="s">
        <v>1703</v>
      </c>
      <c r="C1579">
        <v>100</v>
      </c>
      <c r="D1579">
        <v>1243.2861820514099</v>
      </c>
    </row>
    <row r="1580" spans="1:4" x14ac:dyDescent="0.25">
      <c r="A1580">
        <v>1</v>
      </c>
      <c r="B1580" t="s">
        <v>1704</v>
      </c>
      <c r="C1580">
        <v>100</v>
      </c>
      <c r="D1580">
        <v>0</v>
      </c>
    </row>
    <row r="1581" spans="1:4" x14ac:dyDescent="0.25">
      <c r="A1581">
        <v>1</v>
      </c>
      <c r="B1581" t="s">
        <v>1705</v>
      </c>
      <c r="C1581">
        <v>0</v>
      </c>
    </row>
    <row r="1582" spans="1:4" x14ac:dyDescent="0.25">
      <c r="A1582">
        <v>1</v>
      </c>
      <c r="B1582" t="s">
        <v>1706</v>
      </c>
      <c r="C1582">
        <v>100</v>
      </c>
      <c r="D1582">
        <v>0.41223114149305501</v>
      </c>
    </row>
    <row r="1583" spans="1:4" x14ac:dyDescent="0.25">
      <c r="A1583">
        <v>1</v>
      </c>
      <c r="B1583" t="s">
        <v>1707</v>
      </c>
      <c r="C1583">
        <v>100</v>
      </c>
      <c r="D1583">
        <v>637.96635422082795</v>
      </c>
    </row>
    <row r="1584" spans="1:4" x14ac:dyDescent="0.25">
      <c r="A1584">
        <v>1</v>
      </c>
      <c r="B1584" t="s">
        <v>1708</v>
      </c>
      <c r="C1584">
        <v>100</v>
      </c>
      <c r="D1584">
        <v>0</v>
      </c>
    </row>
    <row r="1585" spans="1:4" x14ac:dyDescent="0.25">
      <c r="A1585">
        <v>1</v>
      </c>
      <c r="B1585" t="s">
        <v>1709</v>
      </c>
      <c r="C1585">
        <v>0</v>
      </c>
    </row>
    <row r="1586" spans="1:4" x14ac:dyDescent="0.25">
      <c r="A1586">
        <v>1</v>
      </c>
      <c r="B1586" t="s">
        <v>1280</v>
      </c>
      <c r="C1586">
        <v>100</v>
      </c>
      <c r="D1586">
        <v>17686.0799999999</v>
      </c>
    </row>
    <row r="1587" spans="1:4" x14ac:dyDescent="0.25">
      <c r="A1587">
        <v>1</v>
      </c>
      <c r="B1587" t="s">
        <v>1309</v>
      </c>
      <c r="C1587">
        <v>100</v>
      </c>
      <c r="D1587">
        <v>347.34</v>
      </c>
    </row>
    <row r="1588" spans="1:4" x14ac:dyDescent="0.25">
      <c r="A1588">
        <v>1</v>
      </c>
      <c r="B1588" t="s">
        <v>1265</v>
      </c>
      <c r="C1588">
        <v>100</v>
      </c>
      <c r="D1588">
        <v>76.319999999999993</v>
      </c>
    </row>
    <row r="1589" spans="1:4" x14ac:dyDescent="0.25">
      <c r="A1589">
        <v>1</v>
      </c>
      <c r="B1589" t="s">
        <v>1266</v>
      </c>
      <c r="C1589">
        <v>100</v>
      </c>
      <c r="D1589">
        <v>76.66</v>
      </c>
    </row>
    <row r="1590" spans="1:4" x14ac:dyDescent="0.25">
      <c r="A1590">
        <v>1</v>
      </c>
      <c r="B1590" t="s">
        <v>1267</v>
      </c>
      <c r="C1590">
        <v>100</v>
      </c>
      <c r="D1590">
        <v>76.6099999999999</v>
      </c>
    </row>
    <row r="1591" spans="1:4" x14ac:dyDescent="0.25">
      <c r="A1591">
        <v>1</v>
      </c>
      <c r="B1591" t="s">
        <v>1268</v>
      </c>
      <c r="C1591">
        <v>100</v>
      </c>
      <c r="D1591">
        <v>0</v>
      </c>
    </row>
    <row r="1592" spans="1:4" x14ac:dyDescent="0.25">
      <c r="A1592">
        <v>1</v>
      </c>
      <c r="B1592" t="s">
        <v>1269</v>
      </c>
      <c r="C1592">
        <v>100</v>
      </c>
      <c r="D1592">
        <v>453.04999999999899</v>
      </c>
    </row>
    <row r="1593" spans="1:4" x14ac:dyDescent="0.25">
      <c r="A1593">
        <v>1</v>
      </c>
      <c r="B1593" t="s">
        <v>1270</v>
      </c>
      <c r="C1593">
        <v>100</v>
      </c>
      <c r="D1593">
        <v>48.7</v>
      </c>
    </row>
    <row r="1594" spans="1:4" x14ac:dyDescent="0.25">
      <c r="A1594">
        <v>1</v>
      </c>
      <c r="B1594" t="s">
        <v>1271</v>
      </c>
      <c r="C1594">
        <v>100</v>
      </c>
      <c r="D1594">
        <v>5031.8100000000004</v>
      </c>
    </row>
    <row r="1595" spans="1:4" x14ac:dyDescent="0.25">
      <c r="A1595">
        <v>1</v>
      </c>
      <c r="B1595" t="s">
        <v>1272</v>
      </c>
      <c r="C1595">
        <v>100</v>
      </c>
      <c r="D1595">
        <v>5123.47</v>
      </c>
    </row>
    <row r="1596" spans="1:4" x14ac:dyDescent="0.25">
      <c r="A1596">
        <v>1</v>
      </c>
      <c r="B1596" t="s">
        <v>1273</v>
      </c>
      <c r="C1596">
        <v>100</v>
      </c>
      <c r="D1596">
        <v>0</v>
      </c>
    </row>
    <row r="1597" spans="1:4" x14ac:dyDescent="0.25">
      <c r="A1597">
        <v>1</v>
      </c>
      <c r="B1597" t="s">
        <v>1310</v>
      </c>
      <c r="C1597">
        <v>100</v>
      </c>
      <c r="D1597">
        <v>0</v>
      </c>
    </row>
    <row r="1598" spans="1:4" x14ac:dyDescent="0.25">
      <c r="A1598">
        <v>1</v>
      </c>
      <c r="B1598" t="s">
        <v>2</v>
      </c>
      <c r="C1598">
        <v>100</v>
      </c>
      <c r="D1598">
        <v>38338.409999999902</v>
      </c>
    </row>
    <row r="1599" spans="1:4" x14ac:dyDescent="0.25">
      <c r="A1599">
        <v>1</v>
      </c>
      <c r="B1599" t="s">
        <v>1274</v>
      </c>
      <c r="C1599">
        <v>100</v>
      </c>
      <c r="D1599">
        <v>1079.3699999999999</v>
      </c>
    </row>
    <row r="1600" spans="1:4" x14ac:dyDescent="0.25">
      <c r="A1600">
        <v>1</v>
      </c>
      <c r="B1600" t="s">
        <v>1311</v>
      </c>
      <c r="C1600">
        <v>100</v>
      </c>
      <c r="D1600">
        <v>50528.599999999897</v>
      </c>
    </row>
    <row r="1601" spans="1:4" x14ac:dyDescent="0.25">
      <c r="A1601">
        <v>1</v>
      </c>
      <c r="B1601" t="s">
        <v>1312</v>
      </c>
      <c r="C1601">
        <v>100</v>
      </c>
      <c r="D1601">
        <v>33790.79</v>
      </c>
    </row>
    <row r="1602" spans="1:4" x14ac:dyDescent="0.25">
      <c r="A1602">
        <v>1</v>
      </c>
      <c r="B1602" t="s">
        <v>1334</v>
      </c>
      <c r="C1602">
        <v>100</v>
      </c>
      <c r="D1602">
        <v>16737.809999999899</v>
      </c>
    </row>
    <row r="1603" spans="1:4" x14ac:dyDescent="0.25">
      <c r="A1603">
        <v>1</v>
      </c>
      <c r="B1603" t="s">
        <v>1313</v>
      </c>
      <c r="C1603">
        <v>100</v>
      </c>
      <c r="D1603">
        <v>12886.279999999901</v>
      </c>
    </row>
    <row r="1604" spans="1:4" x14ac:dyDescent="0.25">
      <c r="A1604">
        <v>1</v>
      </c>
      <c r="B1604" t="s">
        <v>1314</v>
      </c>
      <c r="C1604">
        <v>100</v>
      </c>
      <c r="D1604">
        <v>4392.3900000000003</v>
      </c>
    </row>
    <row r="1605" spans="1:4" x14ac:dyDescent="0.25">
      <c r="A1605">
        <v>1</v>
      </c>
      <c r="B1605" t="s">
        <v>1315</v>
      </c>
      <c r="C1605">
        <v>100</v>
      </c>
      <c r="D1605">
        <v>7920.8899999999903</v>
      </c>
    </row>
    <row r="1606" spans="1:4" x14ac:dyDescent="0.25">
      <c r="A1606">
        <v>1</v>
      </c>
      <c r="B1606" t="s">
        <v>1316</v>
      </c>
      <c r="C1606">
        <v>100</v>
      </c>
      <c r="D1606">
        <v>1118.54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Émile Heijs</dc:creator>
  <cp:lastModifiedBy>Émile Heijs</cp:lastModifiedBy>
  <dcterms:created xsi:type="dcterms:W3CDTF">2022-08-15T15:33:54Z</dcterms:created>
  <dcterms:modified xsi:type="dcterms:W3CDTF">2022-09-29T21:22:22Z</dcterms:modified>
</cp:coreProperties>
</file>