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xt\Documents\Python\Test\"/>
    </mc:Choice>
  </mc:AlternateContent>
  <xr:revisionPtr revIDLastSave="0" documentId="13_ncr:1_{F1EBB98C-822E-49DC-9B64-A5819478A487}" xr6:coauthVersionLast="47" xr6:coauthVersionMax="47" xr10:uidLastSave="{00000000-0000-0000-0000-000000000000}"/>
  <bookViews>
    <workbookView xWindow="-108" yWindow="-108" windowWidth="23256" windowHeight="12720" tabRatio="849" xr2:uid="{00000000-000D-0000-FFFF-FFFF00000000}"/>
  </bookViews>
  <sheets>
    <sheet name="การเก็บภาษีท้องที่ " sheetId="280" r:id="rId1"/>
    <sheet name="การเก็บภาษีโรงเรือน" sheetId="278" r:id="rId2"/>
    <sheet name="ประมาณการ-รายรับจริง " sheetId="250" r:id="rId3"/>
    <sheet name="รับจริง-จ่ายจริง(รวมเอง)" sheetId="247" r:id="rId4"/>
    <sheet name="การเก็บภาษีป้าย" sheetId="259" r:id="rId5"/>
    <sheet name="ค่าขยะ" sheetId="154" r:id="rId6"/>
    <sheet name="ทางจักรยาน" sheetId="266" r:id="rId7"/>
    <sheet name="จุดบริการนักท่องเที่ยว" sheetId="272" r:id="rId8"/>
    <sheet name="รถสะสม" sheetId="290" r:id="rId9"/>
    <sheet name="ปีใหม่สงกรานต์ต่อวัน" sheetId="286" r:id="rId10"/>
    <sheet name="น้ำมัน" sheetId="292" r:id="rId11"/>
    <sheet name="ปีใหม่+สงกรานต์" sheetId="287" r:id="rId12"/>
    <sheet name="รถใหม่30-6-58" sheetId="289" r:id="rId13"/>
  </sheets>
  <externalReferences>
    <externalReference r:id="rId14"/>
    <externalReference r:id="rId15"/>
  </externalReferences>
  <definedNames>
    <definedName name="aaa" localSheetId="0" hidden="1">{"'ความหนาแน่นกทม.-ประเทศ'!$A$1:$L$20"}</definedName>
    <definedName name="aaa" localSheetId="1" hidden="1">{"'ความหนาแน่นกทม.-ประเทศ'!$A$1:$L$20"}</definedName>
    <definedName name="aaa" localSheetId="7" hidden="1">{"'ความหนาแน่นกทม.-ประเทศ'!$A$1:$L$20"}</definedName>
    <definedName name="aaa" localSheetId="10" hidden="1">{"'ความหนาแน่นกทม.-ประเทศ'!$A$1:$L$20"}</definedName>
    <definedName name="aaa" localSheetId="2" hidden="1">{"'ความหนาแน่นกทม.-ประเทศ'!$A$1:$L$20"}</definedName>
    <definedName name="aaa" localSheetId="11" hidden="1">{"'ความหนาแน่นกทม.-ประเทศ'!$A$1:$L$20"}</definedName>
    <definedName name="aaa" localSheetId="9" hidden="1">{"'ความหนาแน่นกทม.-ประเทศ'!$A$1:$L$20"}</definedName>
    <definedName name="aaa" localSheetId="8" hidden="1">{"'ความหนาแน่นกทม.-ประเทศ'!$A$1:$L$20"}</definedName>
    <definedName name="aaa" localSheetId="12" hidden="1">{"'ความหนาแน่นกทม.-ประเทศ'!$A$1:$L$20"}</definedName>
    <definedName name="aaa" hidden="1">{"'ความหนาแน่นกทม.-ประเทศ'!$A$1:$L$20"}</definedName>
    <definedName name="Color">[1]Color!$A$1:$A$65536</definedName>
    <definedName name="HTML_CodePage" hidden="1">874</definedName>
    <definedName name="HTML_Control" localSheetId="0" hidden="1">{"'ผู้ป่วยนอก-ในตามกลุ่มงาน'!$A$35:$S$59","'เอดส์'!$A$19:$N$33"}</definedName>
    <definedName name="HTML_Control" localSheetId="1" hidden="1">{"'ผู้ป่วยนอก-ในตามกลุ่มงาน'!$A$35:$S$59","'เอดส์'!$A$19:$N$33"}</definedName>
    <definedName name="HTML_Control" localSheetId="5" hidden="1">{"'ความหนาแน่นกทม.-ประเทศ'!$A$1:$L$20"}</definedName>
    <definedName name="HTML_Control" localSheetId="7" hidden="1">{"'ความหนาแน่นกทม.-ประเทศ'!$A$1:$L$20"}</definedName>
    <definedName name="HTML_Control" localSheetId="6" hidden="1">{"'ความหนาแน่นกทม.-ประเทศ'!$A$1:$L$20"}</definedName>
    <definedName name="HTML_Control" localSheetId="10" hidden="1">{"'ผู้ป่วยนอก-ในตามกลุ่มงาน'!$A$35:$S$59","'เอดส์'!$A$19:$N$33"}</definedName>
    <definedName name="HTML_Control" localSheetId="2" hidden="1">{"'ความหนาแน่นกทม.-ประเทศ'!$A$1:$L$20"}</definedName>
    <definedName name="HTML_Control" localSheetId="11" hidden="1">{"'ความหนาแน่นกทม.-ประเทศ'!$A$1:$L$20"}</definedName>
    <definedName name="HTML_Control" localSheetId="9" hidden="1">{"'ความหนาแน่นกทม.-ประเทศ'!$A$1:$L$20"}</definedName>
    <definedName name="HTML_Control" localSheetId="8" hidden="1">{"'ความหนาแน่นกทม.-ประเทศ'!$A$1:$L$20"}</definedName>
    <definedName name="HTML_Control" localSheetId="12" hidden="1">{"'ผู้ป่วยนอก-ในตามกลุ่มงาน'!$A$35:$S$59","'เอดส์'!$A$19:$N$33"}</definedName>
    <definedName name="HTML_Control" localSheetId="3" hidden="1">{"'ความหนาแน่นกทม.-ประเทศ'!$A$1:$L$20"}</definedName>
    <definedName name="HTML_Control" hidden="1">{"'ผู้ป่วยนอก-ในตามกลุ่มงาน'!$A$35:$S$59","'เอดส์'!$A$19:$N$33"}</definedName>
    <definedName name="HTML_Description" hidden="1">""</definedName>
    <definedName name="HTML_Email" hidden="1">""</definedName>
    <definedName name="HTML_Header" localSheetId="7" hidden="1">""</definedName>
    <definedName name="HTML_Header" localSheetId="6" hidden="1">"ความหนาแน่นกทม.-ประเทศ"</definedName>
    <definedName name="HTML_Header" localSheetId="10" hidden="1">""</definedName>
    <definedName name="HTML_Header" hidden="1">"ความหนาแน่นกทม.-ประเทศ"</definedName>
    <definedName name="HTML_LastUpdate" localSheetId="7" hidden="1">"30/7/03"</definedName>
    <definedName name="HTML_LastUpdate" localSheetId="6" hidden="1">"1/9/2003"</definedName>
    <definedName name="HTML_LastUpdate" localSheetId="10" hidden="1">"30/7/03"</definedName>
    <definedName name="HTML_LastUpdate" hidden="1">"1/9/2003"</definedName>
    <definedName name="HTML_LineAfter" hidden="1">FALSE</definedName>
    <definedName name="HTML_LineBefore" hidden="1">FALSE</definedName>
    <definedName name="HTML_Name" localSheetId="7" hidden="1">"Tak"</definedName>
    <definedName name="HTML_Name" localSheetId="6" hidden="1">"BMA"</definedName>
    <definedName name="HTML_Name" localSheetId="10" hidden="1">"Tak"</definedName>
    <definedName name="HTML_Name" hidden="1">"BMA"</definedName>
    <definedName name="HTML_OBDlg2" hidden="1">TRUE</definedName>
    <definedName name="HTML_OBDlg4" hidden="1">TRUE</definedName>
    <definedName name="HTML_OS" hidden="1">0</definedName>
    <definedName name="HTML_PathFile" localSheetId="7" hidden="1">"D:\WEB46-2\ทรัพยากรมนุษย์\เอดส์2.htm"</definedName>
    <definedName name="HTML_PathFile" localSheetId="6" hidden="1">"D:\STAT\WEB46\ADMIN\คนน.ไทย-กทม..htm"</definedName>
    <definedName name="HTML_PathFile" localSheetId="10" hidden="1">"D:\WEB46-2\ทรัพยากรมนุษย์\เอดส์2.htm"</definedName>
    <definedName name="HTML_PathFile" hidden="1">"D:\STAT\WEB46\ADMIN\คนน.ไทย-กทม..htm"</definedName>
    <definedName name="HTML_Title" localSheetId="7" hidden="1">"3 Human"</definedName>
    <definedName name="HTML_Title" localSheetId="6" hidden="1">""</definedName>
    <definedName name="HTML_Title" localSheetId="10" hidden="1">"3 Human"</definedName>
    <definedName name="HTML_Title" hidden="1">""</definedName>
    <definedName name="normal" localSheetId="7">#REF!</definedName>
    <definedName name="normal" localSheetId="10">#REF!</definedName>
    <definedName name="normal" localSheetId="11">#REF!</definedName>
    <definedName name="normal" localSheetId="9">#REF!</definedName>
    <definedName name="normal" localSheetId="8">#REF!</definedName>
    <definedName name="normal" localSheetId="12">#REF!</definedName>
    <definedName name="normal">#REF!</definedName>
    <definedName name="_xlnm.Print_Area" localSheetId="0">'การเก็บภาษีท้องที่ '!$A$1:$C$55</definedName>
    <definedName name="_xlnm.Print_Area" localSheetId="4">การเก็บภาษีป้าย!$A$1:$C$54</definedName>
    <definedName name="_xlnm.Print_Area" localSheetId="1">การเก็บภาษีโรงเรือน!$A$1:$C$54</definedName>
    <definedName name="_xlnm.Print_Area" localSheetId="7">จุดบริการนักท่องเที่ยว!$A$1:$F$38</definedName>
    <definedName name="_xlnm.Print_Area" localSheetId="10">น้ำมัน!$A$1:$L$22</definedName>
    <definedName name="_xlnm.Print_Area" localSheetId="2">'ประมาณการ-รายรับจริง '!$A$1:$M$23</definedName>
    <definedName name="_xlnm.Print_Area" localSheetId="9">ปีใหม่สงกรานต์ต่อวัน!$A$1:$D$19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292" l="1"/>
  <c r="L16" i="292"/>
  <c r="L15" i="292"/>
  <c r="L14" i="292"/>
  <c r="L13" i="292"/>
  <c r="L12" i="292"/>
  <c r="L11" i="292"/>
  <c r="L10" i="292"/>
  <c r="L9" i="292"/>
  <c r="L8" i="292"/>
  <c r="L7" i="292"/>
  <c r="J6" i="292"/>
  <c r="J4" i="292"/>
  <c r="H6" i="292"/>
  <c r="H4" i="292"/>
  <c r="F6" i="292"/>
  <c r="F4" i="292"/>
  <c r="D6" i="292"/>
  <c r="D4" i="292"/>
  <c r="B6" i="292"/>
  <c r="B4" i="292"/>
  <c r="L5" i="292"/>
  <c r="L3" i="292"/>
  <c r="E26" i="290"/>
  <c r="D26" i="290"/>
  <c r="C26" i="290"/>
  <c r="E22" i="290"/>
  <c r="E21" i="290"/>
  <c r="D22" i="290"/>
  <c r="D21" i="290" s="1"/>
  <c r="C22" i="290"/>
  <c r="C21" i="290" s="1"/>
  <c r="E3" i="290"/>
  <c r="D3" i="290"/>
  <c r="C3" i="290"/>
  <c r="E26" i="289"/>
  <c r="D26" i="289"/>
  <c r="C26" i="289"/>
  <c r="E22" i="289"/>
  <c r="E21" i="289" s="1"/>
  <c r="D22" i="289"/>
  <c r="C22" i="289"/>
  <c r="E3" i="289"/>
  <c r="D3" i="289"/>
  <c r="C3" i="289"/>
  <c r="D11" i="286"/>
  <c r="C11" i="286"/>
  <c r="B11" i="286"/>
  <c r="D3" i="286"/>
  <c r="C3" i="286"/>
  <c r="B3" i="286"/>
  <c r="C4" i="154"/>
  <c r="C5" i="154"/>
  <c r="C6" i="154"/>
  <c r="C7" i="154"/>
  <c r="C8" i="154"/>
  <c r="C9" i="154"/>
  <c r="C10" i="154"/>
  <c r="C11" i="154"/>
  <c r="C12" i="154"/>
  <c r="C13" i="154"/>
  <c r="C14" i="154"/>
  <c r="C15" i="154"/>
  <c r="C16" i="154"/>
  <c r="C17" i="154"/>
  <c r="C18" i="154"/>
  <c r="C19" i="154"/>
  <c r="C20" i="154"/>
  <c r="C21" i="154"/>
  <c r="C22" i="154"/>
  <c r="C23" i="154"/>
  <c r="C24" i="154"/>
  <c r="C25" i="154"/>
  <c r="C26" i="154"/>
  <c r="C27" i="154"/>
  <c r="C28" i="154"/>
  <c r="C29" i="154"/>
  <c r="C30" i="154"/>
  <c r="C31" i="154"/>
  <c r="C32" i="154"/>
  <c r="C33" i="154"/>
  <c r="C34" i="154"/>
  <c r="C35" i="154"/>
  <c r="C36" i="154"/>
  <c r="C37" i="154"/>
  <c r="C38" i="154"/>
  <c r="C39" i="154"/>
  <c r="C40" i="154"/>
  <c r="C41" i="154"/>
  <c r="C42" i="154"/>
  <c r="C43" i="154"/>
  <c r="C44" i="154"/>
  <c r="C45" i="154"/>
  <c r="C46" i="154"/>
  <c r="C47" i="154"/>
  <c r="C48" i="154"/>
  <c r="C49" i="154"/>
  <c r="C50" i="154"/>
  <c r="C51" i="154"/>
  <c r="C52" i="154"/>
  <c r="C53" i="154"/>
  <c r="C3" i="154"/>
  <c r="B4" i="154"/>
  <c r="B5" i="154"/>
  <c r="B6" i="154"/>
  <c r="B7" i="154"/>
  <c r="B8" i="154"/>
  <c r="B9" i="154"/>
  <c r="B10" i="154"/>
  <c r="B11" i="154"/>
  <c r="B12" i="154"/>
  <c r="B13" i="154"/>
  <c r="B14" i="154"/>
  <c r="B15" i="154"/>
  <c r="B16" i="154"/>
  <c r="B17" i="154"/>
  <c r="B18" i="154"/>
  <c r="B19" i="154"/>
  <c r="B20" i="154"/>
  <c r="B21" i="154"/>
  <c r="B22" i="154"/>
  <c r="B23" i="154"/>
  <c r="B24" i="154"/>
  <c r="B25" i="154"/>
  <c r="B26" i="154"/>
  <c r="B27" i="154"/>
  <c r="B28" i="154"/>
  <c r="B29" i="154"/>
  <c r="B30" i="154"/>
  <c r="B31" i="154"/>
  <c r="B32" i="154"/>
  <c r="B33" i="154"/>
  <c r="B34" i="154"/>
  <c r="B35" i="154"/>
  <c r="B36" i="154"/>
  <c r="B37" i="154"/>
  <c r="B38" i="154"/>
  <c r="B39" i="154"/>
  <c r="B40" i="154"/>
  <c r="B41" i="154"/>
  <c r="B42" i="154"/>
  <c r="B43" i="154"/>
  <c r="B44" i="154"/>
  <c r="B45" i="154"/>
  <c r="B46" i="154"/>
  <c r="B47" i="154"/>
  <c r="B48" i="154"/>
  <c r="B49" i="154"/>
  <c r="B50" i="154"/>
  <c r="B51" i="154"/>
  <c r="B52" i="154"/>
  <c r="B53" i="154"/>
  <c r="B3" i="154"/>
  <c r="F22" i="247"/>
  <c r="H22" i="247" s="1"/>
  <c r="C53" i="278"/>
  <c r="E31" i="272"/>
  <c r="F21" i="247"/>
  <c r="H21" i="247"/>
  <c r="J20" i="250"/>
  <c r="F20" i="247"/>
  <c r="H20" i="247" s="1"/>
  <c r="D33" i="266"/>
  <c r="L20" i="250"/>
  <c r="L10" i="250"/>
  <c r="L17" i="250"/>
  <c r="J10" i="250"/>
  <c r="J17" i="250"/>
  <c r="J21" i="250"/>
  <c r="C31" i="272"/>
  <c r="D31" i="272"/>
  <c r="G20" i="250"/>
  <c r="G10" i="250"/>
  <c r="G17" i="250"/>
  <c r="G21" i="250" s="1"/>
  <c r="E20" i="250"/>
  <c r="E10" i="250"/>
  <c r="E17" i="250"/>
  <c r="F19" i="247"/>
  <c r="H19" i="247"/>
  <c r="F6" i="247"/>
  <c r="H6" i="247" s="1"/>
  <c r="F7" i="247"/>
  <c r="H7" i="247" s="1"/>
  <c r="F8" i="247"/>
  <c r="H8" i="247"/>
  <c r="F9" i="247"/>
  <c r="H9" i="247"/>
  <c r="F10" i="247"/>
  <c r="H10" i="247" s="1"/>
  <c r="F11" i="247"/>
  <c r="H11" i="247" s="1"/>
  <c r="F12" i="247"/>
  <c r="H12" i="247"/>
  <c r="F13" i="247"/>
  <c r="H13" i="247"/>
  <c r="F14" i="247"/>
  <c r="H14" i="247" s="1"/>
  <c r="F15" i="247"/>
  <c r="H15" i="247" s="1"/>
  <c r="F16" i="247"/>
  <c r="H16" i="247"/>
  <c r="F17" i="247"/>
  <c r="H17" i="247"/>
  <c r="E18" i="247"/>
  <c r="F18" i="247"/>
  <c r="H18" i="247" s="1"/>
  <c r="F23" i="247"/>
  <c r="H23" i="247"/>
  <c r="B53" i="278"/>
  <c r="C53" i="259"/>
  <c r="B53" i="259"/>
  <c r="C53" i="280"/>
  <c r="B53" i="280"/>
  <c r="L6" i="292"/>
  <c r="L4" i="292"/>
  <c r="C21" i="289"/>
  <c r="C30" i="289"/>
  <c r="E30" i="290"/>
  <c r="D21" i="289"/>
  <c r="D30" i="289"/>
  <c r="L21" i="250"/>
  <c r="E21" i="250" l="1"/>
  <c r="B54" i="154"/>
  <c r="C54" i="154"/>
  <c r="E30" i="289"/>
  <c r="C30" i="290"/>
  <c r="D30" i="290"/>
</calcChain>
</file>

<file path=xl/sharedStrings.xml><?xml version="1.0" encoding="utf-8"?>
<sst xmlns="http://schemas.openxmlformats.org/spreadsheetml/2006/main" count="690" uniqueCount="383">
  <si>
    <t>การจัดเก็บภาษีบำรุงท้องที่ ครึ่งปีงบประมาณ 2558 จำแนกตามสำนักงานเขต</t>
  </si>
  <si>
    <t>สำนักงานเขต</t>
  </si>
  <si>
    <t xml:space="preserve">ราย   </t>
  </si>
  <si>
    <t>จำนวนเงิน (บาท)</t>
  </si>
  <si>
    <t>บางกะปิ</t>
  </si>
  <si>
    <t>บางนา</t>
  </si>
  <si>
    <t>ประเวศ</t>
  </si>
  <si>
    <t>ห้วยขวาง</t>
  </si>
  <si>
    <t>ยานนาวา</t>
  </si>
  <si>
    <t>จตุจักร</t>
  </si>
  <si>
    <t>สวนหลวง</t>
  </si>
  <si>
    <t>บางคอแหลม</t>
  </si>
  <si>
    <t>วัฒนา</t>
  </si>
  <si>
    <t>ลาดกระบัง</t>
  </si>
  <si>
    <t>พญาไท</t>
  </si>
  <si>
    <t>ลาดพร้าว</t>
  </si>
  <si>
    <t>สาทร</t>
  </si>
  <si>
    <t>บางซื่อ</t>
  </si>
  <si>
    <t>พระโขนง</t>
  </si>
  <si>
    <t>คลองเตย</t>
  </si>
  <si>
    <t>บางขุนเทียน</t>
  </si>
  <si>
    <t>หนองจอก</t>
  </si>
  <si>
    <t>คลองสามวา</t>
  </si>
  <si>
    <t>หนองแขม</t>
  </si>
  <si>
    <t>บางแค</t>
  </si>
  <si>
    <t>บางบอน</t>
  </si>
  <si>
    <t>จอมทอง</t>
  </si>
  <si>
    <t>ดอนเมือง</t>
  </si>
  <si>
    <t>มีนบุรี</t>
  </si>
  <si>
    <t>ธนบุรี</t>
  </si>
  <si>
    <t>หลักสี่</t>
  </si>
  <si>
    <t>วังทองหลาง</t>
  </si>
  <si>
    <t>ทวีวัฒนา</t>
  </si>
  <si>
    <t>ราชเทวี</t>
  </si>
  <si>
    <t>ตลิ่งชัน</t>
  </si>
  <si>
    <t>สะพานสูง</t>
  </si>
  <si>
    <t>ปทุมวัน</t>
  </si>
  <si>
    <t>บางเขน</t>
  </si>
  <si>
    <t>บางกอกน้อย</t>
  </si>
  <si>
    <t>ดินแดง</t>
  </si>
  <si>
    <t>สายไหม</t>
  </si>
  <si>
    <t>บางรัก</t>
  </si>
  <si>
    <t>บึงกุ่ม</t>
  </si>
  <si>
    <t>ราษฎร์บูรณะ</t>
  </si>
  <si>
    <t>ภาษีเจริญ</t>
  </si>
  <si>
    <t>คันนายาว</t>
  </si>
  <si>
    <t>บางพลัด</t>
  </si>
  <si>
    <t>ทุ่งครุ</t>
  </si>
  <si>
    <t>บางกอกใหญ่</t>
  </si>
  <si>
    <t>คลองสาน</t>
  </si>
  <si>
    <t>พระนคร</t>
  </si>
  <si>
    <t>ดุสิต</t>
  </si>
  <si>
    <t>ป้อมปราบศัตรูพ่าย</t>
  </si>
  <si>
    <t>สัมพันธวงศ์</t>
  </si>
  <si>
    <t>รวมทั้งสิ้น</t>
  </si>
  <si>
    <t>แหล่งข้อมูล : กองรายได้ สำนักการคลัง กรุงเทพมหานคร</t>
  </si>
  <si>
    <t>หมายเหตุ   : ภาษีบำรุงท้องที่เป็นยอดสุทธิ (หัก 5% แล้ว)</t>
  </si>
  <si>
    <t>การจัดเก็บภาษีโรงเรือนและที่ดิน ครึ่งปีงบประมาณ 2558 จำแนกตามสำนักงานเขต</t>
  </si>
  <si>
    <t>เปรียบเทียบประมาณการและรายรับจริงของกรุงเทพมหานคร จำแนกตามประเภทรายรับ ปีงบประมาณ 2557 - 2558</t>
  </si>
  <si>
    <t>หน่วย : ล้านบาท</t>
  </si>
  <si>
    <t xml:space="preserve">  ประเภทรายรับ</t>
  </si>
  <si>
    <t>ปีงบประมาณ 2557</t>
  </si>
  <si>
    <t>ปีงบประมาณ 2558</t>
  </si>
  <si>
    <t>ประมาณการ</t>
  </si>
  <si>
    <t>รายรับจริง</t>
  </si>
  <si>
    <t>(ต.ค.57 - มี.ค.58)</t>
  </si>
  <si>
    <t>รายได้ประจำ</t>
  </si>
  <si>
    <t>1.</t>
  </si>
  <si>
    <t>ภาษีอากร</t>
  </si>
  <si>
    <t>- กทม. จัดเก็บเอง</t>
  </si>
  <si>
    <t>- ส่วนราชการอื่นจัดเก็บให้</t>
  </si>
  <si>
    <t>รวม</t>
  </si>
  <si>
    <t>2.</t>
  </si>
  <si>
    <t>ค่าธรรมเนียม ค่าใบอนุญาต</t>
  </si>
  <si>
    <t>ค่าปรับและค่าบริการ</t>
  </si>
  <si>
    <t>3.</t>
  </si>
  <si>
    <t>รายได้จากทรัพย์สิน</t>
  </si>
  <si>
    <t>4.</t>
  </si>
  <si>
    <t>รายได้จากการสาธารณูปโภค</t>
  </si>
  <si>
    <t>การพาณิชย์ และกิจการอื่น ๆ</t>
  </si>
  <si>
    <t>-</t>
  </si>
  <si>
    <t>5.</t>
  </si>
  <si>
    <t>รายได้เบ็ดเตล็ด</t>
  </si>
  <si>
    <t>รวมรายได้ประจำ</t>
  </si>
  <si>
    <t>รายได้พิเศษ</t>
  </si>
  <si>
    <t>เงินสะสมจ่ายขาด</t>
  </si>
  <si>
    <t>รวมรายได้พิเศษ</t>
  </si>
  <si>
    <t xml:space="preserve">           รวม</t>
  </si>
  <si>
    <t>แหล่งข้อมูล  :  กองบัญชี และกองรายได้ สำนักการคลัง กรุงเทพมหานคร</t>
  </si>
  <si>
    <t>หมายเหตุ     :  รายรับจริงประจำปีงบประมาณ 2558 เป็นยอดก่อนปรับปรุงบัญชี</t>
  </si>
  <si>
    <t xml:space="preserve"> เปรียบเทียบรายได้จริง - รายจ่ายจริงของกรุงเทพมหานคร ปีงบประมาณ 2541 - ครึ่งปีงบประมาณ 2558</t>
  </si>
  <si>
    <t>ปีงบประมาณ</t>
  </si>
  <si>
    <t>รายได้จริง</t>
  </si>
  <si>
    <t>รายจ่ายจริง</t>
  </si>
  <si>
    <t>การเกินดุล</t>
  </si>
  <si>
    <t>(บาท)</t>
  </si>
  <si>
    <t>(รวมเงินกันไว้เบิกเหลื่อมปี)</t>
  </si>
  <si>
    <t>จำนวน</t>
  </si>
  <si>
    <t>ร้อยละของ</t>
  </si>
  <si>
    <t>(ต.ค. 57 - มี.ค.58)</t>
  </si>
  <si>
    <t>แหล่งข้อมูล : กองบัญชี สำนักการคลัง กรุงเทพมหานคร</t>
  </si>
  <si>
    <t>หมายเหตุ    : 1. * ในครึ่งปีงบประมาณ 2558 รายจ่ายจริงเป็นยอดรายจ่ายไม่รวมเงินกันไว้เบิกเหลื่อมปี</t>
  </si>
  <si>
    <r>
      <rPr>
        <b/>
        <sz val="14"/>
        <color indexed="9"/>
        <rFont val="TH SarabunPSK"/>
        <family val="2"/>
      </rPr>
      <t xml:space="preserve">หมายเหตุ    : </t>
    </r>
    <r>
      <rPr>
        <b/>
        <sz val="14"/>
        <color indexed="8"/>
        <rFont val="TH SarabunPSK"/>
        <family val="2"/>
      </rPr>
      <t>2. ข้อมูลนี้ไม่รวมรายได้พิเศษและรายจ่ายพิเศษ</t>
    </r>
  </si>
  <si>
    <t xml:space="preserve">การจัดเก็บภาษีป้าย ครึ่งปีงบประมาณ 2558 จำแนกตามสำนักงานเขต  </t>
  </si>
  <si>
    <t>รายได้ค่าธรรมเนียมการขนถ่ายสิ่งปฏิกูลและการเก็บขนมูลฝอย ครึ่งปีงบประมาณ 2558</t>
  </si>
  <si>
    <t>การขนถ่ายสิ่งปฏิกูล (บาท)</t>
  </si>
  <si>
    <t>การเก็บขนมูลฝอย (บาท)</t>
  </si>
  <si>
    <t>สำนักสิ่งแวดล้อม</t>
  </si>
  <si>
    <t xml:space="preserve">      รวมทั้งหมด</t>
  </si>
  <si>
    <t>แหล่งข้อมูล : ฝ่ายขนถ่ายสิ่งปฏิกูล และ กลุ่มงานวิจัย กองจัดการขยะ ของเสียอันตรายและสิ่งปฎิกูล สำนักสิ่งแวดล้อม กรุงเทพมหานคร</t>
  </si>
  <si>
    <t>ทางจักรยานทั้งหมดในเขตกรุงเทพมหานครปี ณ เดือนมิถุนายน 2558</t>
  </si>
  <si>
    <t>ชื่อถนน/เส้นทาง</t>
  </si>
  <si>
    <t>ต้นทาง</t>
  </si>
  <si>
    <t>ปลายทาง</t>
  </si>
  <si>
    <t>ระยะทาง*(กิโลเมตร)</t>
  </si>
  <si>
    <t>หมายเหตุ</t>
  </si>
  <si>
    <t>เส้นทางจักรยานถนนประดิษฐ์มนูธรรม</t>
  </si>
  <si>
    <t>ถนนพระรามที่ 9</t>
  </si>
  <si>
    <t>ถนนรามอินทรา</t>
  </si>
  <si>
    <t>ทางจักรยานเฉพาะ</t>
  </si>
  <si>
    <t>เส้นทางจักรยานถนนลาดพร้าว</t>
  </si>
  <si>
    <t>ห้าแยกลาดพร้าว</t>
  </si>
  <si>
    <t>ถนนแฮปปี้แลนด์สาย 1</t>
  </si>
  <si>
    <t>ร่วมบนทางเท้า</t>
  </si>
  <si>
    <t>เส้นทางจักรยานถนนพหลโยธิน</t>
  </si>
  <si>
    <t>สะพานข้ามคลองบางซื่อ</t>
  </si>
  <si>
    <t>อนุสาวรีย์พิทักษ์รัฐธรรมนูญ</t>
  </si>
  <si>
    <t>เส้นทางจักรยานถนนเพชรเกษม</t>
  </si>
  <si>
    <t>แยกถนนกาญจนาภิเษก</t>
  </si>
  <si>
    <t>สุดเขตกรุงเทพมหานคร</t>
  </si>
  <si>
    <t>เส้นทางจักรยานถนนรามคำแหง</t>
  </si>
  <si>
    <t>คลองบางยี่ขัน</t>
  </si>
  <si>
    <t>แยกร่มเกล้า</t>
  </si>
  <si>
    <t>เส้นทางจักรยานถนนจรัญสนิทวงศ์-รัชดาภิเษก</t>
  </si>
  <si>
    <t>ซอยจรัญสนิทวงศ์ 5</t>
  </si>
  <si>
    <t>ซอยจรัญสนิทวงศ์ 65</t>
  </si>
  <si>
    <t>เส้นทางจักรยานชมกรุงรอบเกาะรัตนโกสินทร์ ระยะ 1 + ระยะ 2</t>
  </si>
  <si>
    <t>รอบเกาะรัตนโกสินทร์</t>
  </si>
  <si>
    <t>บนทางเท้า ร่วมกับ ผิวจราจร</t>
  </si>
  <si>
    <t>เส้นทางจักรยานถนนสุขาภิบาล 5 (สายไหม)</t>
  </si>
  <si>
    <t>ถนนออเงิน</t>
  </si>
  <si>
    <t>ซอยพหลโยธิน 54</t>
  </si>
  <si>
    <t>เส้นทางจักรยานถนนราษฎร์บูรณะ</t>
  </si>
  <si>
    <t>ถนนเจริญนคร</t>
  </si>
  <si>
    <t>เส้นทางจักรยานถนนนราธิวาสราชนครินทร์</t>
  </si>
  <si>
    <t>แยกถนนสุรวงศ์</t>
  </si>
  <si>
    <t>แยกถนนพระรามที่ 3</t>
  </si>
  <si>
    <t>เส้นทางจักรยานถนนเจริญนคร</t>
  </si>
  <si>
    <t>ถนนลาดหญ้า</t>
  </si>
  <si>
    <t>ถนนราษฎร์บูรณะ</t>
  </si>
  <si>
    <t>เส้นทางจักรยานถนนสมเด็จพระเจ้าตากสิน</t>
  </si>
  <si>
    <t>วงเวียนใหญ่</t>
  </si>
  <si>
    <t>ซอยสมเด็จพระเจ้าตากสิน 46</t>
  </si>
  <si>
    <t>เส้นทางจักรยานถนนพุทธมณฑล สาย 2</t>
  </si>
  <si>
    <t>ถนนบรมราชชนนี</t>
  </si>
  <si>
    <t>ถนนเพชรเกษม</t>
  </si>
  <si>
    <t>เส้นทางจักรยานโครงการปรับปรุงบางขุนเทียนชายทะเล ระยะ 2</t>
  </si>
  <si>
    <t>คลองสนามชัย</t>
  </si>
  <si>
    <t>คลองตาแพ</t>
  </si>
  <si>
    <t>บนไหล่ทาง</t>
  </si>
  <si>
    <t>เส้นทางจักรยานถนนกรุงธนบุรี</t>
  </si>
  <si>
    <t>ถนนสมเด็จพระเจ้าตากสิน</t>
  </si>
  <si>
    <t>เส้นทางจักรยานซอยวัดอินทราวาส</t>
  </si>
  <si>
    <t>ถนนราชพฤกษ์</t>
  </si>
  <si>
    <t>ถนนกาญจนาภิเษก</t>
  </si>
  <si>
    <t>เส้นทางจักรยานโครงการปรับปรุงภูมิทัศน์พระบรมราชานุสาวรีย์สมเด็จพระเจ้าตากสินมหาราช</t>
  </si>
  <si>
    <t>ถนนลาดหญ้า - ถนนประชาธิปก - ถนนอินทรพิทักษ์ - ถนนสมเด็จพระเจ้าตากสิน</t>
  </si>
  <si>
    <t>บนผิวจราจร</t>
  </si>
  <si>
    <t>เส้นทางจักรยานถนนสรงประภา</t>
  </si>
  <si>
    <t>ซอยโรงเรียนผ่องเพ็ญวิทยา</t>
  </si>
  <si>
    <t>วัดสีกัน</t>
  </si>
  <si>
    <t>เส้นทางจักรยานถนนอุทยาน</t>
  </si>
  <si>
    <t>ถนนพุทธมณฑลสาย 3</t>
  </si>
  <si>
    <t>ถนนพุทธมณฑลสาย 4</t>
  </si>
  <si>
    <t>เส้นทางจักรยานโครงการปรับปรุงบางขุนเทียนชายทะเล ระยะ 1</t>
  </si>
  <si>
    <t>ถนนพระรามที่ 2</t>
  </si>
  <si>
    <t>เส้นทางจักรยานถนนราชดำริ</t>
  </si>
  <si>
    <t>ถนนพระรามที่ 1</t>
  </si>
  <si>
    <t>แยกถนนพระราม 4</t>
  </si>
  <si>
    <t>เส้นทางจักรยานถนนสุขุมวิท</t>
  </si>
  <si>
    <t>ทางรถไฟสายท่าเรือ</t>
  </si>
  <si>
    <t>ถนนสุขุมวิท 81</t>
  </si>
  <si>
    <t>เส้นทางจักรยานถนนสะแกงาม</t>
  </si>
  <si>
    <t>ถนนบางขุนเทียนชายทะเล</t>
  </si>
  <si>
    <t>ถนนพระราม 2</t>
  </si>
  <si>
    <t>เส้นทางจักรยานถนนสาทร (เหนือ - ใต้)</t>
  </si>
  <si>
    <t>แยกวิทยุ</t>
  </si>
  <si>
    <t>แยกนราธิวาสราชนครินทร์</t>
  </si>
  <si>
    <t xml:space="preserve">เส้นทางจักรยานถนนอรุณอัมรินทร์ตัดใหม่ </t>
  </si>
  <si>
    <t>บริเวณใต้สะพานพระราม 8</t>
  </si>
  <si>
    <t>เส้นทางจักรยานทางเดินเลียบคลองไผ่สิงห์โต</t>
  </si>
  <si>
    <t>สวนลุมพินี</t>
  </si>
  <si>
    <t>ซอยสุขุมวิท 10</t>
  </si>
  <si>
    <t>เส้นทางจักรยานถนนประชาชื่น</t>
  </si>
  <si>
    <t>ซอยประชาชื่น 34</t>
  </si>
  <si>
    <t>คลองบางเขน</t>
  </si>
  <si>
    <t xml:space="preserve">เส้นทางจักรยานถนนพุทธมณฑล สาย 3 </t>
  </si>
  <si>
    <t>หมู่บ้านเทพนคร</t>
  </si>
  <si>
    <t>เส้นทางจักรยานถนนดวงพิทักษ์</t>
  </si>
  <si>
    <t>ถนนสุขุมวิท</t>
  </si>
  <si>
    <t>คลองไผ่สิงห์โต</t>
  </si>
  <si>
    <t>โครงการปรับปรุงสะพานเลียบคลอง ค.ส.ล. จากถนนพระยามนธาตุราชศรีพิจิตร์</t>
  </si>
  <si>
    <t>ถนนพระยามนธาตุราชศรีพิจิตร์</t>
  </si>
  <si>
    <t>จุดสิ้นสุดโครงการ</t>
  </si>
  <si>
    <t>แหล่งข้อมูล : กลุ่มงานวางแผนและออกแบบ สำนักงานวิศวกรรมจราจร สำนักการจราจรและขนส่ง กรุงเทพมหานคร</t>
  </si>
  <si>
    <t>หมายเหตุ    :  * ระยะทางรวมไป - กลับ</t>
  </si>
  <si>
    <t>จำนวนผู้ใช้บริการจุดบริการนักท่องเที่ยวกรุงเทพมหานคร</t>
  </si>
  <si>
    <t>จุดบริการนักท่องเที่ยวกรุงเทพมหานคร</t>
  </si>
  <si>
    <t>สถานที่ตั้ง</t>
  </si>
  <si>
    <t>จำนวนผู้ใช้บริการ (ราย)</t>
  </si>
  <si>
    <t>ซุ้มบริการการท่องเที่ยวหน้าห้างสรรพสินค้าสยามพารากอน</t>
  </si>
  <si>
    <t>เขตปทุมวัน</t>
  </si>
  <si>
    <t>ซุ้มบริการการท่องเที่ยวหน้าสโมสรราชนาวี</t>
  </si>
  <si>
    <t>เขตพระนคร</t>
  </si>
  <si>
    <t>*</t>
  </si>
  <si>
    <t>ซุ้มบริการการท่องเที่ยวบริเวณทางเท้าตรงข้ามสยามเซ็นเตอร์</t>
  </si>
  <si>
    <t>จุดบริการส่วนหน้ากองการท่องเที่ยว</t>
  </si>
  <si>
    <t>ซุ้มบริการการท่องเที่ยวหน้าภัตตาคารพงหลี อนุสาวรีย์ชัยสมรภูมิ</t>
  </si>
  <si>
    <t>เขตราชเทวี</t>
  </si>
  <si>
    <t>ซุ้มบริการการท่องเที่ยวหน้าพระบรมมหาราชวัง</t>
  </si>
  <si>
    <t>ซุ้มบริการการท่องเที่ยวหน้าสถานีรถไฟลอยฟ้าอโศก</t>
  </si>
  <si>
    <t>เขตวัฒนา</t>
  </si>
  <si>
    <t>ซุ้มบริการการท่องเที่ยวบริเวณหัวถนนเยาวราช</t>
  </si>
  <si>
    <t>เขตสัมพันธวงศ์</t>
  </si>
  <si>
    <t>ซุ้มบริการการท่องเที่ยวหน้าโรงภาพยนตร์เซ็นจูรี่</t>
  </si>
  <si>
    <t>ซุ้มบริการการท่องเที่ยวหน้าสำนักงานการบินไทย สีลม</t>
  </si>
  <si>
    <t>เขตบางรัก</t>
  </si>
  <si>
    <t>ซุ้มบริการการท่องเที่ยวหน้าห้างสรรพสินค้ามาบุญครอง</t>
  </si>
  <si>
    <t>ซุ้มบริการการท่องเที่ยวสี่แยกบางขุนพรหม</t>
  </si>
  <si>
    <t>ซุ้มบริการการท่องเที่ยวหน้าสวนสราญรมย์</t>
  </si>
  <si>
    <t>ซุ้มบริการการท่องเที่ยวหน้าเอดะแพลทินั่ม แฟชั่นมอลล์</t>
  </si>
  <si>
    <t>ซุ้มบริการการท่องเที่ยวหน้าโรงแรมแอมบาสเดอร์</t>
  </si>
  <si>
    <t>ซุ้มบริการการท่องเที่ยวบริเวณเกาะกลางถนนวงเวียนสิบสามห้าง</t>
  </si>
  <si>
    <t>ซุ้มบริการการท่องเที่ยวหน้าโรงแรมริเวอร์ซิตี้</t>
  </si>
  <si>
    <t>ซุ้มบริการการท่องเที่ยวเชิงสะพานผ่านฟ้าลีลาศ</t>
  </si>
  <si>
    <t>เขตป้อมปราบศัตรูพ่าย</t>
  </si>
  <si>
    <t>ซุ้มบริการการท่องเที่ยวหน้าแฟชั่นมอลล์ อนุสาวรีย์ชัยสมรภูมิ</t>
  </si>
  <si>
    <t>ซุ้มบริการการท่องเที่ยวหน้าห้างสรรพสินค้าเซ็นทรัลเวิลด์</t>
  </si>
  <si>
    <t>ซุ้มบริการการท่องเที่ยวหน้าอุทยานเบญจสิริ</t>
  </si>
  <si>
    <t>เขตคลองเตย</t>
  </si>
  <si>
    <t>ซุ้มบริการการท่องเที่ยวหน้าโรงพยาบาลจุฬาลงกรณ์ สภากาชาดไทย</t>
  </si>
  <si>
    <t>ซุ้มบริการการท่องเที่ยวหน้าโรงพยาบาลตำรวจ</t>
  </si>
  <si>
    <t>ซุ้มบริการการท่องเที่ยวหน้าโรงแรมคราวน์ พลาซ่า (แพนแปซิฟิก)</t>
  </si>
  <si>
    <t>ซุ้มบริการการท่องเที่ยวหน้าประตูทางเข้าที่ 1 ตลาดนัดจตุจักร</t>
  </si>
  <si>
    <t>เขตจตุจักร</t>
  </si>
  <si>
    <t xml:space="preserve">   </t>
  </si>
  <si>
    <t>ซุ้มบริการการท่องเที่ยวหน้าสถานีรถไฟฟ้าใต้ดินหัวลำโพง</t>
  </si>
  <si>
    <t>ซุ้มบริการการท่องเที่ยวหน้าวัดสุทัศนเทพวราราม</t>
  </si>
  <si>
    <t>ซุ้มบริการการท่องเที่ยวหน้าอาคารบุญมิตร สีลม</t>
  </si>
  <si>
    <t>แหล่งข้อมูล : กองการท่องเที่ยว สำนักวัฒนธรรม กีฬา และการท่องเที่ยว กรุงเทพมหานคร</t>
  </si>
  <si>
    <t xml:space="preserve">หมายเหตุ : ช่วงเดือนตุลาคม - มีนาคม 2557 มีเหตุการณ์ชุมนุมทางการเมือง ทำให้นักท่องเที่ยวเข้ามาใช้บริการน้อยลง  </t>
  </si>
  <si>
    <t xml:space="preserve">              * ซุ้มบริการการท่องเที่ยว หน้าสโมสรราชนาวี ปิดช่วงเดือน พ.ย.  2557</t>
  </si>
  <si>
    <t xml:space="preserve">              * ซุ้มบริการการท่องเที่ยว เชิงสะพานผ่านฟ้าลีลาศ ปิดตั้งแต่เดือน ก.พ.  2558</t>
  </si>
  <si>
    <t xml:space="preserve">              * ซุ้มบริการการท่องเที่ยว หน้าสถานีรถไฟฟ้าใต้ดินหัวลำโพง ปิดช่วงเดือน ธ.ค. 2557</t>
  </si>
  <si>
    <t xml:space="preserve">              * ซุ้มบริการการท่องเที่ยว หน้าโรงแรมริเวอร์ซิตี้ ปิดช่วงเดือน ต.ค.  2557</t>
  </si>
  <si>
    <r>
      <t xml:space="preserve">      </t>
    </r>
    <r>
      <rPr>
        <b/>
        <sz val="12.5"/>
        <rFont val="TH SarabunPSK"/>
        <family val="2"/>
      </rPr>
      <t xml:space="preserve">        * ซุ้มบริการการท่องเที่ยว บุญมิตร ปิดปรับปรุงชั่วคราว</t>
    </r>
  </si>
  <si>
    <t>จำนวนรถแยกตามประเภทที่จดทะเบียนสะสม ณ วันที่ 30 มิถุนายน 2558</t>
  </si>
  <si>
    <t xml:space="preserve">  ประเภทรถ</t>
  </si>
  <si>
    <t>ทั่วประเทศ</t>
  </si>
  <si>
    <t>กรุงเทพมหานคร</t>
  </si>
  <si>
    <t>ส่วนภูมิภาค</t>
  </si>
  <si>
    <t>ก. รวมรถตามกฎหมายว่าด้วยรถยนต์</t>
  </si>
  <si>
    <t xml:space="preserve">   รย.1 </t>
  </si>
  <si>
    <t>รถยนต์นั่งส่วนบุคคลไม่เกิน 7 คน</t>
  </si>
  <si>
    <t xml:space="preserve">   รย.2 </t>
  </si>
  <si>
    <t>รถยนต์นั่งส่วนบุคคลเกิน 7 คน</t>
  </si>
  <si>
    <t xml:space="preserve">   รย.3</t>
  </si>
  <si>
    <t>รถยนต์บรรทุกส่วนบุคคล</t>
  </si>
  <si>
    <t xml:space="preserve">   รย.4</t>
  </si>
  <si>
    <t>รถยนต์สามล้อส่วนบุคคล</t>
  </si>
  <si>
    <t xml:space="preserve">   รย.5</t>
  </si>
  <si>
    <t>รถยนต์รับจ้างระหว่างจังหวัด</t>
  </si>
  <si>
    <t xml:space="preserve">   รย.6</t>
  </si>
  <si>
    <t>รถยนต์รับจ้างบรรทุกคนโดยสารไม่เกิน 7 คน</t>
  </si>
  <si>
    <t xml:space="preserve">   รย.7</t>
  </si>
  <si>
    <t>รถยนต์สี่ล้อเล็กรับจ้าง</t>
  </si>
  <si>
    <t xml:space="preserve">   รย.8</t>
  </si>
  <si>
    <t>รถยนต์รับจ้างสามล้อ</t>
  </si>
  <si>
    <t xml:space="preserve">   รย.9</t>
  </si>
  <si>
    <t>รถยนต์บริการธุรกิจ</t>
  </si>
  <si>
    <t xml:space="preserve">   รย.10</t>
  </si>
  <si>
    <t>รถยนต์บริการทัศนาจร</t>
  </si>
  <si>
    <t xml:space="preserve">   รย.11</t>
  </si>
  <si>
    <t>รถยนต์บริการให้เช่า</t>
  </si>
  <si>
    <t xml:space="preserve">   รย.12</t>
  </si>
  <si>
    <t>รถจักรยานยนต์ส่วนบุคคล</t>
  </si>
  <si>
    <t xml:space="preserve">   รย.13</t>
  </si>
  <si>
    <t>รถแทรกเตอร์</t>
  </si>
  <si>
    <t xml:space="preserve">   รย.14</t>
  </si>
  <si>
    <t>รถบดถนน</t>
  </si>
  <si>
    <t xml:space="preserve">   รย.15</t>
  </si>
  <si>
    <t>รถใช้งานเกษตรกรรม</t>
  </si>
  <si>
    <t xml:space="preserve">   รย.16</t>
  </si>
  <si>
    <t>รถพ่วง</t>
  </si>
  <si>
    <t xml:space="preserve">   รย.17</t>
  </si>
  <si>
    <t>รถจักรยานยนต์สาธารณะ</t>
  </si>
  <si>
    <t>ข. รวมรถตามกฎหมายว่าด้วยการขนส่งทางบก</t>
  </si>
  <si>
    <t xml:space="preserve">   รวมรถโดยสาร    </t>
  </si>
  <si>
    <t xml:space="preserve">   แยกเป็น</t>
  </si>
  <si>
    <t xml:space="preserve"> - ประจำทาง</t>
  </si>
  <si>
    <t xml:space="preserve"> - ไม่ประจำทาง</t>
  </si>
  <si>
    <t xml:space="preserve"> - ส่วนบุคคล</t>
  </si>
  <si>
    <t xml:space="preserve">   รวมรถบรรทุก </t>
  </si>
  <si>
    <t xml:space="preserve">   รถขนาดเล็ก</t>
  </si>
  <si>
    <t>แหล่งข้อมูล : กลุ่มสถิติการขนส่ง กองแผนงาน กรมการขนส่งทางบก กระทรวงคมนาคม</t>
  </si>
  <si>
    <t>จำนวนการเกิดอุบัติเหตุจราจรในเขตกรุงเทพมหานคร ช่วงเทศกาลปีใหม่และสงกรานต์ พ.ศ. 2558</t>
  </si>
  <si>
    <t>เทศกาล</t>
  </si>
  <si>
    <t>จำนวนอุบัติเหตุ (ครั้ง)</t>
  </si>
  <si>
    <t>จำนวนผู้บาดเจ็บ (ราย)</t>
  </si>
  <si>
    <t>จำนวนผู้เสียชีวิต (ราย)</t>
  </si>
  <si>
    <t xml:space="preserve">  ปีใหม่</t>
  </si>
  <si>
    <t>30 ธ.ค. 57</t>
  </si>
  <si>
    <t>31 ธ.ค. 57</t>
  </si>
  <si>
    <t>1 ม.ค. 58</t>
  </si>
  <si>
    <t>2 ม.ค. 58</t>
  </si>
  <si>
    <t>3 ม.ค. 58</t>
  </si>
  <si>
    <t>4 ม.ค. 58</t>
  </si>
  <si>
    <t>5 ม.ค. 58</t>
  </si>
  <si>
    <t xml:space="preserve">  สงกรานต์</t>
  </si>
  <si>
    <t>9 เม.ย. 58</t>
  </si>
  <si>
    <t>10 เม.ย. 58</t>
  </si>
  <si>
    <t>11 เม.ย. 58</t>
  </si>
  <si>
    <t>12 เม.ย. 58</t>
  </si>
  <si>
    <t>13 เม.ย. 58</t>
  </si>
  <si>
    <t>14 เม.ย. 58</t>
  </si>
  <si>
    <t>15 เม.ย. 58</t>
  </si>
  <si>
    <t>แหล่งข้อมูล : กรมการป้องกันและบรรเทาสาธารณภัย กระทรวงมหาดไทย</t>
  </si>
  <si>
    <t xml:space="preserve">ปริมาณการจำหน่ายเชื้อเพลิงในกรุงเทพมหานครและทั่วประเทศ เรียงตามปริมาณการจำหน่ายเชื้อเพลิงรวม </t>
  </si>
  <si>
    <t>ชนิดของเชื้อเพลิง</t>
  </si>
  <si>
    <t>ม.ค.</t>
  </si>
  <si>
    <t>ก.พ.</t>
  </si>
  <si>
    <t>มี.ค.</t>
  </si>
  <si>
    <t>เม.ย.</t>
  </si>
  <si>
    <t>พ.ค.</t>
  </si>
  <si>
    <t>น้ำมันดีเซลหมุนเร็ว</t>
  </si>
  <si>
    <t>ก๊าซแอลพีจี โปรเพน บิวเทน (พัน กก.)*</t>
  </si>
  <si>
    <t>ก๊าซแอลพีจี (พัน กก.)</t>
  </si>
  <si>
    <t>โปรเพน (พัน กก.)</t>
  </si>
  <si>
    <t>บิวเทน (พัน กก.)</t>
  </si>
  <si>
    <t>น้ำมันเบนซิน ออกเทน 91**</t>
  </si>
  <si>
    <t>น้ำมันแก๊สโซฮอล์ อี 10 ออกเทน 95</t>
  </si>
  <si>
    <t>น้ำมันแก๊สโซฮอล์ อี 10 ออกเทน 91</t>
  </si>
  <si>
    <t>น้ำมันเตา</t>
  </si>
  <si>
    <t>น้ำมันดีเซลพื้นฐาน</t>
  </si>
  <si>
    <t>น้ำมันแก๊สโซฮอล์ อี 20</t>
  </si>
  <si>
    <t>น้ำมันเบนซิน</t>
  </si>
  <si>
    <t>น้ำมันแก๊สโซฮอล์ อี 85</t>
  </si>
  <si>
    <t>แหล่งข้อมูล : สำนักบริการธุรกิจและการสำรองน้ำมันเชื้อเพลิง กรมธุรกิจพลังงาน</t>
  </si>
  <si>
    <t>หมายเหตุ   : 1. * อัตราส่วนการแปลงค่าก๊าซแอลพีจี โปรเพน บิวเทน 0.54  กก./ลิตร</t>
  </si>
  <si>
    <r>
      <rPr>
        <b/>
        <sz val="12"/>
        <color indexed="9"/>
        <rFont val="TH SarabunPSK"/>
        <family val="2"/>
      </rPr>
      <t xml:space="preserve">หมายเหตุ   :      </t>
    </r>
    <r>
      <rPr>
        <b/>
        <sz val="12"/>
        <rFont val="TH SarabunPSK"/>
        <family val="2"/>
      </rPr>
      <t xml:space="preserve"> ไม่รวมในส่วนที่นำไปใช้เป็นวัตถุดิบในหน่วยอุตสาหกรรมปิโตรเคมี ดังนี้ ก๊าซแอลพีจี จำนวน 414,184 พันกิโลกรัม โปรเพน จำนวน 83,490 พันกิโลกรัม และบิวเทน จำนวน 41,940 พันกิโลกรัม</t>
    </r>
  </si>
  <si>
    <r>
      <rPr>
        <b/>
        <sz val="12"/>
        <color indexed="9"/>
        <rFont val="TH SarabunPSK"/>
        <family val="2"/>
      </rPr>
      <t>หมายเหตุ   :</t>
    </r>
    <r>
      <rPr>
        <b/>
        <sz val="12"/>
        <rFont val="TH SarabunPSK"/>
        <family val="2"/>
      </rPr>
      <t xml:space="preserve"> 2. ** บมจ.ไทยออยล์ จำหน่ายเบนซิน 91 ให้กับผู้ค้ามาตรา 10 เพื่อการส่งออก</t>
    </r>
  </si>
  <si>
    <r>
      <t xml:space="preserve">หมายเหตุ   : </t>
    </r>
    <r>
      <rPr>
        <b/>
        <sz val="12"/>
        <rFont val="TH SarabunPSK"/>
        <family val="2"/>
      </rPr>
      <t>3. ปริมาณการจำหน่ายรวมการจำหน่ายให้ผู้ค้าส่ง (ผู้ค้าตามมาตรา 10) ซึ่งไม่สามารถระบุจังหวัดปลายทางในการขนส่งได้</t>
    </r>
  </si>
  <si>
    <t>จำนวนการเกิดอุบัติเหตุจราจรในเขตกรุงเทพมหานคร ช่วงเทศกาลปีใหม่และสงกรานต์ พ.ศ. 2548 - 2558</t>
  </si>
  <si>
    <t>พ.ศ.</t>
  </si>
  <si>
    <t>ปีใหม่</t>
  </si>
  <si>
    <t>สงกรานต์</t>
  </si>
  <si>
    <t>เฉลี่ยต่อวัน</t>
  </si>
  <si>
    <t xml:space="preserve">หมายเหตุ   : เทศกาลปีใหม่ </t>
  </si>
  <si>
    <t>29 ธ.ค. 47 - 4 ม.ค. 48</t>
  </si>
  <si>
    <t xml:space="preserve">29 ธ.ค. 48 - 4 ม.ค. 49 </t>
  </si>
  <si>
    <t xml:space="preserve">28 ธ.ค. 49 - 3 ม.ค. 50 </t>
  </si>
  <si>
    <t xml:space="preserve">28 ธ.ค. 50 - 3 ม.ค. 51 </t>
  </si>
  <si>
    <t xml:space="preserve">30 ธ.ค. 51 - 5 ม.ค. 52 </t>
  </si>
  <si>
    <t xml:space="preserve">29 ธ.ค. 52 - 4 ม.ค. 53 </t>
  </si>
  <si>
    <t xml:space="preserve">29 ธ.ค. 53 - 4 ม.ค. 54 </t>
  </si>
  <si>
    <t xml:space="preserve">29 ธ.ค. 54 - 4 ม.ค. 55 </t>
  </si>
  <si>
    <t xml:space="preserve">27 ธ.ค. 55 - 2 ม.ค. 56 </t>
  </si>
  <si>
    <t xml:space="preserve">27 ธ.ค. 56 - 2 ม.ค. 57 </t>
  </si>
  <si>
    <t xml:space="preserve">30 ธ.ค. 57 - 5 ม.ค. 58 </t>
  </si>
  <si>
    <r>
      <rPr>
        <b/>
        <sz val="12"/>
        <color indexed="9"/>
        <rFont val="TH SarabunPSK"/>
        <family val="2"/>
      </rPr>
      <t xml:space="preserve">หมายเหตุ   : </t>
    </r>
    <r>
      <rPr>
        <b/>
        <sz val="12"/>
        <rFont val="TH SarabunPSK"/>
        <family val="2"/>
      </rPr>
      <t>เทศกาลสงกรานต์</t>
    </r>
  </si>
  <si>
    <t>8 - 17 เมษายน 2548</t>
  </si>
  <si>
    <t>7 - 16 เมษายน 2549</t>
  </si>
  <si>
    <t>11 - 17 เมษายน 2550</t>
  </si>
  <si>
    <t>11 - 17 เมษายน 2551</t>
  </si>
  <si>
    <t>10 - 16 เมษายน 2552</t>
  </si>
  <si>
    <t>12 - 18 เมษายน 2553</t>
  </si>
  <si>
    <t>11 - 17 เมษายน 2554</t>
  </si>
  <si>
    <t>11 - 17 เมษายน 2555</t>
  </si>
  <si>
    <t>11 - 17 เมษายน 2556</t>
  </si>
  <si>
    <t>11 - 17 เมษายน 2557</t>
  </si>
  <si>
    <t>9 - 15 เมษายน 2558</t>
  </si>
  <si>
    <t>จำนวนรถใหม่ที่จดทะเบียนตามกฎหมายว่าด้วยรถยนต์ และกฎหมายว่าด้วยการขนส่งทางบก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</si>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</sst>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฿&quot;#,##0;[Red]\-&quot;฿&quot;#,##0"/>
    <numFmt numFmtId="44" formatCode="_-&quot;฿&quot;* #,##0.00_-;\-&quot;฿&quot;* #,##0.00_-;_-&quot;฿&quot;* &quot;-&quot;??_-;_-@_-"/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* #,##0.00_);_(* \(#,##0.00\);_(* &quot;-&quot;??_);_(@_)"/>
    <numFmt numFmtId="167" formatCode="_(* #,##0_);_(* \(#,##0\);_(* &quot;-&quot;??_);_(@_)"/>
    <numFmt numFmtId="168" formatCode="_-* #,##0_-;\-* #,##0_-;_-* &quot;-&quot;??_-;_-@_-"/>
    <numFmt numFmtId="169" formatCode="#,##0.00_ ;\-#,##0.00\ "/>
    <numFmt numFmtId="170" formatCode="_-* #,##0.00_-;\-* #,##0.00_-;_-* &quot;-&quot;_-;_-@_-"/>
    <numFmt numFmtId="171" formatCode="0,000.00,,"/>
    <numFmt numFmtId="172" formatCode="#,000.00,,"/>
    <numFmt numFmtId="173" formatCode="#,#00.00,,"/>
  </numFmts>
  <fonts count="110">
    <font>
      <sz val="14"/>
      <name val="Cordia New"/>
      <charset val="222"/>
    </font>
    <font>
      <sz val="14"/>
      <name val="Cordia New"/>
      <charset val="222"/>
    </font>
    <font>
      <sz val="16"/>
      <name val="DilleniaUPC"/>
      <family val="1"/>
    </font>
    <font>
      <u/>
      <sz val="10.5"/>
      <color indexed="12"/>
      <name val="Cordia New"/>
      <family val="2"/>
    </font>
    <font>
      <u/>
      <sz val="10.5"/>
      <color indexed="36"/>
      <name val="Cordia New"/>
      <family val="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11"/>
      <color indexed="9"/>
      <name val="Calibri"/>
      <family val="2"/>
      <charset val="222"/>
    </font>
    <font>
      <sz val="11"/>
      <color indexed="20"/>
      <name val="Calibri"/>
      <family val="2"/>
      <charset val="222"/>
    </font>
    <font>
      <b/>
      <sz val="11"/>
      <color indexed="52"/>
      <name val="Calibri"/>
      <family val="2"/>
      <charset val="222"/>
    </font>
    <font>
      <b/>
      <sz val="11"/>
      <color indexed="9"/>
      <name val="Calibri"/>
      <family val="2"/>
      <charset val="222"/>
    </font>
    <font>
      <i/>
      <sz val="11"/>
      <color indexed="23"/>
      <name val="Calibri"/>
      <family val="2"/>
      <charset val="222"/>
    </font>
    <font>
      <sz val="11"/>
      <color indexed="17"/>
      <name val="Calibri"/>
      <family val="2"/>
      <charset val="222"/>
    </font>
    <font>
      <b/>
      <sz val="15"/>
      <color indexed="56"/>
      <name val="Calibri"/>
      <family val="2"/>
      <charset val="222"/>
    </font>
    <font>
      <b/>
      <sz val="13"/>
      <color indexed="56"/>
      <name val="Calibri"/>
      <family val="2"/>
      <charset val="222"/>
    </font>
    <font>
      <b/>
      <sz val="11"/>
      <color indexed="56"/>
      <name val="Calibri"/>
      <family val="2"/>
      <charset val="222"/>
    </font>
    <font>
      <sz val="11"/>
      <color indexed="62"/>
      <name val="Calibri"/>
      <family val="2"/>
      <charset val="222"/>
    </font>
    <font>
      <sz val="11"/>
      <color indexed="52"/>
      <name val="Calibri"/>
      <family val="2"/>
      <charset val="222"/>
    </font>
    <font>
      <sz val="11"/>
      <color indexed="60"/>
      <name val="Calibri"/>
      <family val="2"/>
      <charset val="222"/>
    </font>
    <font>
      <sz val="16"/>
      <name val="DilleniaUPC"/>
      <family val="1"/>
      <charset val="222"/>
    </font>
    <font>
      <b/>
      <sz val="11"/>
      <color indexed="63"/>
      <name val="Calibri"/>
      <family val="2"/>
      <charset val="222"/>
    </font>
    <font>
      <b/>
      <sz val="18"/>
      <color indexed="56"/>
      <name val="Cambria"/>
      <family val="2"/>
      <charset val="222"/>
    </font>
    <font>
      <b/>
      <sz val="11"/>
      <color indexed="8"/>
      <name val="Calibri"/>
      <family val="2"/>
      <charset val="222"/>
    </font>
    <font>
      <sz val="11"/>
      <color indexed="10"/>
      <name val="Calibri"/>
      <family val="2"/>
      <charset val="222"/>
    </font>
    <font>
      <sz val="14"/>
      <name val="TH SarabunPSK"/>
      <family val="2"/>
    </font>
    <font>
      <b/>
      <sz val="16"/>
      <name val="TH SarabunPSK"/>
      <family val="2"/>
    </font>
    <font>
      <sz val="12"/>
      <name val="TH SarabunPSK"/>
      <family val="2"/>
    </font>
    <font>
      <b/>
      <sz val="14"/>
      <name val="TH SarabunPSK"/>
      <family val="2"/>
    </font>
    <font>
      <b/>
      <sz val="12"/>
      <name val="TH SarabunPSK"/>
      <family val="2"/>
    </font>
    <font>
      <sz val="11"/>
      <name val="TH SarabunPSK"/>
      <family val="2"/>
    </font>
    <font>
      <sz val="16"/>
      <name val="TH SarabunPSK"/>
      <family val="2"/>
    </font>
    <font>
      <b/>
      <sz val="18"/>
      <name val="TH SarabunPSK"/>
      <family val="2"/>
    </font>
    <font>
      <b/>
      <sz val="13"/>
      <name val="TH SarabunPSK"/>
      <family val="2"/>
    </font>
    <font>
      <sz val="13"/>
      <name val="TH SarabunPSK"/>
      <family val="2"/>
    </font>
    <font>
      <sz val="14"/>
      <name val="Cordia New"/>
      <family val="2"/>
    </font>
    <font>
      <sz val="16"/>
      <name val="DilleniaUPC"/>
      <family val="1"/>
    </font>
    <font>
      <sz val="14"/>
      <name val="Cordia New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2"/>
      <color indexed="8"/>
      <name val="TH SarabunPSK"/>
      <family val="2"/>
    </font>
    <font>
      <b/>
      <sz val="12"/>
      <color indexed="9"/>
      <name val="TH SarabunPSK"/>
      <family val="2"/>
    </font>
    <font>
      <sz val="14"/>
      <name val="CordiaUPC"/>
      <family val="2"/>
      <charset val="222"/>
    </font>
    <font>
      <sz val="14"/>
      <name val="CordiaUPC"/>
      <family val="2"/>
    </font>
    <font>
      <sz val="14"/>
      <name val="CordiaUPC"/>
      <family val="2"/>
    </font>
    <font>
      <u/>
      <sz val="10.5"/>
      <color indexed="12"/>
      <name val="Cordia New"/>
      <family val="2"/>
    </font>
    <font>
      <u/>
      <sz val="10.5"/>
      <color indexed="36"/>
      <name val="Cordia New"/>
      <family val="2"/>
    </font>
    <font>
      <b/>
      <sz val="18"/>
      <color indexed="62"/>
      <name val="Cambria"/>
      <family val="2"/>
      <charset val="222"/>
    </font>
    <font>
      <b/>
      <sz val="15"/>
      <color indexed="62"/>
      <name val="Calibri"/>
      <family val="2"/>
      <charset val="222"/>
    </font>
    <font>
      <b/>
      <sz val="13"/>
      <color indexed="62"/>
      <name val="Calibri"/>
      <family val="2"/>
      <charset val="222"/>
    </font>
    <font>
      <b/>
      <sz val="11"/>
      <color indexed="62"/>
      <name val="Calibri"/>
      <family val="2"/>
      <charset val="222"/>
    </font>
    <font>
      <sz val="10"/>
      <name val="Arial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b/>
      <sz val="13"/>
      <color indexed="56"/>
      <name val="Tahoma"/>
      <family val="2"/>
    </font>
    <font>
      <sz val="16"/>
      <name val="DilleniaUPC"/>
      <family val="1"/>
    </font>
    <font>
      <b/>
      <sz val="18"/>
      <color indexed="56"/>
      <name val="Tahoma"/>
      <family val="2"/>
    </font>
    <font>
      <b/>
      <sz val="15"/>
      <color indexed="56"/>
      <name val="Tahoma"/>
      <family val="2"/>
    </font>
    <font>
      <b/>
      <sz val="11"/>
      <color indexed="56"/>
      <name val="Tahoma"/>
      <family val="2"/>
    </font>
    <font>
      <sz val="16"/>
      <name val="AngsanaUPC"/>
      <family val="1"/>
    </font>
    <font>
      <sz val="16"/>
      <name val="Angsana New"/>
      <family val="1"/>
    </font>
    <font>
      <sz val="16"/>
      <name val="TH SarabunIT๙"/>
      <family val="2"/>
    </font>
    <font>
      <sz val="16"/>
      <name val="Angsana New"/>
      <family val="1"/>
    </font>
    <font>
      <sz val="16"/>
      <name val="AngsanaUPC"/>
      <family val="1"/>
    </font>
    <font>
      <sz val="11"/>
      <color indexed="8"/>
      <name val="Tahoma"/>
      <family val="2"/>
      <charset val="222"/>
    </font>
    <font>
      <sz val="8"/>
      <name val="Cordia New"/>
      <family val="2"/>
    </font>
    <font>
      <sz val="12.5"/>
      <name val="TH SarabunPSK"/>
      <family val="2"/>
    </font>
    <font>
      <b/>
      <sz val="12.5"/>
      <name val="TH SarabunPSK"/>
      <family val="2"/>
    </font>
    <font>
      <sz val="12"/>
      <color indexed="10"/>
      <name val="TH SarabunPSK"/>
      <family val="2"/>
    </font>
    <font>
      <sz val="14"/>
      <color indexed="10"/>
      <name val="TH SarabunPSK"/>
      <family val="2"/>
    </font>
    <font>
      <b/>
      <sz val="14"/>
      <color indexed="8"/>
      <name val="TH SarabunPSK"/>
      <family val="2"/>
    </font>
    <font>
      <b/>
      <sz val="14"/>
      <color indexed="9"/>
      <name val="TH SarabunPSK"/>
      <family val="2"/>
    </font>
    <font>
      <sz val="14"/>
      <name val="Cordia New"/>
      <family val="2"/>
    </font>
    <font>
      <outline/>
      <sz val="14"/>
      <color indexed="8"/>
      <name val="TH SarabunPSK"/>
      <family val="2"/>
    </font>
    <font>
      <outline/>
      <sz val="14"/>
      <name val="TH SarabunPSK"/>
      <family val="2"/>
    </font>
    <font>
      <outline/>
      <sz val="14"/>
      <color indexed="8"/>
      <name val="CordiaUPC"/>
      <family val="2"/>
    </font>
    <font>
      <sz val="14"/>
      <name val="Cordia New"/>
      <charset val="222"/>
    </font>
    <font>
      <sz val="10"/>
      <name val="Arial"/>
    </font>
    <font>
      <sz val="11"/>
      <color theme="1"/>
      <name val="Calibri"/>
      <family val="2"/>
      <charset val="222"/>
      <scheme val="minor"/>
    </font>
    <font>
      <b/>
      <sz val="14"/>
      <color theme="1"/>
      <name val="TH SarabunPSK"/>
      <family val="2"/>
    </font>
    <font>
      <sz val="16"/>
      <color theme="1"/>
      <name val="TH SarabunPSK"/>
      <family val="2"/>
    </font>
    <font>
      <sz val="16"/>
      <color rgb="FFFF0000"/>
      <name val="TH SarabunPSK"/>
      <family val="2"/>
    </font>
    <font>
      <sz val="12"/>
      <color theme="1"/>
      <name val="TH SarabunPSK"/>
      <family val="2"/>
    </font>
    <font>
      <b/>
      <sz val="12"/>
      <color theme="1"/>
      <name val="TH SarabunPSK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18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38" fillId="2" borderId="0" applyNumberFormat="0" applyBorder="0" applyAlignment="0" applyProtection="0"/>
    <xf numFmtId="0" fontId="67" fillId="2" borderId="0" applyNumberFormat="0" applyBorder="0" applyAlignment="0" applyProtection="0"/>
    <xf numFmtId="0" fontId="38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7" fillId="2" borderId="0" applyNumberFormat="0" applyBorder="0" applyAlignment="0" applyProtection="0"/>
    <xf numFmtId="0" fontId="67" fillId="2" borderId="0" applyNumberFormat="0" applyBorder="0" applyAlignment="0" applyProtection="0"/>
    <xf numFmtId="0" fontId="67" fillId="2" borderId="0" applyNumberFormat="0" applyBorder="0" applyAlignment="0" applyProtection="0"/>
    <xf numFmtId="0" fontId="67" fillId="2" borderId="0" applyNumberFormat="0" applyBorder="0" applyAlignment="0" applyProtection="0"/>
    <xf numFmtId="0" fontId="38" fillId="4" borderId="0" applyNumberFormat="0" applyBorder="0" applyAlignment="0" applyProtection="0"/>
    <xf numFmtId="0" fontId="67" fillId="4" borderId="0" applyNumberFormat="0" applyBorder="0" applyAlignment="0" applyProtection="0"/>
    <xf numFmtId="0" fontId="38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38" fillId="6" borderId="0" applyNumberFormat="0" applyBorder="0" applyAlignment="0" applyProtection="0"/>
    <xf numFmtId="0" fontId="67" fillId="6" borderId="0" applyNumberFormat="0" applyBorder="0" applyAlignment="0" applyProtection="0"/>
    <xf numFmtId="0" fontId="38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67" fillId="6" borderId="0" applyNumberFormat="0" applyBorder="0" applyAlignment="0" applyProtection="0"/>
    <xf numFmtId="0" fontId="38" fillId="8" borderId="0" applyNumberFormat="0" applyBorder="0" applyAlignment="0" applyProtection="0"/>
    <xf numFmtId="0" fontId="67" fillId="8" borderId="0" applyNumberFormat="0" applyBorder="0" applyAlignment="0" applyProtection="0"/>
    <xf numFmtId="0" fontId="38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7" fillId="8" borderId="0" applyNumberFormat="0" applyBorder="0" applyAlignment="0" applyProtection="0"/>
    <xf numFmtId="0" fontId="67" fillId="8" borderId="0" applyNumberFormat="0" applyBorder="0" applyAlignment="0" applyProtection="0"/>
    <xf numFmtId="0" fontId="67" fillId="8" borderId="0" applyNumberFormat="0" applyBorder="0" applyAlignment="0" applyProtection="0"/>
    <xf numFmtId="0" fontId="67" fillId="8" borderId="0" applyNumberFormat="0" applyBorder="0" applyAlignment="0" applyProtection="0"/>
    <xf numFmtId="0" fontId="38" fillId="9" borderId="0" applyNumberFormat="0" applyBorder="0" applyAlignment="0" applyProtection="0"/>
    <xf numFmtId="0" fontId="67" fillId="9" borderId="0" applyNumberFormat="0" applyBorder="0" applyAlignment="0" applyProtection="0"/>
    <xf numFmtId="0" fontId="38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7" fillId="9" borderId="0" applyNumberFormat="0" applyBorder="0" applyAlignment="0" applyProtection="0"/>
    <xf numFmtId="0" fontId="67" fillId="9" borderId="0" applyNumberFormat="0" applyBorder="0" applyAlignment="0" applyProtection="0"/>
    <xf numFmtId="0" fontId="67" fillId="9" borderId="0" applyNumberFormat="0" applyBorder="0" applyAlignment="0" applyProtection="0"/>
    <xf numFmtId="0" fontId="67" fillId="9" borderId="0" applyNumberFormat="0" applyBorder="0" applyAlignment="0" applyProtection="0"/>
    <xf numFmtId="0" fontId="38" fillId="3" borderId="0" applyNumberFormat="0" applyBorder="0" applyAlignment="0" applyProtection="0"/>
    <xf numFmtId="0" fontId="67" fillId="3" borderId="0" applyNumberFormat="0" applyBorder="0" applyAlignment="0" applyProtection="0"/>
    <xf numFmtId="0" fontId="38" fillId="3" borderId="0" applyNumberFormat="0" applyBorder="0" applyAlignment="0" applyProtection="0"/>
    <xf numFmtId="0" fontId="6" fillId="7" borderId="0" applyNumberFormat="0" applyBorder="0" applyAlignment="0" applyProtection="0"/>
    <xf numFmtId="0" fontId="6" fillId="3" borderId="0" applyNumberFormat="0" applyBorder="0" applyAlignment="0" applyProtection="0"/>
    <xf numFmtId="0" fontId="67" fillId="3" borderId="0" applyNumberFormat="0" applyBorder="0" applyAlignment="0" applyProtection="0"/>
    <xf numFmtId="0" fontId="67" fillId="3" borderId="0" applyNumberFormat="0" applyBorder="0" applyAlignment="0" applyProtection="0"/>
    <xf numFmtId="0" fontId="67" fillId="3" borderId="0" applyNumberFormat="0" applyBorder="0" applyAlignment="0" applyProtection="0"/>
    <xf numFmtId="0" fontId="67" fillId="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38" fillId="10" borderId="0" applyNumberFormat="0" applyBorder="0" applyAlignment="0" applyProtection="0"/>
    <xf numFmtId="0" fontId="67" fillId="10" borderId="0" applyNumberFormat="0" applyBorder="0" applyAlignment="0" applyProtection="0"/>
    <xf numFmtId="0" fontId="3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7" fillId="10" borderId="0" applyNumberFormat="0" applyBorder="0" applyAlignment="0" applyProtection="0"/>
    <xf numFmtId="0" fontId="67" fillId="10" borderId="0" applyNumberFormat="0" applyBorder="0" applyAlignment="0" applyProtection="0"/>
    <xf numFmtId="0" fontId="67" fillId="10" borderId="0" applyNumberFormat="0" applyBorder="0" applyAlignment="0" applyProtection="0"/>
    <xf numFmtId="0" fontId="67" fillId="10" borderId="0" applyNumberFormat="0" applyBorder="0" applyAlignment="0" applyProtection="0"/>
    <xf numFmtId="0" fontId="38" fillId="5" borderId="0" applyNumberFormat="0" applyBorder="0" applyAlignment="0" applyProtection="0"/>
    <xf numFmtId="0" fontId="67" fillId="5" borderId="0" applyNumberFormat="0" applyBorder="0" applyAlignment="0" applyProtection="0"/>
    <xf numFmtId="0" fontId="38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7" fillId="5" borderId="0" applyNumberFormat="0" applyBorder="0" applyAlignment="0" applyProtection="0"/>
    <xf numFmtId="0" fontId="67" fillId="5" borderId="0" applyNumberFormat="0" applyBorder="0" applyAlignment="0" applyProtection="0"/>
    <xf numFmtId="0" fontId="67" fillId="5" borderId="0" applyNumberFormat="0" applyBorder="0" applyAlignment="0" applyProtection="0"/>
    <xf numFmtId="0" fontId="67" fillId="5" borderId="0" applyNumberFormat="0" applyBorder="0" applyAlignment="0" applyProtection="0"/>
    <xf numFmtId="0" fontId="38" fillId="12" borderId="0" applyNumberFormat="0" applyBorder="0" applyAlignment="0" applyProtection="0"/>
    <xf numFmtId="0" fontId="67" fillId="12" borderId="0" applyNumberFormat="0" applyBorder="0" applyAlignment="0" applyProtection="0"/>
    <xf numFmtId="0" fontId="38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2" borderId="0" applyNumberFormat="0" applyBorder="0" applyAlignment="0" applyProtection="0"/>
    <xf numFmtId="0" fontId="67" fillId="12" borderId="0" applyNumberFormat="0" applyBorder="0" applyAlignment="0" applyProtection="0"/>
    <xf numFmtId="0" fontId="67" fillId="12" borderId="0" applyNumberFormat="0" applyBorder="0" applyAlignment="0" applyProtection="0"/>
    <xf numFmtId="0" fontId="67" fillId="12" borderId="0" applyNumberFormat="0" applyBorder="0" applyAlignment="0" applyProtection="0"/>
    <xf numFmtId="0" fontId="67" fillId="12" borderId="0" applyNumberFormat="0" applyBorder="0" applyAlignment="0" applyProtection="0"/>
    <xf numFmtId="0" fontId="38" fillId="8" borderId="0" applyNumberFormat="0" applyBorder="0" applyAlignment="0" applyProtection="0"/>
    <xf numFmtId="0" fontId="67" fillId="8" borderId="0" applyNumberFormat="0" applyBorder="0" applyAlignment="0" applyProtection="0"/>
    <xf numFmtId="0" fontId="38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8" borderId="0" applyNumberFormat="0" applyBorder="0" applyAlignment="0" applyProtection="0"/>
    <xf numFmtId="0" fontId="67" fillId="8" borderId="0" applyNumberFormat="0" applyBorder="0" applyAlignment="0" applyProtection="0"/>
    <xf numFmtId="0" fontId="67" fillId="8" borderId="0" applyNumberFormat="0" applyBorder="0" applyAlignment="0" applyProtection="0"/>
    <xf numFmtId="0" fontId="67" fillId="8" borderId="0" applyNumberFormat="0" applyBorder="0" applyAlignment="0" applyProtection="0"/>
    <xf numFmtId="0" fontId="67" fillId="8" borderId="0" applyNumberFormat="0" applyBorder="0" applyAlignment="0" applyProtection="0"/>
    <xf numFmtId="0" fontId="38" fillId="10" borderId="0" applyNumberFormat="0" applyBorder="0" applyAlignment="0" applyProtection="0"/>
    <xf numFmtId="0" fontId="67" fillId="10" borderId="0" applyNumberFormat="0" applyBorder="0" applyAlignment="0" applyProtection="0"/>
    <xf numFmtId="0" fontId="38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7" fillId="10" borderId="0" applyNumberFormat="0" applyBorder="0" applyAlignment="0" applyProtection="0"/>
    <xf numFmtId="0" fontId="67" fillId="10" borderId="0" applyNumberFormat="0" applyBorder="0" applyAlignment="0" applyProtection="0"/>
    <xf numFmtId="0" fontId="67" fillId="10" borderId="0" applyNumberFormat="0" applyBorder="0" applyAlignment="0" applyProtection="0"/>
    <xf numFmtId="0" fontId="67" fillId="10" borderId="0" applyNumberFormat="0" applyBorder="0" applyAlignment="0" applyProtection="0"/>
    <xf numFmtId="0" fontId="38" fillId="14" borderId="0" applyNumberFormat="0" applyBorder="0" applyAlignment="0" applyProtection="0"/>
    <xf numFmtId="0" fontId="67" fillId="14" borderId="0" applyNumberFormat="0" applyBorder="0" applyAlignment="0" applyProtection="0"/>
    <xf numFmtId="0" fontId="38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7" fillId="14" borderId="0" applyNumberFormat="0" applyBorder="0" applyAlignment="0" applyProtection="0"/>
    <xf numFmtId="0" fontId="67" fillId="14" borderId="0" applyNumberFormat="0" applyBorder="0" applyAlignment="0" applyProtection="0"/>
    <xf numFmtId="0" fontId="67" fillId="14" borderId="0" applyNumberFormat="0" applyBorder="0" applyAlignment="0" applyProtection="0"/>
    <xf numFmtId="0" fontId="6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5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6" borderId="0" applyNumberFormat="0" applyBorder="0" applyAlignment="0" applyProtection="0"/>
    <xf numFmtId="0" fontId="7" fillId="18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51" fillId="15" borderId="0" applyNumberFormat="0" applyBorder="0" applyAlignment="0" applyProtection="0"/>
    <xf numFmtId="0" fontId="68" fillId="15" borderId="0" applyNumberFormat="0" applyBorder="0" applyAlignment="0" applyProtection="0"/>
    <xf numFmtId="0" fontId="51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5" borderId="0" applyNumberFormat="0" applyBorder="0" applyAlignment="0" applyProtection="0"/>
    <xf numFmtId="0" fontId="68" fillId="15" borderId="0" applyNumberFormat="0" applyBorder="0" applyAlignment="0" applyProtection="0"/>
    <xf numFmtId="0" fontId="68" fillId="15" borderId="0" applyNumberFormat="0" applyBorder="0" applyAlignment="0" applyProtection="0"/>
    <xf numFmtId="0" fontId="68" fillId="15" borderId="0" applyNumberFormat="0" applyBorder="0" applyAlignment="0" applyProtection="0"/>
    <xf numFmtId="0" fontId="68" fillId="15" borderId="0" applyNumberFormat="0" applyBorder="0" applyAlignment="0" applyProtection="0"/>
    <xf numFmtId="0" fontId="51" fillId="5" borderId="0" applyNumberFormat="0" applyBorder="0" applyAlignment="0" applyProtection="0"/>
    <xf numFmtId="0" fontId="68" fillId="5" borderId="0" applyNumberFormat="0" applyBorder="0" applyAlignment="0" applyProtection="0"/>
    <xf numFmtId="0" fontId="51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68" fillId="5" borderId="0" applyNumberFormat="0" applyBorder="0" applyAlignment="0" applyProtection="0"/>
    <xf numFmtId="0" fontId="68" fillId="5" borderId="0" applyNumberFormat="0" applyBorder="0" applyAlignment="0" applyProtection="0"/>
    <xf numFmtId="0" fontId="68" fillId="5" borderId="0" applyNumberFormat="0" applyBorder="0" applyAlignment="0" applyProtection="0"/>
    <xf numFmtId="0" fontId="68" fillId="5" borderId="0" applyNumberFormat="0" applyBorder="0" applyAlignment="0" applyProtection="0"/>
    <xf numFmtId="0" fontId="51" fillId="12" borderId="0" applyNumberFormat="0" applyBorder="0" applyAlignment="0" applyProtection="0"/>
    <xf numFmtId="0" fontId="68" fillId="12" borderId="0" applyNumberFormat="0" applyBorder="0" applyAlignment="0" applyProtection="0"/>
    <xf numFmtId="0" fontId="51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2" borderId="0" applyNumberFormat="0" applyBorder="0" applyAlignment="0" applyProtection="0"/>
    <xf numFmtId="0" fontId="68" fillId="12" borderId="0" applyNumberFormat="0" applyBorder="0" applyAlignment="0" applyProtection="0"/>
    <xf numFmtId="0" fontId="68" fillId="12" borderId="0" applyNumberFormat="0" applyBorder="0" applyAlignment="0" applyProtection="0"/>
    <xf numFmtId="0" fontId="68" fillId="12" borderId="0" applyNumberFormat="0" applyBorder="0" applyAlignment="0" applyProtection="0"/>
    <xf numFmtId="0" fontId="68" fillId="12" borderId="0" applyNumberFormat="0" applyBorder="0" applyAlignment="0" applyProtection="0"/>
    <xf numFmtId="0" fontId="51" fillId="17" borderId="0" applyNumberFormat="0" applyBorder="0" applyAlignment="0" applyProtection="0"/>
    <xf numFmtId="0" fontId="68" fillId="17" borderId="0" applyNumberFormat="0" applyBorder="0" applyAlignment="0" applyProtection="0"/>
    <xf numFmtId="0" fontId="51" fillId="17" borderId="0" applyNumberFormat="0" applyBorder="0" applyAlignment="0" applyProtection="0"/>
    <xf numFmtId="0" fontId="7" fillId="11" borderId="0" applyNumberFormat="0" applyBorder="0" applyAlignment="0" applyProtection="0"/>
    <xf numFmtId="0" fontId="7" fillId="17" borderId="0" applyNumberFormat="0" applyBorder="0" applyAlignment="0" applyProtection="0"/>
    <xf numFmtId="0" fontId="68" fillId="17" borderId="0" applyNumberFormat="0" applyBorder="0" applyAlignment="0" applyProtection="0"/>
    <xf numFmtId="0" fontId="68" fillId="17" borderId="0" applyNumberFormat="0" applyBorder="0" applyAlignment="0" applyProtection="0"/>
    <xf numFmtId="0" fontId="68" fillId="17" borderId="0" applyNumberFormat="0" applyBorder="0" applyAlignment="0" applyProtection="0"/>
    <xf numFmtId="0" fontId="68" fillId="17" borderId="0" applyNumberFormat="0" applyBorder="0" applyAlignment="0" applyProtection="0"/>
    <xf numFmtId="0" fontId="51" fillId="16" borderId="0" applyNumberFormat="0" applyBorder="0" applyAlignment="0" applyProtection="0"/>
    <xf numFmtId="0" fontId="68" fillId="16" borderId="0" applyNumberFormat="0" applyBorder="0" applyAlignment="0" applyProtection="0"/>
    <xf numFmtId="0" fontId="51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68" fillId="16" borderId="0" applyNumberFormat="0" applyBorder="0" applyAlignment="0" applyProtection="0"/>
    <xf numFmtId="0" fontId="68" fillId="16" borderId="0" applyNumberFormat="0" applyBorder="0" applyAlignment="0" applyProtection="0"/>
    <xf numFmtId="0" fontId="68" fillId="16" borderId="0" applyNumberFormat="0" applyBorder="0" applyAlignment="0" applyProtection="0"/>
    <xf numFmtId="0" fontId="68" fillId="16" borderId="0" applyNumberFormat="0" applyBorder="0" applyAlignment="0" applyProtection="0"/>
    <xf numFmtId="0" fontId="51" fillId="18" borderId="0" applyNumberFormat="0" applyBorder="0" applyAlignment="0" applyProtection="0"/>
    <xf numFmtId="0" fontId="68" fillId="18" borderId="0" applyNumberFormat="0" applyBorder="0" applyAlignment="0" applyProtection="0"/>
    <xf numFmtId="0" fontId="51" fillId="18" borderId="0" applyNumberFormat="0" applyBorder="0" applyAlignment="0" applyProtection="0"/>
    <xf numFmtId="0" fontId="7" fillId="5" borderId="0" applyNumberFormat="0" applyBorder="0" applyAlignment="0" applyProtection="0"/>
    <xf numFmtId="0" fontId="7" fillId="18" borderId="0" applyNumberFormat="0" applyBorder="0" applyAlignment="0" applyProtection="0"/>
    <xf numFmtId="0" fontId="68" fillId="18" borderId="0" applyNumberFormat="0" applyBorder="0" applyAlignment="0" applyProtection="0"/>
    <xf numFmtId="0" fontId="68" fillId="18" borderId="0" applyNumberFormat="0" applyBorder="0" applyAlignment="0" applyProtection="0"/>
    <xf numFmtId="0" fontId="68" fillId="18" borderId="0" applyNumberFormat="0" applyBorder="0" applyAlignment="0" applyProtection="0"/>
    <xf numFmtId="0" fontId="68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8" fillId="4" borderId="0" applyNumberFormat="0" applyBorder="0" applyAlignment="0" applyProtection="0"/>
    <xf numFmtId="0" fontId="9" fillId="11" borderId="1" applyNumberFormat="0" applyAlignment="0" applyProtection="0"/>
    <xf numFmtId="0" fontId="9" fillId="24" borderId="1" applyNumberFormat="0" applyAlignment="0" applyProtection="0"/>
    <xf numFmtId="0" fontId="9" fillId="24" borderId="1" applyNumberFormat="0" applyAlignment="0" applyProtection="0"/>
    <xf numFmtId="0" fontId="10" fillId="25" borderId="2" applyNumberFormat="0" applyAlignment="0" applyProtection="0"/>
    <xf numFmtId="43" fontId="3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37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34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37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3" applyNumberFormat="0" applyFill="0" applyAlignment="0" applyProtection="0"/>
    <xf numFmtId="0" fontId="47" fillId="0" borderId="4" applyNumberFormat="0" applyFill="0" applyAlignment="0" applyProtection="0"/>
    <xf numFmtId="0" fontId="47" fillId="0" borderId="4" applyNumberFormat="0" applyFill="0" applyAlignment="0" applyProtection="0"/>
    <xf numFmtId="0" fontId="14" fillId="0" borderId="5" applyNumberFormat="0" applyFill="0" applyAlignment="0" applyProtection="0"/>
    <xf numFmtId="0" fontId="48" fillId="0" borderId="5" applyNumberFormat="0" applyFill="0" applyAlignment="0" applyProtection="0"/>
    <xf numFmtId="0" fontId="48" fillId="0" borderId="5" applyNumberFormat="0" applyFill="0" applyAlignment="0" applyProtection="0"/>
    <xf numFmtId="0" fontId="15" fillId="0" borderId="6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6" fillId="3" borderId="1" applyNumberFormat="0" applyAlignment="0" applyProtection="0"/>
    <xf numFmtId="0" fontId="16" fillId="13" borderId="1" applyNumberFormat="0" applyAlignment="0" applyProtection="0"/>
    <xf numFmtId="0" fontId="16" fillId="13" borderId="1" applyNumberFormat="0" applyAlignment="0" applyProtection="0"/>
    <xf numFmtId="0" fontId="17" fillId="0" borderId="8" applyNumberFormat="0" applyFill="0" applyAlignment="0" applyProtection="0"/>
    <xf numFmtId="0" fontId="18" fillId="13" borderId="0" applyNumberFormat="0" applyBorder="0" applyAlignment="0" applyProtection="0"/>
    <xf numFmtId="0" fontId="3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9" fillId="0" borderId="0"/>
    <xf numFmtId="0" fontId="2" fillId="0" borderId="0"/>
    <xf numFmtId="0" fontId="2" fillId="0" borderId="0"/>
    <xf numFmtId="0" fontId="19" fillId="7" borderId="9" applyNumberFormat="0" applyFont="0" applyAlignment="0" applyProtection="0"/>
    <xf numFmtId="0" fontId="36" fillId="7" borderId="9" applyNumberFormat="0" applyFont="0" applyAlignment="0" applyProtection="0"/>
    <xf numFmtId="0" fontId="36" fillId="7" borderId="9" applyNumberFormat="0" applyFont="0" applyAlignment="0" applyProtection="0"/>
    <xf numFmtId="0" fontId="34" fillId="7" borderId="9" applyNumberFormat="0" applyFont="0" applyAlignment="0" applyProtection="0"/>
    <xf numFmtId="0" fontId="34" fillId="7" borderId="9" applyNumberFormat="0" applyFont="0" applyAlignment="0" applyProtection="0"/>
    <xf numFmtId="0" fontId="34" fillId="7" borderId="9" applyNumberFormat="0" applyFont="0" applyAlignment="0" applyProtection="0"/>
    <xf numFmtId="0" fontId="34" fillId="7" borderId="9" applyNumberFormat="0" applyFont="0" applyAlignment="0" applyProtection="0"/>
    <xf numFmtId="0" fontId="35" fillId="7" borderId="9" applyNumberFormat="0" applyFont="0" applyAlignment="0" applyProtection="0"/>
    <xf numFmtId="0" fontId="2" fillId="7" borderId="9" applyNumberFormat="0" applyFont="0" applyAlignment="0" applyProtection="0"/>
    <xf numFmtId="0" fontId="2" fillId="7" borderId="9" applyNumberFormat="0" applyFont="0" applyAlignment="0" applyProtection="0"/>
    <xf numFmtId="0" fontId="2" fillId="7" borderId="9" applyNumberFormat="0" applyFont="0" applyAlignment="0" applyProtection="0"/>
    <xf numFmtId="0" fontId="2" fillId="7" borderId="9" applyNumberFormat="0" applyFont="0" applyAlignment="0" applyProtection="0"/>
    <xf numFmtId="0" fontId="34" fillId="7" borderId="9" applyNumberFormat="0" applyFont="0" applyAlignment="0" applyProtection="0"/>
    <xf numFmtId="0" fontId="34" fillId="7" borderId="9" applyNumberFormat="0" applyFont="0" applyAlignment="0" applyProtection="0"/>
    <xf numFmtId="0" fontId="34" fillId="7" borderId="9" applyNumberFormat="0" applyFont="0" applyAlignment="0" applyProtection="0"/>
    <xf numFmtId="0" fontId="34" fillId="7" borderId="9" applyNumberFormat="0" applyFont="0" applyAlignment="0" applyProtection="0"/>
    <xf numFmtId="0" fontId="19" fillId="7" borderId="9" applyNumberFormat="0" applyFont="0" applyAlignment="0" applyProtection="0"/>
    <xf numFmtId="0" fontId="20" fillId="11" borderId="10" applyNumberFormat="0" applyAlignment="0" applyProtection="0"/>
    <xf numFmtId="0" fontId="20" fillId="24" borderId="10" applyNumberFormat="0" applyAlignment="0" applyProtection="0"/>
    <xf numFmtId="0" fontId="20" fillId="24" borderId="10" applyNumberFormat="0" applyAlignment="0" applyProtection="0"/>
    <xf numFmtId="0" fontId="21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52" fillId="11" borderId="1" applyNumberFormat="0" applyAlignment="0" applyProtection="0"/>
    <xf numFmtId="0" fontId="69" fillId="11" borderId="1" applyNumberFormat="0" applyAlignment="0" applyProtection="0"/>
    <xf numFmtId="0" fontId="52" fillId="11" borderId="1" applyNumberFormat="0" applyAlignment="0" applyProtection="0"/>
    <xf numFmtId="0" fontId="9" fillId="24" borderId="1" applyNumberFormat="0" applyAlignment="0" applyProtection="0"/>
    <xf numFmtId="0" fontId="9" fillId="11" borderId="1" applyNumberFormat="0" applyAlignment="0" applyProtection="0"/>
    <xf numFmtId="0" fontId="69" fillId="11" borderId="1" applyNumberFormat="0" applyAlignment="0" applyProtection="0"/>
    <xf numFmtId="0" fontId="69" fillId="11" borderId="1" applyNumberFormat="0" applyAlignment="0" applyProtection="0"/>
    <xf numFmtId="0" fontId="69" fillId="11" borderId="1" applyNumberFormat="0" applyAlignment="0" applyProtection="0"/>
    <xf numFmtId="0" fontId="69" fillId="11" borderId="1" applyNumberFormat="0" applyAlignment="0" applyProtection="0"/>
    <xf numFmtId="0" fontId="53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90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4" fillId="0" borderId="0" applyFont="0" applyFill="0" applyBorder="0" applyAlignment="0" applyProtection="0"/>
    <xf numFmtId="43" fontId="9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36" fillId="0" borderId="0" applyFont="0" applyFill="0" applyBorder="0" applyAlignment="0" applyProtection="0"/>
    <xf numFmtId="6" fontId="19" fillId="0" borderId="0" applyFont="0" applyFill="0" applyBorder="0" applyAlignment="0" applyProtection="0"/>
    <xf numFmtId="6" fontId="19" fillId="0" borderId="0" applyFont="0" applyFill="0" applyBorder="0" applyAlignment="0" applyProtection="0"/>
    <xf numFmtId="6" fontId="19" fillId="0" borderId="0" applyFont="0" applyFill="0" applyBorder="0" applyAlignment="0" applyProtection="0"/>
    <xf numFmtId="6" fontId="19" fillId="0" borderId="0" applyFont="0" applyFill="0" applyBorder="0" applyAlignment="0" applyProtection="0"/>
    <xf numFmtId="6" fontId="19" fillId="0" borderId="0" applyFont="0" applyFill="0" applyBorder="0" applyAlignment="0" applyProtection="0"/>
    <xf numFmtId="6" fontId="19" fillId="0" borderId="0" applyFont="0" applyFill="0" applyBorder="0" applyAlignment="0" applyProtection="0"/>
    <xf numFmtId="6" fontId="19" fillId="0" borderId="0" applyFont="0" applyFill="0" applyBorder="0" applyAlignment="0" applyProtection="0"/>
    <xf numFmtId="6" fontId="1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6" fontId="19" fillId="0" borderId="0" applyFont="0" applyFill="0" applyBorder="0" applyAlignment="0" applyProtection="0"/>
    <xf numFmtId="6" fontId="19" fillId="0" borderId="0" applyFont="0" applyFill="0" applyBorder="0" applyAlignment="0" applyProtection="0"/>
    <xf numFmtId="6" fontId="19" fillId="0" borderId="0" applyFont="0" applyFill="0" applyBorder="0" applyAlignment="0" applyProtection="0"/>
    <xf numFmtId="6" fontId="1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6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6" fontId="19" fillId="0" borderId="0" applyFont="0" applyFill="0" applyBorder="0" applyAlignment="0" applyProtection="0"/>
    <xf numFmtId="43" fontId="34" fillId="0" borderId="0" applyFont="0" applyFill="0" applyBorder="0" applyAlignment="0" applyProtection="0"/>
    <xf numFmtId="6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5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6" fontId="37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37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56" fillId="25" borderId="2" applyNumberFormat="0" applyAlignment="0" applyProtection="0"/>
    <xf numFmtId="0" fontId="72" fillId="25" borderId="2" applyNumberFormat="0" applyAlignment="0" applyProtection="0"/>
    <xf numFmtId="0" fontId="56" fillId="25" borderId="2" applyNumberFormat="0" applyAlignment="0" applyProtection="0"/>
    <xf numFmtId="0" fontId="10" fillId="25" borderId="2" applyNumberFormat="0" applyAlignment="0" applyProtection="0"/>
    <xf numFmtId="0" fontId="10" fillId="25" borderId="2" applyNumberFormat="0" applyAlignment="0" applyProtection="0"/>
    <xf numFmtId="0" fontId="72" fillId="25" borderId="2" applyNumberFormat="0" applyAlignment="0" applyProtection="0"/>
    <xf numFmtId="0" fontId="72" fillId="25" borderId="2" applyNumberFormat="0" applyAlignment="0" applyProtection="0"/>
    <xf numFmtId="0" fontId="72" fillId="25" borderId="2" applyNumberFormat="0" applyAlignment="0" applyProtection="0"/>
    <xf numFmtId="0" fontId="72" fillId="25" borderId="2" applyNumberFormat="0" applyAlignment="0" applyProtection="0"/>
    <xf numFmtId="0" fontId="57" fillId="0" borderId="8" applyNumberFormat="0" applyFill="0" applyAlignment="0" applyProtection="0"/>
    <xf numFmtId="0" fontId="73" fillId="0" borderId="8" applyNumberFormat="0" applyFill="0" applyAlignment="0" applyProtection="0"/>
    <xf numFmtId="0" fontId="5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73" fillId="0" borderId="8" applyNumberFormat="0" applyFill="0" applyAlignment="0" applyProtection="0"/>
    <xf numFmtId="0" fontId="73" fillId="0" borderId="8" applyNumberFormat="0" applyFill="0" applyAlignment="0" applyProtection="0"/>
    <xf numFmtId="0" fontId="73" fillId="0" borderId="8" applyNumberFormat="0" applyFill="0" applyAlignment="0" applyProtection="0"/>
    <xf numFmtId="0" fontId="73" fillId="0" borderId="8" applyNumberFormat="0" applyFill="0" applyAlignment="0" applyProtection="0"/>
    <xf numFmtId="0" fontId="58" fillId="6" borderId="0" applyNumberFormat="0" applyBorder="0" applyAlignment="0" applyProtection="0"/>
    <xf numFmtId="0" fontId="74" fillId="6" borderId="0" applyNumberFormat="0" applyBorder="0" applyAlignment="0" applyProtection="0"/>
    <xf numFmtId="0" fontId="58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74" fillId="6" borderId="0" applyNumberFormat="0" applyBorder="0" applyAlignment="0" applyProtection="0"/>
    <xf numFmtId="0" fontId="74" fillId="6" borderId="0" applyNumberFormat="0" applyBorder="0" applyAlignment="0" applyProtection="0"/>
    <xf numFmtId="0" fontId="74" fillId="6" borderId="0" applyNumberFormat="0" applyBorder="0" applyAlignment="0" applyProtection="0"/>
    <xf numFmtId="0" fontId="74" fillId="6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85" fillId="0" borderId="0"/>
    <xf numFmtId="0" fontId="3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6" fillId="0" borderId="0"/>
    <xf numFmtId="0" fontId="88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50" fillId="0" borderId="0"/>
    <xf numFmtId="0" fontId="3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6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0" borderId="0"/>
    <xf numFmtId="0" fontId="34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7" fillId="0" borderId="0"/>
    <xf numFmtId="0" fontId="89" fillId="0" borderId="0"/>
    <xf numFmtId="0" fontId="5" fillId="0" borderId="0"/>
    <xf numFmtId="0" fontId="85" fillId="0" borderId="0"/>
    <xf numFmtId="0" fontId="5" fillId="0" borderId="0"/>
    <xf numFmtId="0" fontId="5" fillId="0" borderId="0"/>
    <xf numFmtId="0" fontId="85" fillId="0" borderId="0"/>
    <xf numFmtId="0" fontId="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5" fillId="0" borderId="0"/>
    <xf numFmtId="0" fontId="85" fillId="0" borderId="0"/>
    <xf numFmtId="0" fontId="8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5" fillId="0" borderId="0"/>
    <xf numFmtId="0" fontId="5" fillId="0" borderId="0"/>
    <xf numFmtId="0" fontId="5" fillId="0" borderId="0"/>
    <xf numFmtId="0" fontId="5" fillId="0" borderId="0"/>
    <xf numFmtId="0" fontId="104" fillId="0" borderId="0"/>
    <xf numFmtId="0" fontId="104" fillId="0" borderId="0"/>
    <xf numFmtId="0" fontId="19" fillId="0" borderId="0"/>
    <xf numFmtId="0" fontId="19" fillId="0" borderId="0"/>
    <xf numFmtId="0" fontId="5" fillId="0" borderId="0"/>
    <xf numFmtId="0" fontId="19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35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2" fillId="0" borderId="0"/>
    <xf numFmtId="0" fontId="42" fillId="0" borderId="0"/>
    <xf numFmtId="0" fontId="34" fillId="0" borderId="0"/>
    <xf numFmtId="0" fontId="42" fillId="0" borderId="0"/>
    <xf numFmtId="0" fontId="2" fillId="0" borderId="0"/>
    <xf numFmtId="0" fontId="42" fillId="0" borderId="0"/>
    <xf numFmtId="0" fontId="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" fillId="0" borderId="0"/>
    <xf numFmtId="0" fontId="42" fillId="0" borderId="0"/>
    <xf numFmtId="0" fontId="4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2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3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9" fillId="0" borderId="0"/>
    <xf numFmtId="0" fontId="5" fillId="0" borderId="0"/>
    <xf numFmtId="0" fontId="5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5" fillId="0" borderId="0"/>
    <xf numFmtId="0" fontId="103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0" fillId="0" borderId="0"/>
    <xf numFmtId="0" fontId="104" fillId="0" borderId="0"/>
    <xf numFmtId="0" fontId="104" fillId="0" borderId="0"/>
    <xf numFmtId="0" fontId="104" fillId="0" borderId="0"/>
    <xf numFmtId="0" fontId="5" fillId="0" borderId="0"/>
    <xf numFmtId="0" fontId="5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5" fillId="0" borderId="0"/>
    <xf numFmtId="0" fontId="5" fillId="0" borderId="0"/>
    <xf numFmtId="0" fontId="5" fillId="0" borderId="0"/>
    <xf numFmtId="0" fontId="90" fillId="0" borderId="0"/>
    <xf numFmtId="0" fontId="3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85" fillId="0" borderId="0"/>
    <xf numFmtId="0" fontId="5" fillId="0" borderId="0"/>
    <xf numFmtId="0" fontId="85" fillId="0" borderId="0"/>
    <xf numFmtId="0" fontId="10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4" fillId="0" borderId="0"/>
    <xf numFmtId="0" fontId="5" fillId="0" borderId="0"/>
    <xf numFmtId="0" fontId="2" fillId="0" borderId="0"/>
    <xf numFmtId="0" fontId="85" fillId="0" borderId="0"/>
    <xf numFmtId="0" fontId="2" fillId="0" borderId="0"/>
    <xf numFmtId="0" fontId="8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34" fillId="0" borderId="0"/>
    <xf numFmtId="0" fontId="1" fillId="0" borderId="0"/>
    <xf numFmtId="0" fontId="34" fillId="0" borderId="0"/>
    <xf numFmtId="0" fontId="5" fillId="0" borderId="0"/>
    <xf numFmtId="0" fontId="2" fillId="0" borderId="0"/>
    <xf numFmtId="0" fontId="1" fillId="0" borderId="0"/>
    <xf numFmtId="0" fontId="34" fillId="0" borderId="0"/>
    <xf numFmtId="0" fontId="59" fillId="3" borderId="1" applyNumberFormat="0" applyAlignment="0" applyProtection="0"/>
    <xf numFmtId="0" fontId="75" fillId="3" borderId="1" applyNumberFormat="0" applyAlignment="0" applyProtection="0"/>
    <xf numFmtId="0" fontId="59" fillId="3" borderId="1" applyNumberFormat="0" applyAlignment="0" applyProtection="0"/>
    <xf numFmtId="0" fontId="16" fillId="13" borderId="1" applyNumberFormat="0" applyAlignment="0" applyProtection="0"/>
    <xf numFmtId="0" fontId="16" fillId="3" borderId="1" applyNumberFormat="0" applyAlignment="0" applyProtection="0"/>
    <xf numFmtId="0" fontId="75" fillId="3" borderId="1" applyNumberFormat="0" applyAlignment="0" applyProtection="0"/>
    <xf numFmtId="0" fontId="75" fillId="3" borderId="1" applyNumberFormat="0" applyAlignment="0" applyProtection="0"/>
    <xf numFmtId="0" fontId="75" fillId="3" borderId="1" applyNumberFormat="0" applyAlignment="0" applyProtection="0"/>
    <xf numFmtId="0" fontId="75" fillId="3" borderId="1" applyNumberFormat="0" applyAlignment="0" applyProtection="0"/>
    <xf numFmtId="0" fontId="60" fillId="13" borderId="0" applyNumberFormat="0" applyBorder="0" applyAlignment="0" applyProtection="0"/>
    <xf numFmtId="0" fontId="76" fillId="13" borderId="0" applyNumberFormat="0" applyBorder="0" applyAlignment="0" applyProtection="0"/>
    <xf numFmtId="0" fontId="60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76" fillId="13" borderId="0" applyNumberFormat="0" applyBorder="0" applyAlignment="0" applyProtection="0"/>
    <xf numFmtId="0" fontId="76" fillId="13" borderId="0" applyNumberFormat="0" applyBorder="0" applyAlignment="0" applyProtection="0"/>
    <xf numFmtId="0" fontId="76" fillId="13" borderId="0" applyNumberFormat="0" applyBorder="0" applyAlignment="0" applyProtection="0"/>
    <xf numFmtId="0" fontId="76" fillId="13" borderId="0" applyNumberFormat="0" applyBorder="0" applyAlignment="0" applyProtection="0"/>
    <xf numFmtId="9" fontId="3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61" fillId="0" borderId="11" applyNumberFormat="0" applyFill="0" applyAlignment="0" applyProtection="0"/>
    <xf numFmtId="0" fontId="77" fillId="0" borderId="11" applyNumberFormat="0" applyFill="0" applyAlignment="0" applyProtection="0"/>
    <xf numFmtId="0" fontId="61" fillId="0" borderId="11" applyNumberFormat="0" applyFill="0" applyAlignment="0" applyProtection="0"/>
    <xf numFmtId="0" fontId="22" fillId="0" borderId="12" applyNumberFormat="0" applyFill="0" applyAlignment="0" applyProtection="0"/>
    <xf numFmtId="0" fontId="22" fillId="0" borderId="11" applyNumberFormat="0" applyFill="0" applyAlignment="0" applyProtection="0"/>
    <xf numFmtId="0" fontId="77" fillId="0" borderId="11" applyNumberFormat="0" applyFill="0" applyAlignment="0" applyProtection="0"/>
    <xf numFmtId="0" fontId="77" fillId="0" borderId="11" applyNumberFormat="0" applyFill="0" applyAlignment="0" applyProtection="0"/>
    <xf numFmtId="0" fontId="77" fillId="0" borderId="11" applyNumberFormat="0" applyFill="0" applyAlignment="0" applyProtection="0"/>
    <xf numFmtId="0" fontId="77" fillId="0" borderId="11" applyNumberFormat="0" applyFill="0" applyAlignment="0" applyProtection="0"/>
    <xf numFmtId="0" fontId="62" fillId="4" borderId="0" applyNumberFormat="0" applyBorder="0" applyAlignment="0" applyProtection="0"/>
    <xf numFmtId="0" fontId="78" fillId="4" borderId="0" applyNumberFormat="0" applyBorder="0" applyAlignment="0" applyProtection="0"/>
    <xf numFmtId="0" fontId="62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78" fillId="4" borderId="0" applyNumberFormat="0" applyBorder="0" applyAlignment="0" applyProtection="0"/>
    <xf numFmtId="0" fontId="51" fillId="19" borderId="0" applyNumberFormat="0" applyBorder="0" applyAlignment="0" applyProtection="0"/>
    <xf numFmtId="0" fontId="68" fillId="19" borderId="0" applyNumberFormat="0" applyBorder="0" applyAlignment="0" applyProtection="0"/>
    <xf numFmtId="0" fontId="51" fillId="19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68" fillId="19" borderId="0" applyNumberFormat="0" applyBorder="0" applyAlignment="0" applyProtection="0"/>
    <xf numFmtId="0" fontId="68" fillId="19" borderId="0" applyNumberFormat="0" applyBorder="0" applyAlignment="0" applyProtection="0"/>
    <xf numFmtId="0" fontId="68" fillId="19" borderId="0" applyNumberFormat="0" applyBorder="0" applyAlignment="0" applyProtection="0"/>
    <xf numFmtId="0" fontId="68" fillId="19" borderId="0" applyNumberFormat="0" applyBorder="0" applyAlignment="0" applyProtection="0"/>
    <xf numFmtId="0" fontId="51" fillId="20" borderId="0" applyNumberFormat="0" applyBorder="0" applyAlignment="0" applyProtection="0"/>
    <xf numFmtId="0" fontId="68" fillId="20" borderId="0" applyNumberFormat="0" applyBorder="0" applyAlignment="0" applyProtection="0"/>
    <xf numFmtId="0" fontId="51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68" fillId="20" borderId="0" applyNumberFormat="0" applyBorder="0" applyAlignment="0" applyProtection="0"/>
    <xf numFmtId="0" fontId="68" fillId="20" borderId="0" applyNumberFormat="0" applyBorder="0" applyAlignment="0" applyProtection="0"/>
    <xf numFmtId="0" fontId="68" fillId="20" borderId="0" applyNumberFormat="0" applyBorder="0" applyAlignment="0" applyProtection="0"/>
    <xf numFmtId="0" fontId="68" fillId="20" borderId="0" applyNumberFormat="0" applyBorder="0" applyAlignment="0" applyProtection="0"/>
    <xf numFmtId="0" fontId="51" fillId="21" borderId="0" applyNumberFormat="0" applyBorder="0" applyAlignment="0" applyProtection="0"/>
    <xf numFmtId="0" fontId="68" fillId="21" borderId="0" applyNumberFormat="0" applyBorder="0" applyAlignment="0" applyProtection="0"/>
    <xf numFmtId="0" fontId="51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68" fillId="21" borderId="0" applyNumberFormat="0" applyBorder="0" applyAlignment="0" applyProtection="0"/>
    <xf numFmtId="0" fontId="68" fillId="21" borderId="0" applyNumberFormat="0" applyBorder="0" applyAlignment="0" applyProtection="0"/>
    <xf numFmtId="0" fontId="68" fillId="21" borderId="0" applyNumberFormat="0" applyBorder="0" applyAlignment="0" applyProtection="0"/>
    <xf numFmtId="0" fontId="68" fillId="21" borderId="0" applyNumberFormat="0" applyBorder="0" applyAlignment="0" applyProtection="0"/>
    <xf numFmtId="0" fontId="51" fillId="17" borderId="0" applyNumberFormat="0" applyBorder="0" applyAlignment="0" applyProtection="0"/>
    <xf numFmtId="0" fontId="68" fillId="17" borderId="0" applyNumberFormat="0" applyBorder="0" applyAlignment="0" applyProtection="0"/>
    <xf numFmtId="0" fontId="51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7" borderId="0" applyNumberFormat="0" applyBorder="0" applyAlignment="0" applyProtection="0"/>
    <xf numFmtId="0" fontId="68" fillId="17" borderId="0" applyNumberFormat="0" applyBorder="0" applyAlignment="0" applyProtection="0"/>
    <xf numFmtId="0" fontId="68" fillId="17" borderId="0" applyNumberFormat="0" applyBorder="0" applyAlignment="0" applyProtection="0"/>
    <xf numFmtId="0" fontId="68" fillId="17" borderId="0" applyNumberFormat="0" applyBorder="0" applyAlignment="0" applyProtection="0"/>
    <xf numFmtId="0" fontId="68" fillId="17" borderId="0" applyNumberFormat="0" applyBorder="0" applyAlignment="0" applyProtection="0"/>
    <xf numFmtId="0" fontId="51" fillId="16" borderId="0" applyNumberFormat="0" applyBorder="0" applyAlignment="0" applyProtection="0"/>
    <xf numFmtId="0" fontId="68" fillId="16" borderId="0" applyNumberFormat="0" applyBorder="0" applyAlignment="0" applyProtection="0"/>
    <xf numFmtId="0" fontId="51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68" fillId="16" borderId="0" applyNumberFormat="0" applyBorder="0" applyAlignment="0" applyProtection="0"/>
    <xf numFmtId="0" fontId="68" fillId="16" borderId="0" applyNumberFormat="0" applyBorder="0" applyAlignment="0" applyProtection="0"/>
    <xf numFmtId="0" fontId="68" fillId="16" borderId="0" applyNumberFormat="0" applyBorder="0" applyAlignment="0" applyProtection="0"/>
    <xf numFmtId="0" fontId="68" fillId="16" borderId="0" applyNumberFormat="0" applyBorder="0" applyAlignment="0" applyProtection="0"/>
    <xf numFmtId="0" fontId="51" fillId="23" borderId="0" applyNumberFormat="0" applyBorder="0" applyAlignment="0" applyProtection="0"/>
    <xf numFmtId="0" fontId="68" fillId="23" borderId="0" applyNumberFormat="0" applyBorder="0" applyAlignment="0" applyProtection="0"/>
    <xf numFmtId="0" fontId="51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68" fillId="23" borderId="0" applyNumberFormat="0" applyBorder="0" applyAlignment="0" applyProtection="0"/>
    <xf numFmtId="0" fontId="68" fillId="23" borderId="0" applyNumberFormat="0" applyBorder="0" applyAlignment="0" applyProtection="0"/>
    <xf numFmtId="0" fontId="68" fillId="23" borderId="0" applyNumberFormat="0" applyBorder="0" applyAlignment="0" applyProtection="0"/>
    <xf numFmtId="0" fontId="68" fillId="23" borderId="0" applyNumberFormat="0" applyBorder="0" applyAlignment="0" applyProtection="0"/>
    <xf numFmtId="0" fontId="63" fillId="11" borderId="10" applyNumberFormat="0" applyAlignment="0" applyProtection="0"/>
    <xf numFmtId="0" fontId="79" fillId="11" borderId="10" applyNumberFormat="0" applyAlignment="0" applyProtection="0"/>
    <xf numFmtId="0" fontId="63" fillId="11" borderId="10" applyNumberFormat="0" applyAlignment="0" applyProtection="0"/>
    <xf numFmtId="0" fontId="20" fillId="24" borderId="10" applyNumberFormat="0" applyAlignment="0" applyProtection="0"/>
    <xf numFmtId="0" fontId="20" fillId="11" borderId="10" applyNumberFormat="0" applyAlignment="0" applyProtection="0"/>
    <xf numFmtId="0" fontId="79" fillId="11" borderId="10" applyNumberFormat="0" applyAlignment="0" applyProtection="0"/>
    <xf numFmtId="0" fontId="79" fillId="11" borderId="10" applyNumberFormat="0" applyAlignment="0" applyProtection="0"/>
    <xf numFmtId="0" fontId="79" fillId="11" borderId="10" applyNumberFormat="0" applyAlignment="0" applyProtection="0"/>
    <xf numFmtId="0" fontId="79" fillId="11" borderId="10" applyNumberFormat="0" applyAlignment="0" applyProtection="0"/>
    <xf numFmtId="0" fontId="19" fillId="7" borderId="9" applyNumberFormat="0" applyFont="0" applyAlignment="0" applyProtection="0"/>
    <xf numFmtId="0" fontId="19" fillId="7" borderId="9" applyNumberFormat="0" applyFont="0" applyAlignment="0" applyProtection="0"/>
    <xf numFmtId="0" fontId="19" fillId="7" borderId="9" applyNumberFormat="0" applyFont="0" applyAlignment="0" applyProtection="0"/>
    <xf numFmtId="0" fontId="19" fillId="7" borderId="9" applyNumberFormat="0" applyFont="0" applyAlignment="0" applyProtection="0"/>
    <xf numFmtId="0" fontId="36" fillId="7" borderId="9" applyNumberFormat="0" applyFont="0" applyAlignment="0" applyProtection="0"/>
    <xf numFmtId="0" fontId="34" fillId="7" borderId="9" applyNumberFormat="0" applyFont="0" applyAlignment="0" applyProtection="0"/>
    <xf numFmtId="0" fontId="34" fillId="7" borderId="9" applyNumberFormat="0" applyFont="0" applyAlignment="0" applyProtection="0"/>
    <xf numFmtId="0" fontId="34" fillId="7" borderId="9" applyNumberFormat="0" applyFont="0" applyAlignment="0" applyProtection="0"/>
    <xf numFmtId="0" fontId="34" fillId="7" borderId="9" applyNumberFormat="0" applyFont="0" applyAlignment="0" applyProtection="0"/>
    <xf numFmtId="0" fontId="19" fillId="7" borderId="9" applyNumberFormat="0" applyFont="0" applyAlignment="0" applyProtection="0"/>
    <xf numFmtId="0" fontId="19" fillId="7" borderId="9" applyNumberFormat="0" applyFont="0" applyAlignment="0" applyProtection="0"/>
    <xf numFmtId="0" fontId="19" fillId="7" borderId="9" applyNumberFormat="0" applyFont="0" applyAlignment="0" applyProtection="0"/>
    <xf numFmtId="0" fontId="19" fillId="7" borderId="9" applyNumberFormat="0" applyFont="0" applyAlignment="0" applyProtection="0"/>
    <xf numFmtId="0" fontId="19" fillId="7" borderId="9" applyNumberFormat="0" applyFont="0" applyAlignment="0" applyProtection="0"/>
    <xf numFmtId="0" fontId="19" fillId="7" borderId="9" applyNumberFormat="0" applyFont="0" applyAlignment="0" applyProtection="0"/>
    <xf numFmtId="0" fontId="64" fillId="0" borderId="3" applyNumberFormat="0" applyFill="0" applyAlignment="0" applyProtection="0"/>
    <xf numFmtId="0" fontId="64" fillId="0" borderId="3" applyNumberFormat="0" applyFill="0" applyAlignment="0" applyProtection="0"/>
    <xf numFmtId="0" fontId="47" fillId="0" borderId="4" applyNumberFormat="0" applyFill="0" applyAlignment="0" applyProtection="0"/>
    <xf numFmtId="0" fontId="13" fillId="0" borderId="3" applyNumberFormat="0" applyFill="0" applyAlignment="0" applyProtection="0"/>
    <xf numFmtId="0" fontId="83" fillId="0" borderId="3" applyNumberFormat="0" applyFill="0" applyAlignment="0" applyProtection="0"/>
    <xf numFmtId="0" fontId="65" fillId="0" borderId="5" applyNumberFormat="0" applyFill="0" applyAlignment="0" applyProtection="0"/>
    <xf numFmtId="0" fontId="80" fillId="0" borderId="5" applyNumberFormat="0" applyFill="0" applyAlignment="0" applyProtection="0"/>
    <xf numFmtId="0" fontId="65" fillId="0" borderId="5" applyNumberFormat="0" applyFill="0" applyAlignment="0" applyProtection="0"/>
    <xf numFmtId="0" fontId="48" fillId="0" borderId="5" applyNumberFormat="0" applyFill="0" applyAlignment="0" applyProtection="0"/>
    <xf numFmtId="0" fontId="14" fillId="0" borderId="5" applyNumberFormat="0" applyFill="0" applyAlignment="0" applyProtection="0"/>
    <xf numFmtId="0" fontId="80" fillId="0" borderId="5" applyNumberFormat="0" applyFill="0" applyAlignment="0" applyProtection="0"/>
    <xf numFmtId="0" fontId="80" fillId="0" borderId="5" applyNumberFormat="0" applyFill="0" applyAlignment="0" applyProtection="0"/>
    <xf numFmtId="0" fontId="80" fillId="0" borderId="5" applyNumberFormat="0" applyFill="0" applyAlignment="0" applyProtection="0"/>
    <xf numFmtId="0" fontId="80" fillId="0" borderId="5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49" fillId="0" borderId="7" applyNumberFormat="0" applyFill="0" applyAlignment="0" applyProtection="0"/>
    <xf numFmtId="0" fontId="15" fillId="0" borderId="6" applyNumberFormat="0" applyFill="0" applyAlignment="0" applyProtection="0"/>
    <xf numFmtId="0" fontId="84" fillId="0" borderId="6" applyNumberFormat="0" applyFill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4" fillId="0" borderId="0" applyNumberFormat="0" applyFill="0" applyBorder="0" applyAlignment="0" applyProtection="0"/>
  </cellStyleXfs>
  <cellXfs count="238">
    <xf numFmtId="0" fontId="0" fillId="0" borderId="0" xfId="0"/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26" borderId="13" xfId="0" applyFont="1" applyFill="1" applyBorder="1" applyAlignment="1">
      <alignment horizontal="center" vertical="center"/>
    </xf>
    <xf numFmtId="0" fontId="27" fillId="26" borderId="13" xfId="0" applyFont="1" applyFill="1" applyBorder="1" applyAlignment="1">
      <alignment vertical="center"/>
    </xf>
    <xf numFmtId="0" fontId="27" fillId="26" borderId="0" xfId="0" applyFont="1" applyFill="1" applyAlignment="1">
      <alignment vertical="center"/>
    </xf>
    <xf numFmtId="0" fontId="27" fillId="26" borderId="0" xfId="0" applyFont="1" applyFill="1" applyAlignment="1">
      <alignment horizontal="center" vertical="center"/>
    </xf>
    <xf numFmtId="0" fontId="27" fillId="26" borderId="14" xfId="0" applyFont="1" applyFill="1" applyBorder="1" applyAlignment="1">
      <alignment horizontal="center" vertical="center"/>
    </xf>
    <xf numFmtId="0" fontId="27" fillId="26" borderId="14" xfId="0" applyFont="1" applyFill="1" applyBorder="1" applyAlignment="1">
      <alignment vertical="center"/>
    </xf>
    <xf numFmtId="0" fontId="26" fillId="0" borderId="0" xfId="0" applyFont="1" applyAlignment="1">
      <alignment horizontal="fill" vertical="center"/>
    </xf>
    <xf numFmtId="0" fontId="26" fillId="0" borderId="0" xfId="0" applyFont="1" applyAlignment="1">
      <alignment horizontal="right" vertical="center"/>
    </xf>
    <xf numFmtId="0" fontId="26" fillId="0" borderId="0" xfId="0" applyFont="1" applyAlignment="1">
      <alignment horizontal="center" vertical="center"/>
    </xf>
    <xf numFmtId="39" fontId="26" fillId="0" borderId="0" xfId="0" applyNumberFormat="1" applyFont="1" applyAlignment="1">
      <alignment horizontal="center" vertical="center"/>
    </xf>
    <xf numFmtId="39" fontId="26" fillId="0" borderId="0" xfId="0" applyNumberFormat="1" applyFont="1" applyAlignment="1">
      <alignment horizontal="right" vertical="center"/>
    </xf>
    <xf numFmtId="0" fontId="26" fillId="0" borderId="14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27" fillId="26" borderId="15" xfId="0" applyFont="1" applyFill="1" applyBorder="1" applyAlignment="1">
      <alignment vertical="center"/>
    </xf>
    <xf numFmtId="0" fontId="27" fillId="26" borderId="15" xfId="0" applyFont="1" applyFill="1" applyBorder="1" applyAlignment="1">
      <alignment horizontal="left" vertical="center"/>
    </xf>
    <xf numFmtId="0" fontId="24" fillId="0" borderId="0" xfId="0" applyFont="1" applyAlignment="1">
      <alignment vertical="center"/>
    </xf>
    <xf numFmtId="0" fontId="27" fillId="26" borderId="15" xfId="0" applyFont="1" applyFill="1" applyBorder="1" applyAlignment="1">
      <alignment horizontal="left"/>
    </xf>
    <xf numFmtId="37" fontId="27" fillId="0" borderId="15" xfId="0" applyNumberFormat="1" applyFont="1" applyBorder="1" applyAlignment="1">
      <alignment horizontal="right"/>
    </xf>
    <xf numFmtId="39" fontId="27" fillId="0" borderId="15" xfId="0" applyNumberFormat="1" applyFont="1" applyBorder="1" applyAlignment="1">
      <alignment horizontal="right"/>
    </xf>
    <xf numFmtId="0" fontId="27" fillId="26" borderId="0" xfId="0" applyFont="1" applyFill="1" applyAlignment="1">
      <alignment horizontal="center"/>
    </xf>
    <xf numFmtId="0" fontId="27" fillId="0" borderId="0" xfId="0" applyFont="1" applyAlignment="1">
      <alignment vertical="center"/>
    </xf>
    <xf numFmtId="0" fontId="27" fillId="0" borderId="0" xfId="0" applyFont="1"/>
    <xf numFmtId="0" fontId="28" fillId="0" borderId="0" xfId="0" applyFont="1"/>
    <xf numFmtId="0" fontId="24" fillId="0" borderId="0" xfId="0" applyFont="1" applyAlignment="1">
      <alignment horizontal="center" vertical="center"/>
    </xf>
    <xf numFmtId="0" fontId="25" fillId="0" borderId="0" xfId="1060" applyFont="1" applyAlignment="1">
      <alignment vertical="center"/>
    </xf>
    <xf numFmtId="0" fontId="32" fillId="0" borderId="0" xfId="1060" applyFont="1" applyAlignment="1">
      <alignment horizontal="center" vertical="center"/>
    </xf>
    <xf numFmtId="0" fontId="26" fillId="0" borderId="0" xfId="1060" applyFont="1" applyAlignment="1">
      <alignment vertical="center"/>
    </xf>
    <xf numFmtId="3" fontId="26" fillId="0" borderId="16" xfId="0" applyNumberFormat="1" applyFont="1" applyBorder="1" applyAlignment="1">
      <alignment vertical="center"/>
    </xf>
    <xf numFmtId="3" fontId="26" fillId="0" borderId="17" xfId="0" applyNumberFormat="1" applyFont="1" applyBorder="1" applyAlignment="1">
      <alignment vertical="center"/>
    </xf>
    <xf numFmtId="0" fontId="32" fillId="0" borderId="18" xfId="1060" applyFont="1" applyBorder="1" applyAlignment="1">
      <alignment vertical="center"/>
    </xf>
    <xf numFmtId="0" fontId="32" fillId="0" borderId="19" xfId="1060" applyFont="1" applyBorder="1" applyAlignment="1">
      <alignment vertical="center"/>
    </xf>
    <xf numFmtId="0" fontId="32" fillId="0" borderId="0" xfId="1060" applyFont="1" applyAlignment="1">
      <alignment vertical="center"/>
    </xf>
    <xf numFmtId="0" fontId="24" fillId="0" borderId="0" xfId="0" applyFont="1"/>
    <xf numFmtId="0" fontId="24" fillId="0" borderId="0" xfId="1064" applyFont="1" applyAlignment="1">
      <alignment vertical="center"/>
    </xf>
    <xf numFmtId="0" fontId="26" fillId="0" borderId="20" xfId="0" applyFont="1" applyBorder="1" applyAlignment="1">
      <alignment vertical="center" wrapText="1"/>
    </xf>
    <xf numFmtId="0" fontId="26" fillId="0" borderId="21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6" fillId="0" borderId="22" xfId="0" applyFont="1" applyBorder="1" applyAlignment="1">
      <alignment vertical="center" wrapText="1"/>
    </xf>
    <xf numFmtId="0" fontId="26" fillId="0" borderId="23" xfId="0" applyFont="1" applyBorder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26" fillId="0" borderId="23" xfId="0" applyFont="1" applyBorder="1" applyAlignment="1">
      <alignment horizontal="left" vertical="center" wrapText="1"/>
    </xf>
    <xf numFmtId="0" fontId="39" fillId="0" borderId="22" xfId="0" applyFont="1" applyBorder="1" applyAlignment="1">
      <alignment vertical="center" wrapText="1"/>
    </xf>
    <xf numFmtId="0" fontId="24" fillId="0" borderId="24" xfId="0" applyFont="1" applyBorder="1" applyAlignment="1">
      <alignment vertical="center" wrapText="1"/>
    </xf>
    <xf numFmtId="0" fontId="24" fillId="0" borderId="0" xfId="0" applyFont="1" applyAlignment="1">
      <alignment horizontal="center"/>
    </xf>
    <xf numFmtId="0" fontId="24" fillId="0" borderId="0" xfId="1065" applyFont="1"/>
    <xf numFmtId="0" fontId="26" fillId="0" borderId="0" xfId="1065" applyFont="1"/>
    <xf numFmtId="0" fontId="92" fillId="0" borderId="16" xfId="1065" applyFont="1" applyBorder="1" applyAlignment="1">
      <alignment horizontal="center"/>
    </xf>
    <xf numFmtId="3" fontId="92" fillId="0" borderId="16" xfId="519" applyNumberFormat="1" applyFont="1" applyBorder="1" applyAlignment="1">
      <alignment horizontal="center"/>
    </xf>
    <xf numFmtId="3" fontId="92" fillId="0" borderId="20" xfId="519" applyNumberFormat="1" applyFont="1" applyBorder="1" applyAlignment="1">
      <alignment horizontal="center"/>
    </xf>
    <xf numFmtId="0" fontId="92" fillId="0" borderId="22" xfId="1065" applyFont="1" applyBorder="1"/>
    <xf numFmtId="3" fontId="92" fillId="0" borderId="22" xfId="519" applyNumberFormat="1" applyFont="1" applyBorder="1" applyAlignment="1">
      <alignment horizontal="center"/>
    </xf>
    <xf numFmtId="0" fontId="26" fillId="0" borderId="16" xfId="1065" applyFont="1" applyBorder="1" applyAlignment="1">
      <alignment horizontal="center"/>
    </xf>
    <xf numFmtId="0" fontId="92" fillId="0" borderId="0" xfId="1065" applyFont="1" applyAlignment="1">
      <alignment horizontal="center"/>
    </xf>
    <xf numFmtId="3" fontId="26" fillId="0" borderId="0" xfId="519" applyNumberFormat="1" applyFont="1" applyAlignment="1">
      <alignment horizontal="center"/>
    </xf>
    <xf numFmtId="3" fontId="93" fillId="0" borderId="15" xfId="519" applyNumberFormat="1" applyFont="1" applyBorder="1" applyAlignment="1">
      <alignment horizontal="center" vertical="center"/>
    </xf>
    <xf numFmtId="3" fontId="93" fillId="0" borderId="18" xfId="519" applyNumberFormat="1" applyFont="1" applyBorder="1" applyAlignment="1">
      <alignment horizontal="right" vertical="center"/>
    </xf>
    <xf numFmtId="3" fontId="93" fillId="0" borderId="19" xfId="519" applyNumberFormat="1" applyFont="1" applyBorder="1" applyAlignment="1">
      <alignment horizontal="right" vertical="center"/>
    </xf>
    <xf numFmtId="0" fontId="24" fillId="0" borderId="0" xfId="1065" applyFont="1" applyAlignment="1">
      <alignment horizontal="center"/>
    </xf>
    <xf numFmtId="0" fontId="24" fillId="0" borderId="0" xfId="0" applyFont="1" applyAlignment="1">
      <alignment horizontal="left" vertical="center"/>
    </xf>
    <xf numFmtId="3" fontId="26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94" fillId="0" borderId="0" xfId="0" applyFont="1" applyAlignment="1">
      <alignment vertical="center"/>
    </xf>
    <xf numFmtId="43" fontId="27" fillId="26" borderId="14" xfId="0" applyNumberFormat="1" applyFont="1" applyFill="1" applyBorder="1" applyAlignment="1">
      <alignment horizontal="right" vertical="center"/>
    </xf>
    <xf numFmtId="170" fontId="27" fillId="0" borderId="0" xfId="0" applyNumberFormat="1" applyFont="1" applyAlignment="1">
      <alignment vertical="center"/>
    </xf>
    <xf numFmtId="49" fontId="24" fillId="0" borderId="0" xfId="0" applyNumberFormat="1" applyFont="1" applyAlignment="1">
      <alignment horizontal="right" vertical="center"/>
    </xf>
    <xf numFmtId="170" fontId="24" fillId="0" borderId="0" xfId="0" applyNumberFormat="1" applyFont="1" applyAlignment="1">
      <alignment vertical="center"/>
    </xf>
    <xf numFmtId="0" fontId="24" fillId="0" borderId="0" xfId="0" applyFont="1" applyAlignment="1">
      <alignment horizontal="right" vertical="center"/>
    </xf>
    <xf numFmtId="49" fontId="24" fillId="0" borderId="0" xfId="0" applyNumberFormat="1" applyFont="1" applyAlignment="1">
      <alignment horizontal="left" vertical="center"/>
    </xf>
    <xf numFmtId="170" fontId="24" fillId="0" borderId="0" xfId="518" applyNumberFormat="1" applyFont="1" applyBorder="1" applyAlignment="1" applyProtection="1">
      <alignment vertical="center"/>
    </xf>
    <xf numFmtId="49" fontId="27" fillId="0" borderId="0" xfId="0" applyNumberFormat="1" applyFont="1" applyAlignment="1">
      <alignment horizontal="right" vertical="center"/>
    </xf>
    <xf numFmtId="49" fontId="27" fillId="0" borderId="0" xfId="0" applyNumberFormat="1" applyFont="1" applyAlignment="1">
      <alignment horizontal="left" vertical="center"/>
    </xf>
    <xf numFmtId="170" fontId="27" fillId="0" borderId="0" xfId="518" applyNumberFormat="1" applyFont="1" applyBorder="1" applyAlignment="1" applyProtection="1">
      <alignment vertical="center"/>
    </xf>
    <xf numFmtId="170" fontId="24" fillId="0" borderId="0" xfId="518" applyNumberFormat="1" applyFont="1" applyBorder="1" applyAlignment="1">
      <alignment vertical="center"/>
    </xf>
    <xf numFmtId="170" fontId="24" fillId="0" borderId="0" xfId="518" quotePrefix="1" applyNumberFormat="1" applyFont="1" applyBorder="1" applyAlignment="1" applyProtection="1">
      <alignment vertical="center"/>
    </xf>
    <xf numFmtId="0" fontId="27" fillId="0" borderId="15" xfId="0" applyFont="1" applyBorder="1" applyAlignment="1">
      <alignment horizontal="left" vertical="center"/>
    </xf>
    <xf numFmtId="0" fontId="27" fillId="0" borderId="15" xfId="0" applyFont="1" applyBorder="1" applyAlignment="1">
      <alignment horizontal="right" vertical="center"/>
    </xf>
    <xf numFmtId="170" fontId="27" fillId="0" borderId="15" xfId="518" applyNumberFormat="1" applyFont="1" applyBorder="1" applyAlignment="1" applyProtection="1">
      <alignment vertical="center"/>
    </xf>
    <xf numFmtId="170" fontId="27" fillId="0" borderId="15" xfId="0" applyNumberFormat="1" applyFont="1" applyBorder="1" applyAlignment="1">
      <alignment vertical="center"/>
    </xf>
    <xf numFmtId="49" fontId="24" fillId="0" borderId="0" xfId="0" applyNumberFormat="1" applyFont="1" applyAlignment="1">
      <alignment vertical="center"/>
    </xf>
    <xf numFmtId="170" fontId="27" fillId="26" borderId="15" xfId="518" applyNumberFormat="1" applyFont="1" applyFill="1" applyBorder="1" applyAlignment="1" applyProtection="1">
      <alignment vertical="center"/>
    </xf>
    <xf numFmtId="0" fontId="95" fillId="0" borderId="0" xfId="0" applyFont="1" applyAlignment="1">
      <alignment vertical="center"/>
    </xf>
    <xf numFmtId="0" fontId="28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26" fillId="0" borderId="0" xfId="1063" applyFont="1" applyAlignment="1">
      <alignment vertical="center"/>
    </xf>
    <xf numFmtId="37" fontId="26" fillId="0" borderId="0" xfId="0" applyNumberFormat="1" applyFont="1" applyAlignment="1">
      <alignment vertical="center"/>
    </xf>
    <xf numFmtId="0" fontId="32" fillId="26" borderId="15" xfId="0" applyFont="1" applyFill="1" applyBorder="1" applyAlignment="1">
      <alignment horizontal="left" vertical="center"/>
    </xf>
    <xf numFmtId="37" fontId="32" fillId="0" borderId="15" xfId="0" applyNumberFormat="1" applyFont="1" applyBorder="1" applyAlignment="1">
      <alignment horizontal="right" vertical="center"/>
    </xf>
    <xf numFmtId="39" fontId="32" fillId="0" borderId="15" xfId="0" applyNumberFormat="1" applyFont="1" applyBorder="1" applyAlignment="1">
      <alignment horizontal="right" vertical="center"/>
    </xf>
    <xf numFmtId="0" fontId="32" fillId="26" borderId="0" xfId="0" applyFont="1" applyFill="1" applyAlignment="1">
      <alignment horizontal="center" vertical="center"/>
    </xf>
    <xf numFmtId="0" fontId="32" fillId="26" borderId="15" xfId="0" applyFont="1" applyFill="1" applyBorder="1" applyAlignment="1">
      <alignment horizontal="left"/>
    </xf>
    <xf numFmtId="0" fontId="32" fillId="26" borderId="0" xfId="0" applyFont="1" applyFill="1" applyAlignment="1">
      <alignment horizontal="center"/>
    </xf>
    <xf numFmtId="0" fontId="32" fillId="0" borderId="0" xfId="0" applyFont="1" applyAlignment="1">
      <alignment vertical="center"/>
    </xf>
    <xf numFmtId="0" fontId="33" fillId="0" borderId="0" xfId="1061" applyFont="1" applyAlignment="1">
      <alignment vertical="center"/>
    </xf>
    <xf numFmtId="0" fontId="93" fillId="0" borderId="0" xfId="1065" applyFont="1" applyAlignment="1">
      <alignment vertical="center"/>
    </xf>
    <xf numFmtId="0" fontId="27" fillId="26" borderId="13" xfId="0" applyFont="1" applyFill="1" applyBorder="1" applyAlignment="1">
      <alignment horizontal="right" vertical="center"/>
    </xf>
    <xf numFmtId="43" fontId="27" fillId="27" borderId="13" xfId="0" applyNumberFormat="1" applyFont="1" applyFill="1" applyBorder="1" applyAlignment="1">
      <alignment horizontal="center" vertical="center"/>
    </xf>
    <xf numFmtId="43" fontId="27" fillId="27" borderId="14" xfId="0" applyNumberFormat="1" applyFont="1" applyFill="1" applyBorder="1" applyAlignment="1">
      <alignment horizontal="center" vertical="center"/>
    </xf>
    <xf numFmtId="0" fontId="26" fillId="27" borderId="0" xfId="0" applyFont="1" applyFill="1" applyAlignment="1">
      <alignment horizontal="center" vertical="center"/>
    </xf>
    <xf numFmtId="2" fontId="26" fillId="0" borderId="25" xfId="0" applyNumberFormat="1" applyFont="1" applyBorder="1" applyAlignment="1">
      <alignment vertical="center" wrapText="1"/>
    </xf>
    <xf numFmtId="2" fontId="26" fillId="0" borderId="16" xfId="0" applyNumberFormat="1" applyFont="1" applyBorder="1" applyAlignment="1">
      <alignment vertical="center" wrapText="1"/>
    </xf>
    <xf numFmtId="2" fontId="26" fillId="0" borderId="17" xfId="0" applyNumberFormat="1" applyFont="1" applyBorder="1" applyAlignment="1">
      <alignment vertical="center" wrapText="1"/>
    </xf>
    <xf numFmtId="2" fontId="28" fillId="0" borderId="18" xfId="0" applyNumberFormat="1" applyFont="1" applyBorder="1" applyAlignment="1">
      <alignment vertical="center" wrapText="1"/>
    </xf>
    <xf numFmtId="39" fontId="26" fillId="0" borderId="0" xfId="307" applyNumberFormat="1" applyFont="1" applyAlignment="1">
      <alignment horizontal="center" vertical="center"/>
    </xf>
    <xf numFmtId="170" fontId="24" fillId="0" borderId="0" xfId="525" applyNumberFormat="1" applyFont="1" applyBorder="1" applyAlignment="1" applyProtection="1">
      <alignment vertical="center"/>
    </xf>
    <xf numFmtId="171" fontId="24" fillId="0" borderId="0" xfId="449" applyNumberFormat="1" applyFont="1" applyBorder="1" applyAlignment="1" applyProtection="1">
      <alignment vertical="center"/>
    </xf>
    <xf numFmtId="171" fontId="27" fillId="0" borderId="0" xfId="518" applyNumberFormat="1" applyFont="1" applyBorder="1" applyAlignment="1" applyProtection="1">
      <alignment vertical="center"/>
    </xf>
    <xf numFmtId="172" fontId="24" fillId="0" borderId="0" xfId="449" applyNumberFormat="1" applyFont="1" applyBorder="1" applyAlignment="1" applyProtection="1">
      <alignment vertical="center"/>
    </xf>
    <xf numFmtId="173" fontId="24" fillId="0" borderId="0" xfId="449" applyNumberFormat="1" applyFont="1" applyBorder="1" applyAlignment="1" applyProtection="1">
      <alignment vertical="center"/>
    </xf>
    <xf numFmtId="170" fontId="24" fillId="0" borderId="14" xfId="525" applyNumberFormat="1" applyFont="1" applyBorder="1" applyAlignment="1">
      <alignment vertical="center"/>
    </xf>
    <xf numFmtId="171" fontId="27" fillId="0" borderId="15" xfId="518" applyNumberFormat="1" applyFont="1" applyBorder="1" applyAlignment="1" applyProtection="1">
      <alignment vertical="center"/>
    </xf>
    <xf numFmtId="170" fontId="24" fillId="0" borderId="0" xfId="525" applyNumberFormat="1" applyFont="1" applyAlignment="1">
      <alignment vertical="center"/>
    </xf>
    <xf numFmtId="0" fontId="93" fillId="0" borderId="0" xfId="1065" applyFont="1"/>
    <xf numFmtId="0" fontId="92" fillId="0" borderId="16" xfId="1066" applyFont="1" applyBorder="1" applyAlignment="1">
      <alignment horizontal="center"/>
    </xf>
    <xf numFmtId="3" fontId="92" fillId="0" borderId="16" xfId="527" applyNumberFormat="1" applyFont="1" applyBorder="1" applyAlignment="1">
      <alignment horizontal="center"/>
    </xf>
    <xf numFmtId="0" fontId="92" fillId="0" borderId="22" xfId="1066" applyFont="1" applyBorder="1"/>
    <xf numFmtId="3" fontId="92" fillId="0" borderId="22" xfId="527" applyNumberFormat="1" applyFont="1" applyBorder="1" applyAlignment="1">
      <alignment horizontal="center"/>
    </xf>
    <xf numFmtId="170" fontId="24" fillId="0" borderId="0" xfId="518" applyNumberFormat="1" applyFont="1" applyAlignment="1">
      <alignment horizontal="right" vertical="center"/>
    </xf>
    <xf numFmtId="170" fontId="24" fillId="0" borderId="0" xfId="518" applyNumberFormat="1" applyFont="1" applyBorder="1" applyAlignment="1" applyProtection="1">
      <alignment horizontal="right" vertical="center"/>
    </xf>
    <xf numFmtId="0" fontId="105" fillId="0" borderId="0" xfId="0" applyFont="1" applyAlignment="1">
      <alignment vertical="center"/>
    </xf>
    <xf numFmtId="0" fontId="30" fillId="0" borderId="0" xfId="0" applyFont="1"/>
    <xf numFmtId="0" fontId="27" fillId="0" borderId="13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14" xfId="0" applyFont="1" applyBorder="1" applyAlignment="1">
      <alignment horizontal="center"/>
    </xf>
    <xf numFmtId="0" fontId="24" fillId="0" borderId="14" xfId="0" applyFont="1" applyBorder="1"/>
    <xf numFmtId="0" fontId="28" fillId="0" borderId="0" xfId="950" applyFont="1" applyAlignment="1">
      <alignment vertical="center"/>
    </xf>
    <xf numFmtId="167" fontId="28" fillId="0" borderId="0" xfId="449" applyNumberFormat="1" applyFont="1" applyFill="1" applyBorder="1" applyAlignment="1" applyProtection="1">
      <alignment horizontal="right" vertical="center"/>
    </xf>
    <xf numFmtId="167" fontId="26" fillId="0" borderId="0" xfId="449" applyNumberFormat="1" applyFont="1" applyFill="1" applyBorder="1" applyAlignment="1" applyProtection="1">
      <alignment vertical="center"/>
    </xf>
    <xf numFmtId="167" fontId="26" fillId="0" borderId="0" xfId="449" applyNumberFormat="1" applyFont="1" applyFill="1" applyBorder="1" applyAlignment="1" applyProtection="1">
      <alignment horizontal="right" vertical="center"/>
    </xf>
    <xf numFmtId="0" fontId="30" fillId="0" borderId="0" xfId="308" applyFont="1" applyAlignment="1">
      <alignment vertical="center"/>
    </xf>
    <xf numFmtId="0" fontId="25" fillId="0" borderId="0" xfId="308" applyFont="1" applyAlignment="1">
      <alignment vertical="center"/>
    </xf>
    <xf numFmtId="0" fontId="24" fillId="0" borderId="0" xfId="308" applyFont="1" applyAlignment="1">
      <alignment vertical="center"/>
    </xf>
    <xf numFmtId="0" fontId="27" fillId="0" borderId="0" xfId="308" applyFont="1" applyAlignment="1">
      <alignment vertical="center"/>
    </xf>
    <xf numFmtId="0" fontId="27" fillId="0" borderId="0" xfId="308" applyFont="1" applyAlignment="1">
      <alignment horizontal="center" vertical="center"/>
    </xf>
    <xf numFmtId="0" fontId="24" fillId="0" borderId="0" xfId="308" applyFont="1" applyAlignment="1">
      <alignment horizontal="left" vertical="center"/>
    </xf>
    <xf numFmtId="3" fontId="24" fillId="0" borderId="0" xfId="1062" applyNumberFormat="1" applyFont="1" applyAlignment="1">
      <alignment vertical="center"/>
    </xf>
    <xf numFmtId="3" fontId="27" fillId="0" borderId="0" xfId="1062" applyNumberFormat="1" applyFont="1" applyAlignment="1">
      <alignment vertical="center"/>
    </xf>
    <xf numFmtId="0" fontId="24" fillId="0" borderId="0" xfId="1062" applyFont="1" applyAlignment="1">
      <alignment vertical="center"/>
    </xf>
    <xf numFmtId="0" fontId="27" fillId="0" borderId="0" xfId="1062" applyFont="1" applyAlignment="1">
      <alignment vertical="center"/>
    </xf>
    <xf numFmtId="0" fontId="26" fillId="0" borderId="0" xfId="308" applyFont="1" applyAlignment="1">
      <alignment vertical="center"/>
    </xf>
    <xf numFmtId="3" fontId="26" fillId="0" borderId="0" xfId="521" applyNumberFormat="1" applyFont="1" applyAlignment="1">
      <alignment vertical="center"/>
    </xf>
    <xf numFmtId="0" fontId="28" fillId="0" borderId="0" xfId="308" applyFont="1" applyAlignment="1">
      <alignment vertical="center"/>
    </xf>
    <xf numFmtId="3" fontId="26" fillId="0" borderId="0" xfId="521" applyNumberFormat="1" applyFont="1" applyBorder="1" applyAlignment="1">
      <alignment vertical="center"/>
    </xf>
    <xf numFmtId="43" fontId="26" fillId="0" borderId="0" xfId="521" applyFont="1" applyAlignment="1">
      <alignment vertical="center"/>
    </xf>
    <xf numFmtId="167" fontId="26" fillId="0" borderId="0" xfId="521" applyNumberFormat="1" applyFont="1" applyAlignment="1">
      <alignment vertical="center"/>
    </xf>
    <xf numFmtId="168" fontId="106" fillId="0" borderId="0" xfId="387" applyNumberFormat="1" applyFont="1" applyBorder="1" applyAlignment="1">
      <alignment horizontal="center" vertical="top" wrapText="1"/>
    </xf>
    <xf numFmtId="168" fontId="106" fillId="0" borderId="0" xfId="387" applyNumberFormat="1" applyFont="1" applyBorder="1" applyAlignment="1">
      <alignment vertical="top" wrapText="1"/>
    </xf>
    <xf numFmtId="0" fontId="32" fillId="0" borderId="0" xfId="1065" applyFont="1" applyAlignment="1">
      <alignment horizontal="center" vertical="center"/>
    </xf>
    <xf numFmtId="3" fontId="92" fillId="0" borderId="0" xfId="519" applyNumberFormat="1" applyFont="1" applyBorder="1" applyAlignment="1">
      <alignment horizontal="center"/>
    </xf>
    <xf numFmtId="3" fontId="92" fillId="0" borderId="0" xfId="526" applyNumberFormat="1" applyFont="1" applyBorder="1" applyAlignment="1">
      <alignment horizontal="center"/>
    </xf>
    <xf numFmtId="3" fontId="92" fillId="0" borderId="0" xfId="527" applyNumberFormat="1" applyFont="1" applyBorder="1" applyAlignment="1">
      <alignment horizontal="center"/>
    </xf>
    <xf numFmtId="3" fontId="93" fillId="0" borderId="0" xfId="519" applyNumberFormat="1" applyFont="1" applyBorder="1" applyAlignment="1">
      <alignment horizontal="right" vertical="center"/>
    </xf>
    <xf numFmtId="168" fontId="107" fillId="0" borderId="0" xfId="387" applyNumberFormat="1" applyFont="1" applyBorder="1" applyAlignment="1">
      <alignment vertical="top" wrapText="1"/>
    </xf>
    <xf numFmtId="3" fontId="26" fillId="0" borderId="0" xfId="1065" applyNumberFormat="1" applyFont="1"/>
    <xf numFmtId="168" fontId="107" fillId="0" borderId="0" xfId="387" applyNumberFormat="1" applyFont="1" applyBorder="1" applyAlignment="1">
      <alignment horizontal="center" vertical="top" wrapText="1"/>
    </xf>
    <xf numFmtId="168" fontId="108" fillId="0" borderId="0" xfId="387" applyNumberFormat="1" applyFont="1" applyBorder="1" applyAlignment="1">
      <alignment horizontal="center" vertical="top" wrapText="1"/>
    </xf>
    <xf numFmtId="168" fontId="108" fillId="0" borderId="0" xfId="387" applyNumberFormat="1" applyFont="1" applyBorder="1" applyAlignment="1">
      <alignment horizontal="center" wrapText="1"/>
    </xf>
    <xf numFmtId="3" fontId="92" fillId="0" borderId="16" xfId="1065" applyNumberFormat="1" applyFont="1" applyBorder="1" applyAlignment="1">
      <alignment horizontal="right"/>
    </xf>
    <xf numFmtId="3" fontId="92" fillId="0" borderId="22" xfId="519" applyNumberFormat="1" applyFont="1" applyBorder="1" applyAlignment="1">
      <alignment horizontal="left" vertical="top"/>
    </xf>
    <xf numFmtId="169" fontId="26" fillId="0" borderId="0" xfId="0" applyNumberFormat="1" applyFont="1" applyAlignment="1">
      <alignment vertical="center"/>
    </xf>
    <xf numFmtId="3" fontId="32" fillId="0" borderId="14" xfId="1060" applyNumberFormat="1" applyFont="1" applyBorder="1" applyAlignment="1">
      <alignment vertical="center"/>
    </xf>
    <xf numFmtId="3" fontId="32" fillId="0" borderId="17" xfId="1060" applyNumberFormat="1" applyFont="1" applyBorder="1" applyAlignment="1">
      <alignment vertical="center"/>
    </xf>
    <xf numFmtId="0" fontId="25" fillId="0" borderId="0" xfId="0" applyFont="1"/>
    <xf numFmtId="0" fontId="27" fillId="0" borderId="15" xfId="0" applyFont="1" applyBorder="1"/>
    <xf numFmtId="0" fontId="27" fillId="0" borderId="0" xfId="0" applyFont="1" applyAlignment="1">
      <alignment horizontal="right"/>
    </xf>
    <xf numFmtId="49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right"/>
    </xf>
    <xf numFmtId="0" fontId="28" fillId="0" borderId="0" xfId="308" applyFont="1" applyAlignment="1">
      <alignment horizontal="left" vertical="center"/>
    </xf>
    <xf numFmtId="0" fontId="26" fillId="0" borderId="0" xfId="308" applyFont="1" applyAlignment="1">
      <alignment horizontal="left" vertical="center"/>
    </xf>
    <xf numFmtId="167" fontId="108" fillId="0" borderId="0" xfId="392" applyNumberFormat="1" applyFont="1" applyBorder="1" applyAlignment="1" applyProtection="1">
      <alignment vertical="center"/>
    </xf>
    <xf numFmtId="167" fontId="26" fillId="0" borderId="0" xfId="308" applyNumberFormat="1" applyFont="1" applyAlignment="1">
      <alignment horizontal="right" vertical="center"/>
    </xf>
    <xf numFmtId="167" fontId="109" fillId="0" borderId="0" xfId="392" applyNumberFormat="1" applyFont="1" applyBorder="1" applyAlignment="1" applyProtection="1">
      <alignment vertical="center"/>
    </xf>
    <xf numFmtId="0" fontId="26" fillId="0" borderId="0" xfId="308" quotePrefix="1" applyFont="1" applyAlignment="1">
      <alignment vertical="center"/>
    </xf>
    <xf numFmtId="167" fontId="108" fillId="0" borderId="0" xfId="308" applyNumberFormat="1" applyFont="1" applyAlignment="1">
      <alignment horizontal="right" vertical="center"/>
    </xf>
    <xf numFmtId="167" fontId="28" fillId="0" borderId="15" xfId="308" applyNumberFormat="1" applyFont="1" applyBorder="1" applyAlignment="1">
      <alignment vertical="center"/>
    </xf>
    <xf numFmtId="167" fontId="26" fillId="0" borderId="0" xfId="308" applyNumberFormat="1" applyFont="1" applyAlignment="1">
      <alignment vertical="center"/>
    </xf>
    <xf numFmtId="0" fontId="29" fillId="0" borderId="0" xfId="308" applyFont="1" applyAlignment="1">
      <alignment vertical="center"/>
    </xf>
    <xf numFmtId="167" fontId="24" fillId="0" borderId="0" xfId="308" applyNumberFormat="1" applyFont="1" applyAlignment="1">
      <alignment vertical="center"/>
    </xf>
    <xf numFmtId="0" fontId="28" fillId="0" borderId="0" xfId="308" applyFont="1" applyAlignment="1">
      <alignment horizontal="left"/>
    </xf>
    <xf numFmtId="3" fontId="99" fillId="0" borderId="0" xfId="392" applyNumberFormat="1" applyFont="1" applyFill="1" applyBorder="1" applyProtection="1">
      <protection hidden="1"/>
    </xf>
    <xf numFmtId="3" fontId="99" fillId="0" borderId="0" xfId="392" applyNumberFormat="1" applyFont="1" applyFill="1" applyBorder="1" applyAlignment="1" applyProtection="1">
      <alignment horizontal="right" vertical="center"/>
      <protection hidden="1"/>
    </xf>
    <xf numFmtId="3" fontId="99" fillId="0" borderId="0" xfId="392" applyNumberFormat="1" applyFont="1" applyFill="1" applyBorder="1" applyAlignment="1" applyProtection="1">
      <alignment vertical="center"/>
      <protection hidden="1"/>
    </xf>
    <xf numFmtId="3" fontId="24" fillId="0" borderId="0" xfId="392" applyNumberFormat="1" applyFont="1" applyFill="1" applyBorder="1" applyAlignment="1">
      <alignment horizontal="right" vertical="center"/>
    </xf>
    <xf numFmtId="168" fontId="99" fillId="0" borderId="0" xfId="392" applyNumberFormat="1" applyFont="1" applyFill="1" applyBorder="1" applyProtection="1">
      <protection hidden="1"/>
    </xf>
    <xf numFmtId="168" fontId="101" fillId="0" borderId="0" xfId="392" applyNumberFormat="1" applyFont="1" applyFill="1" applyBorder="1" applyProtection="1">
      <protection hidden="1"/>
    </xf>
    <xf numFmtId="0" fontId="25" fillId="0" borderId="0" xfId="0" applyFont="1" applyAlignment="1">
      <alignment horizontal="center" vertical="center"/>
    </xf>
    <xf numFmtId="0" fontId="27" fillId="26" borderId="15" xfId="0" applyFont="1" applyFill="1" applyBorder="1" applyAlignment="1">
      <alignment horizontal="center" vertical="center"/>
    </xf>
    <xf numFmtId="0" fontId="27" fillId="0" borderId="13" xfId="0" applyFont="1" applyBorder="1" applyAlignment="1">
      <alignment vertical="center"/>
    </xf>
    <xf numFmtId="0" fontId="27" fillId="0" borderId="13" xfId="0" applyFont="1" applyBorder="1" applyAlignment="1">
      <alignment horizontal="center" vertical="center"/>
    </xf>
    <xf numFmtId="3" fontId="27" fillId="0" borderId="13" xfId="521" applyNumberFormat="1" applyFont="1" applyBorder="1" applyAlignment="1">
      <alignment horizontal="center" vertical="center"/>
    </xf>
    <xf numFmtId="0" fontId="28" fillId="0" borderId="0" xfId="1062" applyFont="1" applyAlignment="1">
      <alignment vertical="center"/>
    </xf>
    <xf numFmtId="0" fontId="26" fillId="27" borderId="0" xfId="0" applyFont="1" applyFill="1" applyAlignment="1">
      <alignment vertical="center"/>
    </xf>
    <xf numFmtId="39" fontId="26" fillId="0" borderId="0" xfId="0" applyNumberFormat="1" applyFont="1" applyAlignment="1">
      <alignment vertical="center"/>
    </xf>
    <xf numFmtId="0" fontId="26" fillId="27" borderId="14" xfId="0" applyFont="1" applyFill="1" applyBorder="1" applyAlignment="1">
      <alignment horizontal="center" vertical="center"/>
    </xf>
    <xf numFmtId="0" fontId="26" fillId="27" borderId="14" xfId="0" applyFont="1" applyFill="1" applyBorder="1" applyAlignment="1">
      <alignment vertical="center"/>
    </xf>
    <xf numFmtId="39" fontId="26" fillId="0" borderId="14" xfId="0" applyNumberFormat="1" applyFont="1" applyBorder="1" applyAlignment="1">
      <alignment vertical="center"/>
    </xf>
    <xf numFmtId="39" fontId="26" fillId="0" borderId="14" xfId="0" applyNumberFormat="1" applyFont="1" applyBorder="1" applyAlignment="1">
      <alignment horizontal="center" vertical="center"/>
    </xf>
    <xf numFmtId="39" fontId="26" fillId="0" borderId="14" xfId="0" applyNumberFormat="1" applyFont="1" applyBorder="1" applyAlignment="1">
      <alignment horizontal="right" vertical="center"/>
    </xf>
    <xf numFmtId="43" fontId="27" fillId="26" borderId="13" xfId="0" applyNumberFormat="1" applyFont="1" applyFill="1" applyBorder="1" applyAlignment="1">
      <alignment vertical="center"/>
    </xf>
    <xf numFmtId="43" fontId="27" fillId="26" borderId="14" xfId="0" applyNumberFormat="1" applyFont="1" applyFill="1" applyBorder="1" applyAlignment="1">
      <alignment vertical="center"/>
    </xf>
    <xf numFmtId="43" fontId="27" fillId="26" borderId="14" xfId="0" applyNumberFormat="1" applyFont="1" applyFill="1" applyBorder="1" applyAlignment="1">
      <alignment horizontal="center" vertical="center"/>
    </xf>
    <xf numFmtId="37" fontId="26" fillId="0" borderId="0" xfId="0" applyNumberFormat="1" applyFont="1" applyAlignment="1">
      <alignment horizontal="center" vertical="center"/>
    </xf>
    <xf numFmtId="169" fontId="26" fillId="0" borderId="0" xfId="0" applyNumberFormat="1" applyFont="1" applyAlignment="1">
      <alignment horizontal="center" vertical="center"/>
    </xf>
    <xf numFmtId="37" fontId="32" fillId="0" borderId="15" xfId="0" applyNumberFormat="1" applyFont="1" applyBorder="1" applyAlignment="1">
      <alignment horizontal="center"/>
    </xf>
    <xf numFmtId="39" fontId="32" fillId="0" borderId="15" xfId="0" applyNumberFormat="1" applyFont="1" applyBorder="1" applyAlignment="1">
      <alignment horizontal="center"/>
    </xf>
    <xf numFmtId="0" fontId="32" fillId="0" borderId="15" xfId="1060" applyFont="1" applyBorder="1" applyAlignment="1">
      <alignment vertical="center"/>
    </xf>
    <xf numFmtId="0" fontId="25" fillId="0" borderId="0" xfId="1064" applyFont="1"/>
    <xf numFmtId="0" fontId="27" fillId="0" borderId="21" xfId="1064" applyFont="1" applyBorder="1" applyAlignment="1">
      <alignment vertical="center"/>
    </xf>
    <xf numFmtId="0" fontId="27" fillId="0" borderId="25" xfId="1064" applyFont="1" applyBorder="1" applyAlignment="1">
      <alignment vertical="center"/>
    </xf>
    <xf numFmtId="0" fontId="26" fillId="0" borderId="16" xfId="0" applyFont="1" applyBorder="1" applyAlignment="1">
      <alignment vertical="center" wrapText="1"/>
    </xf>
    <xf numFmtId="0" fontId="27" fillId="0" borderId="18" xfId="0" applyFont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0" fontId="27" fillId="0" borderId="19" xfId="0" applyFont="1" applyBorder="1" applyAlignment="1">
      <alignment vertical="center" wrapText="1"/>
    </xf>
    <xf numFmtId="0" fontId="25" fillId="0" borderId="0" xfId="1065" applyFont="1" applyAlignment="1">
      <alignment vertical="center"/>
    </xf>
    <xf numFmtId="0" fontId="32" fillId="0" borderId="20" xfId="1065" applyFont="1" applyBorder="1" applyAlignment="1">
      <alignment vertical="center"/>
    </xf>
    <xf numFmtId="0" fontId="93" fillId="0" borderId="15" xfId="1065" applyFont="1" applyBorder="1" applyAlignment="1">
      <alignment vertical="center"/>
    </xf>
    <xf numFmtId="0" fontId="93" fillId="0" borderId="19" xfId="1065" applyFont="1" applyBorder="1" applyAlignment="1">
      <alignment vertical="center"/>
    </xf>
    <xf numFmtId="0" fontId="32" fillId="0" borderId="24" xfId="1065" applyFont="1" applyBorder="1" applyAlignment="1">
      <alignment vertical="center"/>
    </xf>
    <xf numFmtId="0" fontId="32" fillId="0" borderId="18" xfId="1065" applyFont="1" applyBorder="1" applyAlignment="1">
      <alignment horizontal="center" vertical="center"/>
    </xf>
    <xf numFmtId="0" fontId="32" fillId="0" borderId="18" xfId="1065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14" xfId="0" applyFont="1" applyBorder="1" applyAlignment="1">
      <alignment vertical="center"/>
    </xf>
    <xf numFmtId="0" fontId="27" fillId="0" borderId="15" xfId="308" applyFont="1" applyBorder="1" applyAlignment="1">
      <alignment vertical="center"/>
    </xf>
    <xf numFmtId="0" fontId="26" fillId="0" borderId="14" xfId="308" applyFont="1" applyBorder="1" applyAlignment="1">
      <alignment vertical="center"/>
    </xf>
    <xf numFmtId="0" fontId="28" fillId="0" borderId="15" xfId="308" applyFont="1" applyBorder="1" applyAlignment="1">
      <alignment vertical="center"/>
    </xf>
    <xf numFmtId="0" fontId="27" fillId="0" borderId="15" xfId="308" applyFont="1" applyBorder="1" applyAlignment="1">
      <alignment horizontal="right" vertical="center"/>
    </xf>
    <xf numFmtId="0" fontId="27" fillId="0" borderId="13" xfId="308" applyFont="1" applyBorder="1" applyAlignment="1">
      <alignment vertical="center"/>
    </xf>
    <xf numFmtId="3" fontId="27" fillId="0" borderId="13" xfId="521" applyNumberFormat="1" applyFont="1" applyBorder="1" applyAlignment="1">
      <alignment vertical="center"/>
    </xf>
    <xf numFmtId="0" fontId="40" fillId="0" borderId="0" xfId="1062" applyFont="1" applyAlignment="1">
      <alignment vertical="center"/>
    </xf>
    <xf numFmtId="167" fontId="27" fillId="0" borderId="13" xfId="521" applyNumberFormat="1" applyFont="1" applyBorder="1" applyAlignment="1">
      <alignment vertical="center"/>
    </xf>
    <xf numFmtId="3" fontId="27" fillId="0" borderId="0" xfId="308" applyNumberFormat="1" applyFont="1" applyAlignment="1">
      <alignment vertical="center"/>
    </xf>
    <xf numFmtId="3" fontId="27" fillId="0" borderId="0" xfId="308" applyNumberFormat="1" applyFont="1" applyAlignment="1">
      <alignment horizontal="center" vertical="center"/>
    </xf>
    <xf numFmtId="3" fontId="27" fillId="0" borderId="0" xfId="521" applyNumberFormat="1" applyFont="1" applyFill="1" applyBorder="1" applyAlignment="1">
      <alignment horizontal="center" vertical="center"/>
    </xf>
    <xf numFmtId="0" fontId="24" fillId="0" borderId="14" xfId="308" applyFont="1" applyBorder="1" applyAlignment="1">
      <alignment horizontal="left" vertical="center"/>
    </xf>
    <xf numFmtId="3" fontId="100" fillId="0" borderId="14" xfId="392" applyNumberFormat="1" applyFont="1" applyFill="1" applyBorder="1" applyProtection="1">
      <protection hidden="1"/>
    </xf>
    <xf numFmtId="3" fontId="27" fillId="0" borderId="14" xfId="521" applyNumberFormat="1" applyFont="1" applyFill="1" applyBorder="1" applyAlignment="1">
      <alignment horizontal="center" vertical="center"/>
    </xf>
  </cellXfs>
  <cellStyles count="1218">
    <cellStyle name="20% - Accent1" xfId="1" xr:uid="{00000000-0005-0000-0000-000000000000}"/>
    <cellStyle name="20% - Accent1 2" xfId="2" xr:uid="{00000000-0005-0000-0000-000001000000}"/>
    <cellStyle name="20% - Accent1_07_Economic 54 (6 Months)" xfId="3" xr:uid="{00000000-0005-0000-0000-000002000000}"/>
    <cellStyle name="20% - Accent2" xfId="4" xr:uid="{00000000-0005-0000-0000-000003000000}"/>
    <cellStyle name="20% - Accent2 2" xfId="5" xr:uid="{00000000-0005-0000-0000-000004000000}"/>
    <cellStyle name="20% - Accent2_07_Economic 54 (6 Months)" xfId="6" xr:uid="{00000000-0005-0000-0000-000005000000}"/>
    <cellStyle name="20% - Accent3" xfId="7" xr:uid="{00000000-0005-0000-0000-000006000000}"/>
    <cellStyle name="20% - Accent3 2" xfId="8" xr:uid="{00000000-0005-0000-0000-000007000000}"/>
    <cellStyle name="20% - Accent3_07_Economic 54 (6 Months)" xfId="9" xr:uid="{00000000-0005-0000-0000-000008000000}"/>
    <cellStyle name="20% - Accent4" xfId="10" xr:uid="{00000000-0005-0000-0000-000009000000}"/>
    <cellStyle name="20% - Accent4 2" xfId="11" xr:uid="{00000000-0005-0000-0000-00000A000000}"/>
    <cellStyle name="20% - Accent4_07_Economic 54 (6 Months)" xfId="12" xr:uid="{00000000-0005-0000-0000-00000B000000}"/>
    <cellStyle name="20% - Accent5" xfId="13" xr:uid="{00000000-0005-0000-0000-00000C000000}"/>
    <cellStyle name="20% - Accent6" xfId="14" xr:uid="{00000000-0005-0000-0000-00000D000000}"/>
    <cellStyle name="20% - Accent6 2" xfId="15" xr:uid="{00000000-0005-0000-0000-00000E000000}"/>
    <cellStyle name="20% - Accent6_07_Economic 54 (6 Months)" xfId="16" xr:uid="{00000000-0005-0000-0000-00000F000000}"/>
    <cellStyle name="20% - ส่วนที่ถูกเน้น1 2" xfId="17" xr:uid="{00000000-0005-0000-0000-000010000000}"/>
    <cellStyle name="20% - ส่วนที่ถูกเน้น1 2 2" xfId="18" xr:uid="{00000000-0005-0000-0000-000011000000}"/>
    <cellStyle name="20% - ส่วนที่ถูกเน้น1 2 3" xfId="19" xr:uid="{00000000-0005-0000-0000-000012000000}"/>
    <cellStyle name="20% - ส่วนที่ถูกเน้น1 2 4" xfId="20" xr:uid="{00000000-0005-0000-0000-000013000000}"/>
    <cellStyle name="20% - ส่วนที่ถูกเน้น1 2_01_ด้านสังคม p(116-182)" xfId="21" xr:uid="{00000000-0005-0000-0000-000014000000}"/>
    <cellStyle name="20% - ส่วนที่ถูกเน้น1 3" xfId="22" xr:uid="{00000000-0005-0000-0000-000015000000}"/>
    <cellStyle name="20% - ส่วนที่ถูกเน้น1 3 2" xfId="23" xr:uid="{00000000-0005-0000-0000-000016000000}"/>
    <cellStyle name="20% - ส่วนที่ถูกเน้น1 4" xfId="24" xr:uid="{00000000-0005-0000-0000-000017000000}"/>
    <cellStyle name="20% - ส่วนที่ถูกเน้น1 4 2" xfId="25" xr:uid="{00000000-0005-0000-0000-000018000000}"/>
    <cellStyle name="20% - ส่วนที่ถูกเน้น2 2" xfId="26" xr:uid="{00000000-0005-0000-0000-000019000000}"/>
    <cellStyle name="20% - ส่วนที่ถูกเน้น2 2 2" xfId="27" xr:uid="{00000000-0005-0000-0000-00001A000000}"/>
    <cellStyle name="20% - ส่วนที่ถูกเน้น2 2 3" xfId="28" xr:uid="{00000000-0005-0000-0000-00001B000000}"/>
    <cellStyle name="20% - ส่วนที่ถูกเน้น2 2 4" xfId="29" xr:uid="{00000000-0005-0000-0000-00001C000000}"/>
    <cellStyle name="20% - ส่วนที่ถูกเน้น2 2_01_ด้านสังคม p(116-182)" xfId="30" xr:uid="{00000000-0005-0000-0000-00001D000000}"/>
    <cellStyle name="20% - ส่วนที่ถูกเน้น2 3" xfId="31" xr:uid="{00000000-0005-0000-0000-00001E000000}"/>
    <cellStyle name="20% - ส่วนที่ถูกเน้น2 3 2" xfId="32" xr:uid="{00000000-0005-0000-0000-00001F000000}"/>
    <cellStyle name="20% - ส่วนที่ถูกเน้น2 4" xfId="33" xr:uid="{00000000-0005-0000-0000-000020000000}"/>
    <cellStyle name="20% - ส่วนที่ถูกเน้น2 4 2" xfId="34" xr:uid="{00000000-0005-0000-0000-000021000000}"/>
    <cellStyle name="20% - ส่วนที่ถูกเน้น3 2" xfId="35" xr:uid="{00000000-0005-0000-0000-000022000000}"/>
    <cellStyle name="20% - ส่วนที่ถูกเน้น3 2 2" xfId="36" xr:uid="{00000000-0005-0000-0000-000023000000}"/>
    <cellStyle name="20% - ส่วนที่ถูกเน้น3 2 3" xfId="37" xr:uid="{00000000-0005-0000-0000-000024000000}"/>
    <cellStyle name="20% - ส่วนที่ถูกเน้น3 2 4" xfId="38" xr:uid="{00000000-0005-0000-0000-000025000000}"/>
    <cellStyle name="20% - ส่วนที่ถูกเน้น3 2_01_ด้านสังคม p(116-182)" xfId="39" xr:uid="{00000000-0005-0000-0000-000026000000}"/>
    <cellStyle name="20% - ส่วนที่ถูกเน้น3 3" xfId="40" xr:uid="{00000000-0005-0000-0000-000027000000}"/>
    <cellStyle name="20% - ส่วนที่ถูกเน้น3 3 2" xfId="41" xr:uid="{00000000-0005-0000-0000-000028000000}"/>
    <cellStyle name="20% - ส่วนที่ถูกเน้น3 4" xfId="42" xr:uid="{00000000-0005-0000-0000-000029000000}"/>
    <cellStyle name="20% - ส่วนที่ถูกเน้น3 4 2" xfId="43" xr:uid="{00000000-0005-0000-0000-00002A000000}"/>
    <cellStyle name="20% - ส่วนที่ถูกเน้น4 2" xfId="44" xr:uid="{00000000-0005-0000-0000-00002B000000}"/>
    <cellStyle name="20% - ส่วนที่ถูกเน้น4 2 2" xfId="45" xr:uid="{00000000-0005-0000-0000-00002C000000}"/>
    <cellStyle name="20% - ส่วนที่ถูกเน้น4 2 3" xfId="46" xr:uid="{00000000-0005-0000-0000-00002D000000}"/>
    <cellStyle name="20% - ส่วนที่ถูกเน้น4 2 4" xfId="47" xr:uid="{00000000-0005-0000-0000-00002E000000}"/>
    <cellStyle name="20% - ส่วนที่ถูกเน้น4 2_01_ด้านสังคม p(116-182)" xfId="48" xr:uid="{00000000-0005-0000-0000-00002F000000}"/>
    <cellStyle name="20% - ส่วนที่ถูกเน้น4 3" xfId="49" xr:uid="{00000000-0005-0000-0000-000030000000}"/>
    <cellStyle name="20% - ส่วนที่ถูกเน้น4 3 2" xfId="50" xr:uid="{00000000-0005-0000-0000-000031000000}"/>
    <cellStyle name="20% - ส่วนที่ถูกเน้น4 4" xfId="51" xr:uid="{00000000-0005-0000-0000-000032000000}"/>
    <cellStyle name="20% - ส่วนที่ถูกเน้น4 4 2" xfId="52" xr:uid="{00000000-0005-0000-0000-000033000000}"/>
    <cellStyle name="20% - ส่วนที่ถูกเน้น5 2" xfId="53" xr:uid="{00000000-0005-0000-0000-000034000000}"/>
    <cellStyle name="20% - ส่วนที่ถูกเน้น5 2 2" xfId="54" xr:uid="{00000000-0005-0000-0000-000035000000}"/>
    <cellStyle name="20% - ส่วนที่ถูกเน้น5 2 3" xfId="55" xr:uid="{00000000-0005-0000-0000-000036000000}"/>
    <cellStyle name="20% - ส่วนที่ถูกเน้น5 2 4" xfId="56" xr:uid="{00000000-0005-0000-0000-000037000000}"/>
    <cellStyle name="20% - ส่วนที่ถูกเน้น5 2_01_ด้านสังคม p(116-182)" xfId="57" xr:uid="{00000000-0005-0000-0000-000038000000}"/>
    <cellStyle name="20% - ส่วนที่ถูกเน้น5 3" xfId="58" xr:uid="{00000000-0005-0000-0000-000039000000}"/>
    <cellStyle name="20% - ส่วนที่ถูกเน้น5 3 2" xfId="59" xr:uid="{00000000-0005-0000-0000-00003A000000}"/>
    <cellStyle name="20% - ส่วนที่ถูกเน้น5 4" xfId="60" xr:uid="{00000000-0005-0000-0000-00003B000000}"/>
    <cellStyle name="20% - ส่วนที่ถูกเน้น5 4 2" xfId="61" xr:uid="{00000000-0005-0000-0000-00003C000000}"/>
    <cellStyle name="20% - ส่วนที่ถูกเน้น6 2" xfId="62" xr:uid="{00000000-0005-0000-0000-00003D000000}"/>
    <cellStyle name="20% - ส่วนที่ถูกเน้น6 2 2" xfId="63" xr:uid="{00000000-0005-0000-0000-00003E000000}"/>
    <cellStyle name="20% - ส่วนที่ถูกเน้น6 2 3" xfId="64" xr:uid="{00000000-0005-0000-0000-00003F000000}"/>
    <cellStyle name="20% - ส่วนที่ถูกเน้น6 2 4" xfId="65" xr:uid="{00000000-0005-0000-0000-000040000000}"/>
    <cellStyle name="20% - ส่วนที่ถูกเน้น6 2_01_ด้านสังคม p(116-182)" xfId="66" xr:uid="{00000000-0005-0000-0000-000041000000}"/>
    <cellStyle name="20% - ส่วนที่ถูกเน้น6 3" xfId="67" xr:uid="{00000000-0005-0000-0000-000042000000}"/>
    <cellStyle name="20% - ส่วนที่ถูกเน้น6 3 2" xfId="68" xr:uid="{00000000-0005-0000-0000-000043000000}"/>
    <cellStyle name="20% - ส่วนที่ถูกเน้น6 4" xfId="69" xr:uid="{00000000-0005-0000-0000-000044000000}"/>
    <cellStyle name="20% - ส่วนที่ถูกเน้น6 4 2" xfId="70" xr:uid="{00000000-0005-0000-0000-000045000000}"/>
    <cellStyle name="40% - Accent1" xfId="71" xr:uid="{00000000-0005-0000-0000-000046000000}"/>
    <cellStyle name="40% - Accent1 2" xfId="72" xr:uid="{00000000-0005-0000-0000-000047000000}"/>
    <cellStyle name="40% - Accent1_07_Economic 54 (6 Months)" xfId="73" xr:uid="{00000000-0005-0000-0000-000048000000}"/>
    <cellStyle name="40% - Accent2" xfId="74" xr:uid="{00000000-0005-0000-0000-000049000000}"/>
    <cellStyle name="40% - Accent3" xfId="75" xr:uid="{00000000-0005-0000-0000-00004A000000}"/>
    <cellStyle name="40% - Accent3 2" xfId="76" xr:uid="{00000000-0005-0000-0000-00004B000000}"/>
    <cellStyle name="40% - Accent3_07_Economic 54 (6 Months)" xfId="77" xr:uid="{00000000-0005-0000-0000-00004C000000}"/>
    <cellStyle name="40% - Accent4" xfId="78" xr:uid="{00000000-0005-0000-0000-00004D000000}"/>
    <cellStyle name="40% - Accent4 2" xfId="79" xr:uid="{00000000-0005-0000-0000-00004E000000}"/>
    <cellStyle name="40% - Accent4_07_Economic 54 (6 Months)" xfId="80" xr:uid="{00000000-0005-0000-0000-00004F000000}"/>
    <cellStyle name="40% - Accent5" xfId="81" xr:uid="{00000000-0005-0000-0000-000050000000}"/>
    <cellStyle name="40% - Accent6" xfId="82" xr:uid="{00000000-0005-0000-0000-000051000000}"/>
    <cellStyle name="40% - Accent6 2" xfId="83" xr:uid="{00000000-0005-0000-0000-000052000000}"/>
    <cellStyle name="40% - Accent6_07_Economic 54 (6 Months)" xfId="84" xr:uid="{00000000-0005-0000-0000-000053000000}"/>
    <cellStyle name="40% - ส่วนที่ถูกเน้น1 2" xfId="85" xr:uid="{00000000-0005-0000-0000-000054000000}"/>
    <cellStyle name="40% - ส่วนที่ถูกเน้น1 2 2" xfId="86" xr:uid="{00000000-0005-0000-0000-000055000000}"/>
    <cellStyle name="40% - ส่วนที่ถูกเน้น1 2 3" xfId="87" xr:uid="{00000000-0005-0000-0000-000056000000}"/>
    <cellStyle name="40% - ส่วนที่ถูกเน้น1 2 4" xfId="88" xr:uid="{00000000-0005-0000-0000-000057000000}"/>
    <cellStyle name="40% - ส่วนที่ถูกเน้น1 2_01_ด้านสังคม p(116-182)" xfId="89" xr:uid="{00000000-0005-0000-0000-000058000000}"/>
    <cellStyle name="40% - ส่วนที่ถูกเน้น1 3" xfId="90" xr:uid="{00000000-0005-0000-0000-000059000000}"/>
    <cellStyle name="40% - ส่วนที่ถูกเน้น1 3 2" xfId="91" xr:uid="{00000000-0005-0000-0000-00005A000000}"/>
    <cellStyle name="40% - ส่วนที่ถูกเน้น1 4" xfId="92" xr:uid="{00000000-0005-0000-0000-00005B000000}"/>
    <cellStyle name="40% - ส่วนที่ถูกเน้น1 4 2" xfId="93" xr:uid="{00000000-0005-0000-0000-00005C000000}"/>
    <cellStyle name="40% - ส่วนที่ถูกเน้น2 2" xfId="94" xr:uid="{00000000-0005-0000-0000-00005D000000}"/>
    <cellStyle name="40% - ส่วนที่ถูกเน้น2 2 2" xfId="95" xr:uid="{00000000-0005-0000-0000-00005E000000}"/>
    <cellStyle name="40% - ส่วนที่ถูกเน้น2 2 3" xfId="96" xr:uid="{00000000-0005-0000-0000-00005F000000}"/>
    <cellStyle name="40% - ส่วนที่ถูกเน้น2 2 4" xfId="97" xr:uid="{00000000-0005-0000-0000-000060000000}"/>
    <cellStyle name="40% - ส่วนที่ถูกเน้น2 2_01_ด้านสังคม p(116-182)" xfId="98" xr:uid="{00000000-0005-0000-0000-000061000000}"/>
    <cellStyle name="40% - ส่วนที่ถูกเน้น2 3" xfId="99" xr:uid="{00000000-0005-0000-0000-000062000000}"/>
    <cellStyle name="40% - ส่วนที่ถูกเน้น2 3 2" xfId="100" xr:uid="{00000000-0005-0000-0000-000063000000}"/>
    <cellStyle name="40% - ส่วนที่ถูกเน้น2 4" xfId="101" xr:uid="{00000000-0005-0000-0000-000064000000}"/>
    <cellStyle name="40% - ส่วนที่ถูกเน้น2 4 2" xfId="102" xr:uid="{00000000-0005-0000-0000-000065000000}"/>
    <cellStyle name="40% - ส่วนที่ถูกเน้น3 2" xfId="103" xr:uid="{00000000-0005-0000-0000-000066000000}"/>
    <cellStyle name="40% - ส่วนที่ถูกเน้น3 2 2" xfId="104" xr:uid="{00000000-0005-0000-0000-000067000000}"/>
    <cellStyle name="40% - ส่วนที่ถูกเน้น3 2 3" xfId="105" xr:uid="{00000000-0005-0000-0000-000068000000}"/>
    <cellStyle name="40% - ส่วนที่ถูกเน้น3 2 4" xfId="106" xr:uid="{00000000-0005-0000-0000-000069000000}"/>
    <cellStyle name="40% - ส่วนที่ถูกเน้น3 2_01_ด้านสังคม p(116-182)" xfId="107" xr:uid="{00000000-0005-0000-0000-00006A000000}"/>
    <cellStyle name="40% - ส่วนที่ถูกเน้น3 3" xfId="108" xr:uid="{00000000-0005-0000-0000-00006B000000}"/>
    <cellStyle name="40% - ส่วนที่ถูกเน้น3 3 2" xfId="109" xr:uid="{00000000-0005-0000-0000-00006C000000}"/>
    <cellStyle name="40% - ส่วนที่ถูกเน้น3 4" xfId="110" xr:uid="{00000000-0005-0000-0000-00006D000000}"/>
    <cellStyle name="40% - ส่วนที่ถูกเน้น3 4 2" xfId="111" xr:uid="{00000000-0005-0000-0000-00006E000000}"/>
    <cellStyle name="40% - ส่วนที่ถูกเน้น4 2" xfId="112" xr:uid="{00000000-0005-0000-0000-00006F000000}"/>
    <cellStyle name="40% - ส่วนที่ถูกเน้น4 2 2" xfId="113" xr:uid="{00000000-0005-0000-0000-000070000000}"/>
    <cellStyle name="40% - ส่วนที่ถูกเน้น4 2 3" xfId="114" xr:uid="{00000000-0005-0000-0000-000071000000}"/>
    <cellStyle name="40% - ส่วนที่ถูกเน้น4 2 4" xfId="115" xr:uid="{00000000-0005-0000-0000-000072000000}"/>
    <cellStyle name="40% - ส่วนที่ถูกเน้น4 2_01_ด้านสังคม p(116-182)" xfId="116" xr:uid="{00000000-0005-0000-0000-000073000000}"/>
    <cellStyle name="40% - ส่วนที่ถูกเน้น4 3" xfId="117" xr:uid="{00000000-0005-0000-0000-000074000000}"/>
    <cellStyle name="40% - ส่วนที่ถูกเน้น4 3 2" xfId="118" xr:uid="{00000000-0005-0000-0000-000075000000}"/>
    <cellStyle name="40% - ส่วนที่ถูกเน้น4 4" xfId="119" xr:uid="{00000000-0005-0000-0000-000076000000}"/>
    <cellStyle name="40% - ส่วนที่ถูกเน้น4 4 2" xfId="120" xr:uid="{00000000-0005-0000-0000-000077000000}"/>
    <cellStyle name="40% - ส่วนที่ถูกเน้น5 2" xfId="121" xr:uid="{00000000-0005-0000-0000-000078000000}"/>
    <cellStyle name="40% - ส่วนที่ถูกเน้น5 2 2" xfId="122" xr:uid="{00000000-0005-0000-0000-000079000000}"/>
    <cellStyle name="40% - ส่วนที่ถูกเน้น5 2 3" xfId="123" xr:uid="{00000000-0005-0000-0000-00007A000000}"/>
    <cellStyle name="40% - ส่วนที่ถูกเน้น5 2 4" xfId="124" xr:uid="{00000000-0005-0000-0000-00007B000000}"/>
    <cellStyle name="40% - ส่วนที่ถูกเน้น5 2_01_ด้านสังคม p(116-182)" xfId="125" xr:uid="{00000000-0005-0000-0000-00007C000000}"/>
    <cellStyle name="40% - ส่วนที่ถูกเน้น5 3" xfId="126" xr:uid="{00000000-0005-0000-0000-00007D000000}"/>
    <cellStyle name="40% - ส่วนที่ถูกเน้น5 3 2" xfId="127" xr:uid="{00000000-0005-0000-0000-00007E000000}"/>
    <cellStyle name="40% - ส่วนที่ถูกเน้น5 4" xfId="128" xr:uid="{00000000-0005-0000-0000-00007F000000}"/>
    <cellStyle name="40% - ส่วนที่ถูกเน้น5 4 2" xfId="129" xr:uid="{00000000-0005-0000-0000-000080000000}"/>
    <cellStyle name="40% - ส่วนที่ถูกเน้น6 2" xfId="130" xr:uid="{00000000-0005-0000-0000-000081000000}"/>
    <cellStyle name="40% - ส่วนที่ถูกเน้น6 2 2" xfId="131" xr:uid="{00000000-0005-0000-0000-000082000000}"/>
    <cellStyle name="40% - ส่วนที่ถูกเน้น6 2 3" xfId="132" xr:uid="{00000000-0005-0000-0000-000083000000}"/>
    <cellStyle name="40% - ส่วนที่ถูกเน้น6 2 4" xfId="133" xr:uid="{00000000-0005-0000-0000-000084000000}"/>
    <cellStyle name="40% - ส่วนที่ถูกเน้น6 2_01_ด้านสังคม p(116-182)" xfId="134" xr:uid="{00000000-0005-0000-0000-000085000000}"/>
    <cellStyle name="40% - ส่วนที่ถูกเน้น6 3" xfId="135" xr:uid="{00000000-0005-0000-0000-000086000000}"/>
    <cellStyle name="40% - ส่วนที่ถูกเน้น6 3 2" xfId="136" xr:uid="{00000000-0005-0000-0000-000087000000}"/>
    <cellStyle name="40% - ส่วนที่ถูกเน้น6 4" xfId="137" xr:uid="{00000000-0005-0000-0000-000088000000}"/>
    <cellStyle name="40% - ส่วนที่ถูกเน้น6 4 2" xfId="138" xr:uid="{00000000-0005-0000-0000-000089000000}"/>
    <cellStyle name="60% - Accent1" xfId="139" xr:uid="{00000000-0005-0000-0000-00008A000000}"/>
    <cellStyle name="60% - Accent1 2" xfId="140" xr:uid="{00000000-0005-0000-0000-00008B000000}"/>
    <cellStyle name="60% - Accent1_07_Economic 54 (6 Months)" xfId="141" xr:uid="{00000000-0005-0000-0000-00008C000000}"/>
    <cellStyle name="60% - Accent2" xfId="142" xr:uid="{00000000-0005-0000-0000-00008D000000}"/>
    <cellStyle name="60% - Accent3" xfId="143" xr:uid="{00000000-0005-0000-0000-00008E000000}"/>
    <cellStyle name="60% - Accent3 2" xfId="144" xr:uid="{00000000-0005-0000-0000-00008F000000}"/>
    <cellStyle name="60% - Accent3_07_Economic 54 (6 Months)" xfId="145" xr:uid="{00000000-0005-0000-0000-000090000000}"/>
    <cellStyle name="60% - Accent4" xfId="146" xr:uid="{00000000-0005-0000-0000-000091000000}"/>
    <cellStyle name="60% - Accent4 2" xfId="147" xr:uid="{00000000-0005-0000-0000-000092000000}"/>
    <cellStyle name="60% - Accent4_07_Economic 54 (6 Months)" xfId="148" xr:uid="{00000000-0005-0000-0000-000093000000}"/>
    <cellStyle name="60% - Accent5" xfId="149" xr:uid="{00000000-0005-0000-0000-000094000000}"/>
    <cellStyle name="60% - Accent6" xfId="150" xr:uid="{00000000-0005-0000-0000-000095000000}"/>
    <cellStyle name="60% - Accent6 2" xfId="151" xr:uid="{00000000-0005-0000-0000-000096000000}"/>
    <cellStyle name="60% - Accent6_07_Economic 54 (6 Months)" xfId="152" xr:uid="{00000000-0005-0000-0000-000097000000}"/>
    <cellStyle name="60% - ส่วนที่ถูกเน้น1 2" xfId="153" xr:uid="{00000000-0005-0000-0000-000098000000}"/>
    <cellStyle name="60% - ส่วนที่ถูกเน้น1 2 2" xfId="154" xr:uid="{00000000-0005-0000-0000-000099000000}"/>
    <cellStyle name="60% - ส่วนที่ถูกเน้น1 2 3" xfId="155" xr:uid="{00000000-0005-0000-0000-00009A000000}"/>
    <cellStyle name="60% - ส่วนที่ถูกเน้น1 2 4" xfId="156" xr:uid="{00000000-0005-0000-0000-00009B000000}"/>
    <cellStyle name="60% - ส่วนที่ถูกเน้น1 2_01_ด้านสังคม p(116-182)" xfId="157" xr:uid="{00000000-0005-0000-0000-00009C000000}"/>
    <cellStyle name="60% - ส่วนที่ถูกเน้น1 3" xfId="158" xr:uid="{00000000-0005-0000-0000-00009D000000}"/>
    <cellStyle name="60% - ส่วนที่ถูกเน้น1 3 2" xfId="159" xr:uid="{00000000-0005-0000-0000-00009E000000}"/>
    <cellStyle name="60% - ส่วนที่ถูกเน้น1 4" xfId="160" xr:uid="{00000000-0005-0000-0000-00009F000000}"/>
    <cellStyle name="60% - ส่วนที่ถูกเน้น1 4 2" xfId="161" xr:uid="{00000000-0005-0000-0000-0000A0000000}"/>
    <cellStyle name="60% - ส่วนที่ถูกเน้น2 2" xfId="162" xr:uid="{00000000-0005-0000-0000-0000A1000000}"/>
    <cellStyle name="60% - ส่วนที่ถูกเน้น2 2 2" xfId="163" xr:uid="{00000000-0005-0000-0000-0000A2000000}"/>
    <cellStyle name="60% - ส่วนที่ถูกเน้น2 2 3" xfId="164" xr:uid="{00000000-0005-0000-0000-0000A3000000}"/>
    <cellStyle name="60% - ส่วนที่ถูกเน้น2 2 4" xfId="165" xr:uid="{00000000-0005-0000-0000-0000A4000000}"/>
    <cellStyle name="60% - ส่วนที่ถูกเน้น2 2_01_ด้านสังคม p(116-182)" xfId="166" xr:uid="{00000000-0005-0000-0000-0000A5000000}"/>
    <cellStyle name="60% - ส่วนที่ถูกเน้น2 3" xfId="167" xr:uid="{00000000-0005-0000-0000-0000A6000000}"/>
    <cellStyle name="60% - ส่วนที่ถูกเน้น2 3 2" xfId="168" xr:uid="{00000000-0005-0000-0000-0000A7000000}"/>
    <cellStyle name="60% - ส่วนที่ถูกเน้น2 4" xfId="169" xr:uid="{00000000-0005-0000-0000-0000A8000000}"/>
    <cellStyle name="60% - ส่วนที่ถูกเน้น2 4 2" xfId="170" xr:uid="{00000000-0005-0000-0000-0000A9000000}"/>
    <cellStyle name="60% - ส่วนที่ถูกเน้น3 2" xfId="171" xr:uid="{00000000-0005-0000-0000-0000AA000000}"/>
    <cellStyle name="60% - ส่วนที่ถูกเน้น3 2 2" xfId="172" xr:uid="{00000000-0005-0000-0000-0000AB000000}"/>
    <cellStyle name="60% - ส่วนที่ถูกเน้น3 2 3" xfId="173" xr:uid="{00000000-0005-0000-0000-0000AC000000}"/>
    <cellStyle name="60% - ส่วนที่ถูกเน้น3 2 4" xfId="174" xr:uid="{00000000-0005-0000-0000-0000AD000000}"/>
    <cellStyle name="60% - ส่วนที่ถูกเน้น3 2_01_ด้านสังคม p(116-182)" xfId="175" xr:uid="{00000000-0005-0000-0000-0000AE000000}"/>
    <cellStyle name="60% - ส่วนที่ถูกเน้น3 3" xfId="176" xr:uid="{00000000-0005-0000-0000-0000AF000000}"/>
    <cellStyle name="60% - ส่วนที่ถูกเน้น3 3 2" xfId="177" xr:uid="{00000000-0005-0000-0000-0000B0000000}"/>
    <cellStyle name="60% - ส่วนที่ถูกเน้น3 4" xfId="178" xr:uid="{00000000-0005-0000-0000-0000B1000000}"/>
    <cellStyle name="60% - ส่วนที่ถูกเน้น3 4 2" xfId="179" xr:uid="{00000000-0005-0000-0000-0000B2000000}"/>
    <cellStyle name="60% - ส่วนที่ถูกเน้น4 2" xfId="180" xr:uid="{00000000-0005-0000-0000-0000B3000000}"/>
    <cellStyle name="60% - ส่วนที่ถูกเน้น4 2 2" xfId="181" xr:uid="{00000000-0005-0000-0000-0000B4000000}"/>
    <cellStyle name="60% - ส่วนที่ถูกเน้น4 2 3" xfId="182" xr:uid="{00000000-0005-0000-0000-0000B5000000}"/>
    <cellStyle name="60% - ส่วนที่ถูกเน้น4 2 4" xfId="183" xr:uid="{00000000-0005-0000-0000-0000B6000000}"/>
    <cellStyle name="60% - ส่วนที่ถูกเน้น4 2_01_ด้านสังคม p(116-182)" xfId="184" xr:uid="{00000000-0005-0000-0000-0000B7000000}"/>
    <cellStyle name="60% - ส่วนที่ถูกเน้น4 3" xfId="185" xr:uid="{00000000-0005-0000-0000-0000B8000000}"/>
    <cellStyle name="60% - ส่วนที่ถูกเน้น4 3 2" xfId="186" xr:uid="{00000000-0005-0000-0000-0000B9000000}"/>
    <cellStyle name="60% - ส่วนที่ถูกเน้น4 4" xfId="187" xr:uid="{00000000-0005-0000-0000-0000BA000000}"/>
    <cellStyle name="60% - ส่วนที่ถูกเน้น4 4 2" xfId="188" xr:uid="{00000000-0005-0000-0000-0000BB000000}"/>
    <cellStyle name="60% - ส่วนที่ถูกเน้น5 2" xfId="189" xr:uid="{00000000-0005-0000-0000-0000BC000000}"/>
    <cellStyle name="60% - ส่วนที่ถูกเน้น5 2 2" xfId="190" xr:uid="{00000000-0005-0000-0000-0000BD000000}"/>
    <cellStyle name="60% - ส่วนที่ถูกเน้น5 2 3" xfId="191" xr:uid="{00000000-0005-0000-0000-0000BE000000}"/>
    <cellStyle name="60% - ส่วนที่ถูกเน้น5 2 4" xfId="192" xr:uid="{00000000-0005-0000-0000-0000BF000000}"/>
    <cellStyle name="60% - ส่วนที่ถูกเน้น5 2_01_ด้านสังคม p(116-182)" xfId="193" xr:uid="{00000000-0005-0000-0000-0000C0000000}"/>
    <cellStyle name="60% - ส่วนที่ถูกเน้น5 3" xfId="194" xr:uid="{00000000-0005-0000-0000-0000C1000000}"/>
    <cellStyle name="60% - ส่วนที่ถูกเน้น5 3 2" xfId="195" xr:uid="{00000000-0005-0000-0000-0000C2000000}"/>
    <cellStyle name="60% - ส่วนที่ถูกเน้น5 4" xfId="196" xr:uid="{00000000-0005-0000-0000-0000C3000000}"/>
    <cellStyle name="60% - ส่วนที่ถูกเน้น5 4 2" xfId="197" xr:uid="{00000000-0005-0000-0000-0000C4000000}"/>
    <cellStyle name="60% - ส่วนที่ถูกเน้น6 2" xfId="198" xr:uid="{00000000-0005-0000-0000-0000C5000000}"/>
    <cellStyle name="60% - ส่วนที่ถูกเน้น6 2 2" xfId="199" xr:uid="{00000000-0005-0000-0000-0000C6000000}"/>
    <cellStyle name="60% - ส่วนที่ถูกเน้น6 2 3" xfId="200" xr:uid="{00000000-0005-0000-0000-0000C7000000}"/>
    <cellStyle name="60% - ส่วนที่ถูกเน้น6 2 4" xfId="201" xr:uid="{00000000-0005-0000-0000-0000C8000000}"/>
    <cellStyle name="60% - ส่วนที่ถูกเน้น6 2_01_ด้านสังคม p(116-182)" xfId="202" xr:uid="{00000000-0005-0000-0000-0000C9000000}"/>
    <cellStyle name="60% - ส่วนที่ถูกเน้น6 3" xfId="203" xr:uid="{00000000-0005-0000-0000-0000CA000000}"/>
    <cellStyle name="60% - ส่วนที่ถูกเน้น6 3 2" xfId="204" xr:uid="{00000000-0005-0000-0000-0000CB000000}"/>
    <cellStyle name="60% - ส่วนที่ถูกเน้น6 4" xfId="205" xr:uid="{00000000-0005-0000-0000-0000CC000000}"/>
    <cellStyle name="60% - ส่วนที่ถูกเน้น6 4 2" xfId="206" xr:uid="{00000000-0005-0000-0000-0000CD000000}"/>
    <cellStyle name="Accent1" xfId="207" xr:uid="{00000000-0005-0000-0000-0000CE000000}"/>
    <cellStyle name="Accent1 2" xfId="208" xr:uid="{00000000-0005-0000-0000-0000CF000000}"/>
    <cellStyle name="Accent1_07_Economic 54 (6 Months)" xfId="209" xr:uid="{00000000-0005-0000-0000-0000D0000000}"/>
    <cellStyle name="Accent2" xfId="210" xr:uid="{00000000-0005-0000-0000-0000D1000000}"/>
    <cellStyle name="Accent3" xfId="211" xr:uid="{00000000-0005-0000-0000-0000D2000000}"/>
    <cellStyle name="Accent4" xfId="212" xr:uid="{00000000-0005-0000-0000-0000D3000000}"/>
    <cellStyle name="Accent4 2" xfId="213" xr:uid="{00000000-0005-0000-0000-0000D4000000}"/>
    <cellStyle name="Accent4_07_Economic 54 (6 Months)" xfId="214" xr:uid="{00000000-0005-0000-0000-0000D5000000}"/>
    <cellStyle name="Accent5" xfId="215" xr:uid="{00000000-0005-0000-0000-0000D6000000}"/>
    <cellStyle name="Accent6" xfId="216" xr:uid="{00000000-0005-0000-0000-0000D7000000}"/>
    <cellStyle name="Bad" xfId="217" xr:uid="{00000000-0005-0000-0000-0000D8000000}"/>
    <cellStyle name="Calculation" xfId="218" xr:uid="{00000000-0005-0000-0000-0000D9000000}"/>
    <cellStyle name="Calculation 2" xfId="219" xr:uid="{00000000-0005-0000-0000-0000DA000000}"/>
    <cellStyle name="Calculation_07_Economic 54 (6 Months)" xfId="220" xr:uid="{00000000-0005-0000-0000-0000DB000000}"/>
    <cellStyle name="Check Cell" xfId="221" xr:uid="{00000000-0005-0000-0000-0000DC000000}"/>
    <cellStyle name="Comma 2" xfId="222" xr:uid="{00000000-0005-0000-0000-0000DD000000}"/>
    <cellStyle name="Comma 2 2" xfId="223" xr:uid="{00000000-0005-0000-0000-0000DE000000}"/>
    <cellStyle name="Comma 2 2 2" xfId="224" xr:uid="{00000000-0005-0000-0000-0000DF000000}"/>
    <cellStyle name="Comma 2 3" xfId="225" xr:uid="{00000000-0005-0000-0000-0000E0000000}"/>
    <cellStyle name="Comma 2 4" xfId="226" xr:uid="{00000000-0005-0000-0000-0000E1000000}"/>
    <cellStyle name="Comma 2 4 2" xfId="227" xr:uid="{00000000-0005-0000-0000-0000E2000000}"/>
    <cellStyle name="Comma 2 4 3" xfId="228" xr:uid="{00000000-0005-0000-0000-0000E3000000}"/>
    <cellStyle name="Comma 2 4 4" xfId="229" xr:uid="{00000000-0005-0000-0000-0000E4000000}"/>
    <cellStyle name="Comma 2 4 5" xfId="230" xr:uid="{00000000-0005-0000-0000-0000E5000000}"/>
    <cellStyle name="Comma 2 5" xfId="231" xr:uid="{00000000-0005-0000-0000-0000E6000000}"/>
    <cellStyle name="Comma 2 5 2" xfId="232" xr:uid="{00000000-0005-0000-0000-0000E7000000}"/>
    <cellStyle name="Comma 2 5 3" xfId="233" xr:uid="{00000000-0005-0000-0000-0000E8000000}"/>
    <cellStyle name="Comma 2 5 4" xfId="234" xr:uid="{00000000-0005-0000-0000-0000E9000000}"/>
    <cellStyle name="Comma 2 5 5" xfId="235" xr:uid="{00000000-0005-0000-0000-0000EA000000}"/>
    <cellStyle name="Comma 2 6" xfId="236" xr:uid="{00000000-0005-0000-0000-0000EB000000}"/>
    <cellStyle name="Comma 2 6 2" xfId="237" xr:uid="{00000000-0005-0000-0000-0000EC000000}"/>
    <cellStyle name="Comma 2 6 3" xfId="238" xr:uid="{00000000-0005-0000-0000-0000ED000000}"/>
    <cellStyle name="Comma 2 6 4" xfId="239" xr:uid="{00000000-0005-0000-0000-0000EE000000}"/>
    <cellStyle name="Comma 2 6 5" xfId="240" xr:uid="{00000000-0005-0000-0000-0000EF000000}"/>
    <cellStyle name="Comma 2 7" xfId="241" xr:uid="{00000000-0005-0000-0000-0000F0000000}"/>
    <cellStyle name="Comma 2 8" xfId="242" xr:uid="{00000000-0005-0000-0000-0000F1000000}"/>
    <cellStyle name="Comma 2 9" xfId="243" xr:uid="{00000000-0005-0000-0000-0000F2000000}"/>
    <cellStyle name="Comma 2_03_environment" xfId="244" xr:uid="{00000000-0005-0000-0000-0000F3000000}"/>
    <cellStyle name="Comma 3" xfId="245" xr:uid="{00000000-0005-0000-0000-0000F4000000}"/>
    <cellStyle name="Comma 3 2" xfId="246" xr:uid="{00000000-0005-0000-0000-0000F5000000}"/>
    <cellStyle name="Comma 3 2 2" xfId="247" xr:uid="{00000000-0005-0000-0000-0000F6000000}"/>
    <cellStyle name="Comma 3 2 3" xfId="248" xr:uid="{00000000-0005-0000-0000-0000F7000000}"/>
    <cellStyle name="Comma 3 2 4" xfId="249" xr:uid="{00000000-0005-0000-0000-0000F8000000}"/>
    <cellStyle name="Comma 3 2 5" xfId="250" xr:uid="{00000000-0005-0000-0000-0000F9000000}"/>
    <cellStyle name="Comma 3 3" xfId="251" xr:uid="{00000000-0005-0000-0000-0000FA000000}"/>
    <cellStyle name="Comma 3 4" xfId="252" xr:uid="{00000000-0005-0000-0000-0000FB000000}"/>
    <cellStyle name="Comma 3 4 2" xfId="253" xr:uid="{00000000-0005-0000-0000-0000FC000000}"/>
    <cellStyle name="Comma 3 4 3" xfId="254" xr:uid="{00000000-0005-0000-0000-0000FD000000}"/>
    <cellStyle name="Comma 3 4 4" xfId="255" xr:uid="{00000000-0005-0000-0000-0000FE000000}"/>
    <cellStyle name="Comma 3 4 5" xfId="256" xr:uid="{00000000-0005-0000-0000-0000FF000000}"/>
    <cellStyle name="Comma 3 5" xfId="257" xr:uid="{00000000-0005-0000-0000-000000010000}"/>
    <cellStyle name="Comma 3 6" xfId="258" xr:uid="{00000000-0005-0000-0000-000001010000}"/>
    <cellStyle name="Comma 3 7" xfId="259" xr:uid="{00000000-0005-0000-0000-000002010000}"/>
    <cellStyle name="Comma 3_02_ด้านเศรษฐกิจ p(238-258)" xfId="260" xr:uid="{00000000-0005-0000-0000-000003010000}"/>
    <cellStyle name="Comma 4" xfId="261" xr:uid="{00000000-0005-0000-0000-000004010000}"/>
    <cellStyle name="Comma 4 2" xfId="262" xr:uid="{00000000-0005-0000-0000-000005010000}"/>
    <cellStyle name="Comma 4 3" xfId="263" xr:uid="{00000000-0005-0000-0000-000006010000}"/>
    <cellStyle name="Comma 4 4" xfId="264" xr:uid="{00000000-0005-0000-0000-000007010000}"/>
    <cellStyle name="Comma 4 5" xfId="265" xr:uid="{00000000-0005-0000-0000-000008010000}"/>
    <cellStyle name="Comma 5" xfId="266" xr:uid="{00000000-0005-0000-0000-000009010000}"/>
    <cellStyle name="Comma 5 2" xfId="267" xr:uid="{00000000-0005-0000-0000-00000A010000}"/>
    <cellStyle name="Comma 5 3" xfId="268" xr:uid="{00000000-0005-0000-0000-00000B010000}"/>
    <cellStyle name="Comma 5 4" xfId="269" xr:uid="{00000000-0005-0000-0000-00000C010000}"/>
    <cellStyle name="Comma 5 5" xfId="270" xr:uid="{00000000-0005-0000-0000-00000D010000}"/>
    <cellStyle name="Comma 6" xfId="271" xr:uid="{00000000-0005-0000-0000-00000E010000}"/>
    <cellStyle name="Comma 6 2" xfId="272" xr:uid="{00000000-0005-0000-0000-00000F010000}"/>
    <cellStyle name="Comma 6 3" xfId="273" xr:uid="{00000000-0005-0000-0000-000010010000}"/>
    <cellStyle name="Comma 6 4" xfId="274" xr:uid="{00000000-0005-0000-0000-000011010000}"/>
    <cellStyle name="Comma 6 5" xfId="275" xr:uid="{00000000-0005-0000-0000-000012010000}"/>
    <cellStyle name="Comma 7" xfId="276" xr:uid="{00000000-0005-0000-0000-000013010000}"/>
    <cellStyle name="Comma 7 2" xfId="277" xr:uid="{00000000-0005-0000-0000-000014010000}"/>
    <cellStyle name="Comma 7 3" xfId="278" xr:uid="{00000000-0005-0000-0000-000015010000}"/>
    <cellStyle name="Comma 7 4" xfId="279" xr:uid="{00000000-0005-0000-0000-000016010000}"/>
    <cellStyle name="Comma 7 5" xfId="280" xr:uid="{00000000-0005-0000-0000-000017010000}"/>
    <cellStyle name="Comma 8" xfId="281" xr:uid="{00000000-0005-0000-0000-000018010000}"/>
    <cellStyle name="Comma 9" xfId="282" xr:uid="{00000000-0005-0000-0000-000019010000}"/>
    <cellStyle name="Explanatory Text" xfId="283" xr:uid="{00000000-0005-0000-0000-00001A010000}"/>
    <cellStyle name="Good" xfId="284" xr:uid="{00000000-0005-0000-0000-00001B010000}"/>
    <cellStyle name="Heading 1" xfId="285" xr:uid="{00000000-0005-0000-0000-00001C010000}"/>
    <cellStyle name="Heading 1 2" xfId="286" xr:uid="{00000000-0005-0000-0000-00001D010000}"/>
    <cellStyle name="Heading 1_07_Economic 54 (6 Months)" xfId="287" xr:uid="{00000000-0005-0000-0000-00001E010000}"/>
    <cellStyle name="Heading 2" xfId="288" xr:uid="{00000000-0005-0000-0000-00001F010000}"/>
    <cellStyle name="Heading 2 2" xfId="289" xr:uid="{00000000-0005-0000-0000-000020010000}"/>
    <cellStyle name="Heading 2_07_Economic 54 (6 Months)" xfId="290" xr:uid="{00000000-0005-0000-0000-000021010000}"/>
    <cellStyle name="Heading 3" xfId="291" xr:uid="{00000000-0005-0000-0000-000022010000}"/>
    <cellStyle name="Heading 3 2" xfId="292" xr:uid="{00000000-0005-0000-0000-000023010000}"/>
    <cellStyle name="Heading 3_07_Economic 54 (6 Months)" xfId="293" xr:uid="{00000000-0005-0000-0000-000024010000}"/>
    <cellStyle name="Heading 4" xfId="294" xr:uid="{00000000-0005-0000-0000-000025010000}"/>
    <cellStyle name="Heading 4 2" xfId="295" xr:uid="{00000000-0005-0000-0000-000026010000}"/>
    <cellStyle name="Heading 4_07_Economic 54 (6 Months)" xfId="296" xr:uid="{00000000-0005-0000-0000-000027010000}"/>
    <cellStyle name="Input" xfId="297" xr:uid="{00000000-0005-0000-0000-000028010000}"/>
    <cellStyle name="Input 2" xfId="298" xr:uid="{00000000-0005-0000-0000-000029010000}"/>
    <cellStyle name="Input_07_Economic 54 (6 Months)" xfId="299" xr:uid="{00000000-0005-0000-0000-00002A010000}"/>
    <cellStyle name="Linked Cell" xfId="300" xr:uid="{00000000-0005-0000-0000-00002B010000}"/>
    <cellStyle name="Neutral" xfId="301" xr:uid="{00000000-0005-0000-0000-00002C010000}"/>
    <cellStyle name="Normal" xfId="0" builtinId="0"/>
    <cellStyle name="Normal 2" xfId="302" xr:uid="{00000000-0005-0000-0000-00002E010000}"/>
    <cellStyle name="Normal 2 2" xfId="303" xr:uid="{00000000-0005-0000-0000-00002F010000}"/>
    <cellStyle name="Normal 2 3" xfId="304" xr:uid="{00000000-0005-0000-0000-000030010000}"/>
    <cellStyle name="Normal 2 4" xfId="305" xr:uid="{00000000-0005-0000-0000-000031010000}"/>
    <cellStyle name="Normal 2 5" xfId="306" xr:uid="{00000000-0005-0000-0000-000032010000}"/>
    <cellStyle name="Normal 3" xfId="307" xr:uid="{00000000-0005-0000-0000-000033010000}"/>
    <cellStyle name="Normal 3 2" xfId="308" xr:uid="{00000000-0005-0000-0000-000034010000}"/>
    <cellStyle name="Normal 3 3" xfId="309" xr:uid="{00000000-0005-0000-0000-000035010000}"/>
    <cellStyle name="Normal 3 4" xfId="310" xr:uid="{00000000-0005-0000-0000-000036010000}"/>
    <cellStyle name="Normal 3 5" xfId="311" xr:uid="{00000000-0005-0000-0000-000037010000}"/>
    <cellStyle name="Normal 4" xfId="312" xr:uid="{00000000-0005-0000-0000-000038010000}"/>
    <cellStyle name="Normal 5" xfId="313" xr:uid="{00000000-0005-0000-0000-000039010000}"/>
    <cellStyle name="Normal 6" xfId="314" xr:uid="{00000000-0005-0000-0000-00003A010000}"/>
    <cellStyle name="Note" xfId="315" xr:uid="{00000000-0005-0000-0000-00003B010000}"/>
    <cellStyle name="Note 2" xfId="316" xr:uid="{00000000-0005-0000-0000-00003C010000}"/>
    <cellStyle name="Note 2 2" xfId="317" xr:uid="{00000000-0005-0000-0000-00003D010000}"/>
    <cellStyle name="Note 2 2 2" xfId="318" xr:uid="{00000000-0005-0000-0000-00003E010000}"/>
    <cellStyle name="Note 2 2 3" xfId="319" xr:uid="{00000000-0005-0000-0000-00003F010000}"/>
    <cellStyle name="Note 2 2 4" xfId="320" xr:uid="{00000000-0005-0000-0000-000040010000}"/>
    <cellStyle name="Note 2 2 5" xfId="321" xr:uid="{00000000-0005-0000-0000-000041010000}"/>
    <cellStyle name="Note 2 3" xfId="322" xr:uid="{00000000-0005-0000-0000-000042010000}"/>
    <cellStyle name="Note 2 3 2" xfId="323" xr:uid="{00000000-0005-0000-0000-000043010000}"/>
    <cellStyle name="Note 2 3 3" xfId="324" xr:uid="{00000000-0005-0000-0000-000044010000}"/>
    <cellStyle name="Note 2 3 4" xfId="325" xr:uid="{00000000-0005-0000-0000-000045010000}"/>
    <cellStyle name="Note 2 3 5" xfId="326" xr:uid="{00000000-0005-0000-0000-000046010000}"/>
    <cellStyle name="Note 2 4" xfId="327" xr:uid="{00000000-0005-0000-0000-000047010000}"/>
    <cellStyle name="Note 2 5" xfId="328" xr:uid="{00000000-0005-0000-0000-000048010000}"/>
    <cellStyle name="Note 2 6" xfId="329" xr:uid="{00000000-0005-0000-0000-000049010000}"/>
    <cellStyle name="Note 2 7" xfId="330" xr:uid="{00000000-0005-0000-0000-00004A010000}"/>
    <cellStyle name="Note 3" xfId="331" xr:uid="{00000000-0005-0000-0000-00004B010000}"/>
    <cellStyle name="Output" xfId="332" xr:uid="{00000000-0005-0000-0000-00004C010000}"/>
    <cellStyle name="Output 2" xfId="333" xr:uid="{00000000-0005-0000-0000-00004D010000}"/>
    <cellStyle name="Output_07_Economic 54 (6 Months)" xfId="334" xr:uid="{00000000-0005-0000-0000-00004E010000}"/>
    <cellStyle name="Title" xfId="335" xr:uid="{00000000-0005-0000-0000-00004F010000}"/>
    <cellStyle name="Title 2" xfId="336" xr:uid="{00000000-0005-0000-0000-000050010000}"/>
    <cellStyle name="Title_07_Economic 54 (6 Months)" xfId="337" xr:uid="{00000000-0005-0000-0000-000051010000}"/>
    <cellStyle name="Total" xfId="338" xr:uid="{00000000-0005-0000-0000-000052010000}"/>
    <cellStyle name="Total 2" xfId="339" xr:uid="{00000000-0005-0000-0000-000053010000}"/>
    <cellStyle name="Total_07_Economic 54 (6 Months)" xfId="340" xr:uid="{00000000-0005-0000-0000-000054010000}"/>
    <cellStyle name="Warning Text" xfId="341" xr:uid="{00000000-0005-0000-0000-000055010000}"/>
    <cellStyle name="การคำนวณ 2" xfId="342" xr:uid="{00000000-0005-0000-0000-000056010000}"/>
    <cellStyle name="การคำนวณ 2 2" xfId="343" xr:uid="{00000000-0005-0000-0000-000057010000}"/>
    <cellStyle name="การคำนวณ 2 3" xfId="344" xr:uid="{00000000-0005-0000-0000-000058010000}"/>
    <cellStyle name="การคำนวณ 2 4" xfId="345" xr:uid="{00000000-0005-0000-0000-000059010000}"/>
    <cellStyle name="การคำนวณ 2_01_ด้านสังคม p(116-182)" xfId="346" xr:uid="{00000000-0005-0000-0000-00005A010000}"/>
    <cellStyle name="การคำนวณ 3" xfId="347" xr:uid="{00000000-0005-0000-0000-00005B010000}"/>
    <cellStyle name="การคำนวณ 3 2" xfId="348" xr:uid="{00000000-0005-0000-0000-00005C010000}"/>
    <cellStyle name="การคำนวณ 4" xfId="349" xr:uid="{00000000-0005-0000-0000-00005D010000}"/>
    <cellStyle name="การคำนวณ 4 2" xfId="350" xr:uid="{00000000-0005-0000-0000-00005E010000}"/>
    <cellStyle name="ข้อความเตือน 2" xfId="351" xr:uid="{00000000-0005-0000-0000-00005F010000}"/>
    <cellStyle name="ข้อความเตือน 2 2" xfId="352" xr:uid="{00000000-0005-0000-0000-000060010000}"/>
    <cellStyle name="ข้อความเตือน 2 3" xfId="353" xr:uid="{00000000-0005-0000-0000-000061010000}"/>
    <cellStyle name="ข้อความเตือน 2 4" xfId="354" xr:uid="{00000000-0005-0000-0000-000062010000}"/>
    <cellStyle name="ข้อความเตือน 2_01_ด้านสังคม p(116-182)" xfId="355" xr:uid="{00000000-0005-0000-0000-000063010000}"/>
    <cellStyle name="ข้อความเตือน 3" xfId="356" xr:uid="{00000000-0005-0000-0000-000064010000}"/>
    <cellStyle name="ข้อความเตือน 3 2" xfId="357" xr:uid="{00000000-0005-0000-0000-000065010000}"/>
    <cellStyle name="ข้อความเตือน 4" xfId="358" xr:uid="{00000000-0005-0000-0000-000066010000}"/>
    <cellStyle name="ข้อความเตือน 4 2" xfId="359" xr:uid="{00000000-0005-0000-0000-000067010000}"/>
    <cellStyle name="ข้อความอธิบาย 2" xfId="360" xr:uid="{00000000-0005-0000-0000-000068010000}"/>
    <cellStyle name="ข้อความอธิบาย 2 2" xfId="361" xr:uid="{00000000-0005-0000-0000-000069010000}"/>
    <cellStyle name="ข้อความอธิบาย 2 3" xfId="362" xr:uid="{00000000-0005-0000-0000-00006A010000}"/>
    <cellStyle name="ข้อความอธิบาย 2 4" xfId="363" xr:uid="{00000000-0005-0000-0000-00006B010000}"/>
    <cellStyle name="ข้อความอธิบาย 2_01_ด้านสังคม p(116-182)" xfId="364" xr:uid="{00000000-0005-0000-0000-00006C010000}"/>
    <cellStyle name="ข้อความอธิบาย 3" xfId="365" xr:uid="{00000000-0005-0000-0000-00006D010000}"/>
    <cellStyle name="ข้อความอธิบาย 3 2" xfId="366" xr:uid="{00000000-0005-0000-0000-00006E010000}"/>
    <cellStyle name="ข้อความอธิบาย 4" xfId="367" xr:uid="{00000000-0005-0000-0000-00006F010000}"/>
    <cellStyle name="ข้อความอธิบาย 4 2" xfId="368" xr:uid="{00000000-0005-0000-0000-000070010000}"/>
    <cellStyle name="เครื่องหมายจุลภาค 10" xfId="369" xr:uid="{00000000-0005-0000-0000-000071010000}"/>
    <cellStyle name="เครื่องหมายจุลภาค 10 2" xfId="370" xr:uid="{00000000-0005-0000-0000-000072010000}"/>
    <cellStyle name="เครื่องหมายจุลภาค 10 3" xfId="371" xr:uid="{00000000-0005-0000-0000-000073010000}"/>
    <cellStyle name="เครื่องหมายจุลภาค 10 4" xfId="372" xr:uid="{00000000-0005-0000-0000-000074010000}"/>
    <cellStyle name="เครื่องหมายจุลภาค 10 5" xfId="373" xr:uid="{00000000-0005-0000-0000-000075010000}"/>
    <cellStyle name="เครื่องหมายจุลภาค 11" xfId="374" xr:uid="{00000000-0005-0000-0000-000076010000}"/>
    <cellStyle name="เครื่องหมายจุลภาค 11 2" xfId="375" xr:uid="{00000000-0005-0000-0000-000077010000}"/>
    <cellStyle name="เครื่องหมายจุลภาค 12" xfId="376" xr:uid="{00000000-0005-0000-0000-000078010000}"/>
    <cellStyle name="เครื่องหมายจุลภาค 12 2" xfId="377" xr:uid="{00000000-0005-0000-0000-000079010000}"/>
    <cellStyle name="เครื่องหมายจุลภาค 12 3" xfId="378" xr:uid="{00000000-0005-0000-0000-00007A010000}"/>
    <cellStyle name="เครื่องหมายจุลภาค 12 4" xfId="379" xr:uid="{00000000-0005-0000-0000-00007B010000}"/>
    <cellStyle name="เครื่องหมายจุลภาค 12 5" xfId="380" xr:uid="{00000000-0005-0000-0000-00007C010000}"/>
    <cellStyle name="เครื่องหมายจุลภาค 12 6" xfId="381" xr:uid="{00000000-0005-0000-0000-00007D010000}"/>
    <cellStyle name="เครื่องหมายจุลภาค 13" xfId="382" xr:uid="{00000000-0005-0000-0000-00007E010000}"/>
    <cellStyle name="เครื่องหมายจุลภาค 13 2" xfId="383" xr:uid="{00000000-0005-0000-0000-00007F010000}"/>
    <cellStyle name="เครื่องหมายจุลภาค 13 3" xfId="384" xr:uid="{00000000-0005-0000-0000-000080010000}"/>
    <cellStyle name="เครื่องหมายจุลภาค 13 4" xfId="385" xr:uid="{00000000-0005-0000-0000-000081010000}"/>
    <cellStyle name="เครื่องหมายจุลภาค 13 5" xfId="386" xr:uid="{00000000-0005-0000-0000-000082010000}"/>
    <cellStyle name="เครื่องหมายจุลภาค 14" xfId="387" xr:uid="{00000000-0005-0000-0000-000083010000}"/>
    <cellStyle name="เครื่องหมายจุลภาค 14 2" xfId="388" xr:uid="{00000000-0005-0000-0000-000084010000}"/>
    <cellStyle name="เครื่องหมายจุลภาค 15" xfId="389" xr:uid="{00000000-0005-0000-0000-000085010000}"/>
    <cellStyle name="เครื่องหมายจุลภาค 15 2" xfId="390" xr:uid="{00000000-0005-0000-0000-000086010000}"/>
    <cellStyle name="เครื่องหมายจุลภาค 16" xfId="391" xr:uid="{00000000-0005-0000-0000-000087010000}"/>
    <cellStyle name="เครื่องหมายจุลภาค 17" xfId="392" xr:uid="{00000000-0005-0000-0000-000088010000}"/>
    <cellStyle name="เครื่องหมายจุลภาค 2" xfId="393" xr:uid="{00000000-0005-0000-0000-000089010000}"/>
    <cellStyle name="เครื่องหมายจุลภาค 2 10" xfId="394" xr:uid="{00000000-0005-0000-0000-00008A010000}"/>
    <cellStyle name="เครื่องหมายจุลภาค 2 11" xfId="395" xr:uid="{00000000-0005-0000-0000-00008B010000}"/>
    <cellStyle name="เครื่องหมายจุลภาค 2 12" xfId="396" xr:uid="{00000000-0005-0000-0000-00008C010000}"/>
    <cellStyle name="เครื่องหมายจุลภาค 2 13" xfId="397" xr:uid="{00000000-0005-0000-0000-00008D010000}"/>
    <cellStyle name="เครื่องหมายจุลภาค 2 2" xfId="398" xr:uid="{00000000-0005-0000-0000-00008E010000}"/>
    <cellStyle name="เครื่องหมายจุลภาค 2 2 2" xfId="399" xr:uid="{00000000-0005-0000-0000-00008F010000}"/>
    <cellStyle name="เครื่องหมายจุลภาค 2 3" xfId="400" xr:uid="{00000000-0005-0000-0000-000090010000}"/>
    <cellStyle name="เครื่องหมายจุลภาค 2 3 2" xfId="401" xr:uid="{00000000-0005-0000-0000-000091010000}"/>
    <cellStyle name="เครื่องหมายจุลภาค 2 3 3" xfId="402" xr:uid="{00000000-0005-0000-0000-000092010000}"/>
    <cellStyle name="เครื่องหมายจุลภาค 2 3 3 2" xfId="403" xr:uid="{00000000-0005-0000-0000-000093010000}"/>
    <cellStyle name="เครื่องหมายจุลภาค 2 3 3 3" xfId="404" xr:uid="{00000000-0005-0000-0000-000094010000}"/>
    <cellStyle name="เครื่องหมายจุลภาค 2 3 3 4" xfId="405" xr:uid="{00000000-0005-0000-0000-000095010000}"/>
    <cellStyle name="เครื่องหมายจุลภาค 2 3 3 5" xfId="406" xr:uid="{00000000-0005-0000-0000-000096010000}"/>
    <cellStyle name="เครื่องหมายจุลภาค 2 3 4" xfId="407" xr:uid="{00000000-0005-0000-0000-000097010000}"/>
    <cellStyle name="เครื่องหมายจุลภาค 2 3 4 2" xfId="408" xr:uid="{00000000-0005-0000-0000-000098010000}"/>
    <cellStyle name="เครื่องหมายจุลภาค 2 3 4 3" xfId="409" xr:uid="{00000000-0005-0000-0000-000099010000}"/>
    <cellStyle name="เครื่องหมายจุลภาค 2 3 4 4" xfId="410" xr:uid="{00000000-0005-0000-0000-00009A010000}"/>
    <cellStyle name="เครื่องหมายจุลภาค 2 3 4 5" xfId="411" xr:uid="{00000000-0005-0000-0000-00009B010000}"/>
    <cellStyle name="เครื่องหมายจุลภาค 2 3 5" xfId="412" xr:uid="{00000000-0005-0000-0000-00009C010000}"/>
    <cellStyle name="เครื่องหมายจุลภาค 2 3 6" xfId="413" xr:uid="{00000000-0005-0000-0000-00009D010000}"/>
    <cellStyle name="เครื่องหมายจุลภาค 2 3 7" xfId="414" xr:uid="{00000000-0005-0000-0000-00009E010000}"/>
    <cellStyle name="เครื่องหมายจุลภาค 2 4" xfId="415" xr:uid="{00000000-0005-0000-0000-00009F010000}"/>
    <cellStyle name="เครื่องหมายจุลภาค 2 5" xfId="416" xr:uid="{00000000-0005-0000-0000-0000A0010000}"/>
    <cellStyle name="เครื่องหมายจุลภาค 2 6" xfId="417" xr:uid="{00000000-0005-0000-0000-0000A1010000}"/>
    <cellStyle name="เครื่องหมายจุลภาค 2 6 2" xfId="418" xr:uid="{00000000-0005-0000-0000-0000A2010000}"/>
    <cellStyle name="เครื่องหมายจุลภาค 2 6 3" xfId="419" xr:uid="{00000000-0005-0000-0000-0000A3010000}"/>
    <cellStyle name="เครื่องหมายจุลภาค 2 6 4" xfId="420" xr:uid="{00000000-0005-0000-0000-0000A4010000}"/>
    <cellStyle name="เครื่องหมายจุลภาค 2 6 5" xfId="421" xr:uid="{00000000-0005-0000-0000-0000A5010000}"/>
    <cellStyle name="เครื่องหมายจุลภาค 2 7" xfId="422" xr:uid="{00000000-0005-0000-0000-0000A6010000}"/>
    <cellStyle name="เครื่องหมายจุลภาค 2 8" xfId="423" xr:uid="{00000000-0005-0000-0000-0000A7010000}"/>
    <cellStyle name="เครื่องหมายจุลภาค 2 9" xfId="424" xr:uid="{00000000-0005-0000-0000-0000A8010000}"/>
    <cellStyle name="เครื่องหมายจุลภาค 2_01_ด้านสังคม p(116-182)" xfId="425" xr:uid="{00000000-0005-0000-0000-0000A9010000}"/>
    <cellStyle name="เครื่องหมายจุลภาค 3" xfId="426" xr:uid="{00000000-0005-0000-0000-0000AA010000}"/>
    <cellStyle name="เครื่องหมายจุลภาค 3 2" xfId="427" xr:uid="{00000000-0005-0000-0000-0000AB010000}"/>
    <cellStyle name="เครื่องหมายจุลภาค 3 2 2" xfId="428" xr:uid="{00000000-0005-0000-0000-0000AC010000}"/>
    <cellStyle name="เครื่องหมายจุลภาค 3 2 2 2" xfId="429" xr:uid="{00000000-0005-0000-0000-0000AD010000}"/>
    <cellStyle name="เครื่องหมายจุลภาค 3 2 2 3" xfId="430" xr:uid="{00000000-0005-0000-0000-0000AE010000}"/>
    <cellStyle name="เครื่องหมายจุลภาค 3 2 2 4" xfId="431" xr:uid="{00000000-0005-0000-0000-0000AF010000}"/>
    <cellStyle name="เครื่องหมายจุลภาค 3 2 2 5" xfId="432" xr:uid="{00000000-0005-0000-0000-0000B0010000}"/>
    <cellStyle name="เครื่องหมายจุลภาค 3 2 2 6" xfId="433" xr:uid="{00000000-0005-0000-0000-0000B1010000}"/>
    <cellStyle name="เครื่องหมายจุลภาค 3 2 3" xfId="434" xr:uid="{00000000-0005-0000-0000-0000B2010000}"/>
    <cellStyle name="เครื่องหมายจุลภาค 3 2 4" xfId="435" xr:uid="{00000000-0005-0000-0000-0000B3010000}"/>
    <cellStyle name="เครื่องหมายจุลภาค 3 2 5" xfId="436" xr:uid="{00000000-0005-0000-0000-0000B4010000}"/>
    <cellStyle name="เครื่องหมายจุลภาค 3 2 5 2" xfId="437" xr:uid="{00000000-0005-0000-0000-0000B5010000}"/>
    <cellStyle name="เครื่องหมายจุลภาค 3 2 5 3" xfId="438" xr:uid="{00000000-0005-0000-0000-0000B6010000}"/>
    <cellStyle name="เครื่องหมายจุลภาค 3 2 5 4" xfId="439" xr:uid="{00000000-0005-0000-0000-0000B7010000}"/>
    <cellStyle name="เครื่องหมายจุลภาค 3 2 5 5" xfId="440" xr:uid="{00000000-0005-0000-0000-0000B8010000}"/>
    <cellStyle name="เครื่องหมายจุลภาค 3 2 6" xfId="441" xr:uid="{00000000-0005-0000-0000-0000B9010000}"/>
    <cellStyle name="เครื่องหมายจุลภาค 3 2 7" xfId="442" xr:uid="{00000000-0005-0000-0000-0000BA010000}"/>
    <cellStyle name="เครื่องหมายจุลภาค 3 2 8" xfId="443" xr:uid="{00000000-0005-0000-0000-0000BB010000}"/>
    <cellStyle name="เครื่องหมายจุลภาค 3 3" xfId="444" xr:uid="{00000000-0005-0000-0000-0000BC010000}"/>
    <cellStyle name="เครื่องหมายจุลภาค 3 3 2" xfId="445" xr:uid="{00000000-0005-0000-0000-0000BD010000}"/>
    <cellStyle name="เครื่องหมายจุลภาค 3 3 3" xfId="446" xr:uid="{00000000-0005-0000-0000-0000BE010000}"/>
    <cellStyle name="เครื่องหมายจุลภาค 3 3 4" xfId="447" xr:uid="{00000000-0005-0000-0000-0000BF010000}"/>
    <cellStyle name="เครื่องหมายจุลภาค 3 3 5" xfId="448" xr:uid="{00000000-0005-0000-0000-0000C0010000}"/>
    <cellStyle name="เครื่องหมายจุลภาค 3 4" xfId="449" xr:uid="{00000000-0005-0000-0000-0000C1010000}"/>
    <cellStyle name="เครื่องหมายจุลภาค 3 4 2" xfId="450" xr:uid="{00000000-0005-0000-0000-0000C2010000}"/>
    <cellStyle name="เครื่องหมายจุลภาค 3 4 3" xfId="451" xr:uid="{00000000-0005-0000-0000-0000C3010000}"/>
    <cellStyle name="เครื่องหมายจุลภาค 3 4 4" xfId="452" xr:uid="{00000000-0005-0000-0000-0000C4010000}"/>
    <cellStyle name="เครื่องหมายจุลภาค 3 4 4 2" xfId="453" xr:uid="{00000000-0005-0000-0000-0000C5010000}"/>
    <cellStyle name="เครื่องหมายจุลภาค 3 4 4 2 2" xfId="454" xr:uid="{00000000-0005-0000-0000-0000C6010000}"/>
    <cellStyle name="เครื่องหมายจุลภาค 3 4 4 2 2 2" xfId="455" xr:uid="{00000000-0005-0000-0000-0000C7010000}"/>
    <cellStyle name="เครื่องหมายจุลภาค 3 4 4 2 2 3" xfId="456" xr:uid="{00000000-0005-0000-0000-0000C8010000}"/>
    <cellStyle name="เครื่องหมายจุลภาค 3 4 4 2 3" xfId="457" xr:uid="{00000000-0005-0000-0000-0000C9010000}"/>
    <cellStyle name="เครื่องหมายจุลภาค 3 4 4 2 4" xfId="458" xr:uid="{00000000-0005-0000-0000-0000CA010000}"/>
    <cellStyle name="เครื่องหมายจุลภาค 3 4 4 2 5" xfId="459" xr:uid="{00000000-0005-0000-0000-0000CB010000}"/>
    <cellStyle name="เครื่องหมายจุลภาค 3 4 4 2 6" xfId="460" xr:uid="{00000000-0005-0000-0000-0000CC010000}"/>
    <cellStyle name="เครื่องหมายจุลภาค 3 4 4 3" xfId="461" xr:uid="{00000000-0005-0000-0000-0000CD010000}"/>
    <cellStyle name="เครื่องหมายจุลภาค 3 4 4 4" xfId="462" xr:uid="{00000000-0005-0000-0000-0000CE010000}"/>
    <cellStyle name="เครื่องหมายจุลภาค 3 4 4 4 2" xfId="463" xr:uid="{00000000-0005-0000-0000-0000CF010000}"/>
    <cellStyle name="เครื่องหมายจุลภาค 3 4 4 4 3" xfId="464" xr:uid="{00000000-0005-0000-0000-0000D0010000}"/>
    <cellStyle name="เครื่องหมายจุลภาค 3 4 4 5" xfId="465" xr:uid="{00000000-0005-0000-0000-0000D1010000}"/>
    <cellStyle name="เครื่องหมายจุลภาค 3 4 4 6" xfId="466" xr:uid="{00000000-0005-0000-0000-0000D2010000}"/>
    <cellStyle name="เครื่องหมายจุลภาค 3 4 4 7" xfId="467" xr:uid="{00000000-0005-0000-0000-0000D3010000}"/>
    <cellStyle name="เครื่องหมายจุลภาค 3 4 5" xfId="468" xr:uid="{00000000-0005-0000-0000-0000D4010000}"/>
    <cellStyle name="เครื่องหมายจุลภาค 3 4 6" xfId="469" xr:uid="{00000000-0005-0000-0000-0000D5010000}"/>
    <cellStyle name="เครื่องหมายจุลภาค 3 4 7" xfId="470" xr:uid="{00000000-0005-0000-0000-0000D6010000}"/>
    <cellStyle name="เครื่องหมายจุลภาค 3 5" xfId="471" xr:uid="{00000000-0005-0000-0000-0000D7010000}"/>
    <cellStyle name="เครื่องหมายจุลภาค 3 6" xfId="472" xr:uid="{00000000-0005-0000-0000-0000D8010000}"/>
    <cellStyle name="เครื่องหมายจุลภาค 3 7" xfId="473" xr:uid="{00000000-0005-0000-0000-0000D9010000}"/>
    <cellStyle name="เครื่องหมายจุลภาค 3 8" xfId="474" xr:uid="{00000000-0005-0000-0000-0000DA010000}"/>
    <cellStyle name="เครื่องหมายจุลภาค 3 9" xfId="475" xr:uid="{00000000-0005-0000-0000-0000DB010000}"/>
    <cellStyle name="เครื่องหมายจุลภาค 4" xfId="476" xr:uid="{00000000-0005-0000-0000-0000DC010000}"/>
    <cellStyle name="เครื่องหมายจุลภาค 4 2" xfId="477" xr:uid="{00000000-0005-0000-0000-0000DD010000}"/>
    <cellStyle name="เครื่องหมายจุลภาค 4 2 2" xfId="478" xr:uid="{00000000-0005-0000-0000-0000DE010000}"/>
    <cellStyle name="เครื่องหมายจุลภาค 4 2 2 2" xfId="479" xr:uid="{00000000-0005-0000-0000-0000DF010000}"/>
    <cellStyle name="เครื่องหมายจุลภาค 4 2 2 3" xfId="480" xr:uid="{00000000-0005-0000-0000-0000E0010000}"/>
    <cellStyle name="เครื่องหมายจุลภาค 4 2 2 4" xfId="481" xr:uid="{00000000-0005-0000-0000-0000E1010000}"/>
    <cellStyle name="เครื่องหมายจุลภาค 4 2 2 5" xfId="482" xr:uid="{00000000-0005-0000-0000-0000E2010000}"/>
    <cellStyle name="เครื่องหมายจุลภาค 4 2 3" xfId="483" xr:uid="{00000000-0005-0000-0000-0000E3010000}"/>
    <cellStyle name="เครื่องหมายจุลภาค 4 2 3 2" xfId="484" xr:uid="{00000000-0005-0000-0000-0000E4010000}"/>
    <cellStyle name="เครื่องหมายจุลภาค 4 2 3 3" xfId="485" xr:uid="{00000000-0005-0000-0000-0000E5010000}"/>
    <cellStyle name="เครื่องหมายจุลภาค 4 2 3 4" xfId="486" xr:uid="{00000000-0005-0000-0000-0000E6010000}"/>
    <cellStyle name="เครื่องหมายจุลภาค 4 2 3 5" xfId="487" xr:uid="{00000000-0005-0000-0000-0000E7010000}"/>
    <cellStyle name="เครื่องหมายจุลภาค 4 2 4" xfId="488" xr:uid="{00000000-0005-0000-0000-0000E8010000}"/>
    <cellStyle name="เครื่องหมายจุลภาค 4 2 5" xfId="489" xr:uid="{00000000-0005-0000-0000-0000E9010000}"/>
    <cellStyle name="เครื่องหมายจุลภาค 4 2 6" xfId="490" xr:uid="{00000000-0005-0000-0000-0000EA010000}"/>
    <cellStyle name="เครื่องหมายจุลภาค 4 2 7" xfId="491" xr:uid="{00000000-0005-0000-0000-0000EB010000}"/>
    <cellStyle name="เครื่องหมายจุลภาค 4 3" xfId="492" xr:uid="{00000000-0005-0000-0000-0000EC010000}"/>
    <cellStyle name="เครื่องหมายจุลภาค 4 3 2" xfId="493" xr:uid="{00000000-0005-0000-0000-0000ED010000}"/>
    <cellStyle name="เครื่องหมายจุลภาค 4 3 3" xfId="494" xr:uid="{00000000-0005-0000-0000-0000EE010000}"/>
    <cellStyle name="เครื่องหมายจุลภาค 4 3 4" xfId="495" xr:uid="{00000000-0005-0000-0000-0000EF010000}"/>
    <cellStyle name="เครื่องหมายจุลภาค 4 3 5" xfId="496" xr:uid="{00000000-0005-0000-0000-0000F0010000}"/>
    <cellStyle name="เครื่องหมายจุลภาค 4 4" xfId="497" xr:uid="{00000000-0005-0000-0000-0000F1010000}"/>
    <cellStyle name="เครื่องหมายจุลภาค 4 5" xfId="498" xr:uid="{00000000-0005-0000-0000-0000F2010000}"/>
    <cellStyle name="เครื่องหมายจุลภาค 4 5 2" xfId="499" xr:uid="{00000000-0005-0000-0000-0000F3010000}"/>
    <cellStyle name="เครื่องหมายจุลภาค 4 5 2 2" xfId="500" xr:uid="{00000000-0005-0000-0000-0000F4010000}"/>
    <cellStyle name="เครื่องหมายจุลภาค 4 5 2 2 2" xfId="501" xr:uid="{00000000-0005-0000-0000-0000F5010000}"/>
    <cellStyle name="เครื่องหมายจุลภาค 4 5 2 2 3" xfId="502" xr:uid="{00000000-0005-0000-0000-0000F6010000}"/>
    <cellStyle name="เครื่องหมายจุลภาค 4 5 2 3" xfId="503" xr:uid="{00000000-0005-0000-0000-0000F7010000}"/>
    <cellStyle name="เครื่องหมายจุลภาค 4 5 2 4" xfId="504" xr:uid="{00000000-0005-0000-0000-0000F8010000}"/>
    <cellStyle name="เครื่องหมายจุลภาค 4 5 2 5" xfId="505" xr:uid="{00000000-0005-0000-0000-0000F9010000}"/>
    <cellStyle name="เครื่องหมายจุลภาค 4 5 2 6" xfId="506" xr:uid="{00000000-0005-0000-0000-0000FA010000}"/>
    <cellStyle name="เครื่องหมายจุลภาค 4 5 3" xfId="507" xr:uid="{00000000-0005-0000-0000-0000FB010000}"/>
    <cellStyle name="เครื่องหมายจุลภาค 4 5 4" xfId="508" xr:uid="{00000000-0005-0000-0000-0000FC010000}"/>
    <cellStyle name="เครื่องหมายจุลภาค 4 5 4 2" xfId="509" xr:uid="{00000000-0005-0000-0000-0000FD010000}"/>
    <cellStyle name="เครื่องหมายจุลภาค 4 5 4 3" xfId="510" xr:uid="{00000000-0005-0000-0000-0000FE010000}"/>
    <cellStyle name="เครื่องหมายจุลภาค 4 5 5" xfId="511" xr:uid="{00000000-0005-0000-0000-0000FF010000}"/>
    <cellStyle name="เครื่องหมายจุลภาค 4 5 6" xfId="512" xr:uid="{00000000-0005-0000-0000-000000020000}"/>
    <cellStyle name="เครื่องหมายจุลภาค 4 5 7" xfId="513" xr:uid="{00000000-0005-0000-0000-000001020000}"/>
    <cellStyle name="เครื่องหมายจุลภาค 4 6" xfId="514" xr:uid="{00000000-0005-0000-0000-000002020000}"/>
    <cellStyle name="เครื่องหมายจุลภาค 4 7" xfId="515" xr:uid="{00000000-0005-0000-0000-000003020000}"/>
    <cellStyle name="เครื่องหมายจุลภาค 4 8" xfId="516" xr:uid="{00000000-0005-0000-0000-000004020000}"/>
    <cellStyle name="เครื่องหมายจุลภาค 5" xfId="517" xr:uid="{00000000-0005-0000-0000-000005020000}"/>
    <cellStyle name="เครื่องหมายจุลภาค 5 2" xfId="518" xr:uid="{00000000-0005-0000-0000-000006020000}"/>
    <cellStyle name="เครื่องหมายจุลภาค 5 2 2" xfId="519" xr:uid="{00000000-0005-0000-0000-000007020000}"/>
    <cellStyle name="เครื่องหมายจุลภาค 5 2 2 2" xfId="520" xr:uid="{00000000-0005-0000-0000-000008020000}"/>
    <cellStyle name="เครื่องหมายจุลภาค 5 2 2 2 2" xfId="521" xr:uid="{00000000-0005-0000-0000-000009020000}"/>
    <cellStyle name="เครื่องหมายจุลภาค 5 2 2 2 3" xfId="522" xr:uid="{00000000-0005-0000-0000-00000A020000}"/>
    <cellStyle name="เครื่องหมายจุลภาค 5 2 2 2 4" xfId="523" xr:uid="{00000000-0005-0000-0000-00000B020000}"/>
    <cellStyle name="เครื่องหมายจุลภาค 5 2 2 2 5" xfId="524" xr:uid="{00000000-0005-0000-0000-00000C020000}"/>
    <cellStyle name="เครื่องหมายจุลภาค 5 2 2 3" xfId="525" xr:uid="{00000000-0005-0000-0000-00000D020000}"/>
    <cellStyle name="เครื่องหมายจุลภาค 5 2 2 4" xfId="526" xr:uid="{00000000-0005-0000-0000-00000E020000}"/>
    <cellStyle name="เครื่องหมายจุลภาค 5 2 2 5" xfId="527" xr:uid="{00000000-0005-0000-0000-00000F020000}"/>
    <cellStyle name="เครื่องหมายจุลภาค 5 2 2 6" xfId="528" xr:uid="{00000000-0005-0000-0000-000010020000}"/>
    <cellStyle name="เครื่องหมายจุลภาค 5 2 2 7" xfId="529" xr:uid="{00000000-0005-0000-0000-000011020000}"/>
    <cellStyle name="เครื่องหมายจุลภาค 5 2 3" xfId="530" xr:uid="{00000000-0005-0000-0000-000012020000}"/>
    <cellStyle name="เครื่องหมายจุลภาค 5 2 3 2" xfId="531" xr:uid="{00000000-0005-0000-0000-000013020000}"/>
    <cellStyle name="เครื่องหมายจุลภาค 5 2 3 3" xfId="532" xr:uid="{00000000-0005-0000-0000-000014020000}"/>
    <cellStyle name="เครื่องหมายจุลภาค 5 2 3 4" xfId="533" xr:uid="{00000000-0005-0000-0000-000015020000}"/>
    <cellStyle name="เครื่องหมายจุลภาค 5 2 3 5" xfId="534" xr:uid="{00000000-0005-0000-0000-000016020000}"/>
    <cellStyle name="เครื่องหมายจุลภาค 5 2 4" xfId="535" xr:uid="{00000000-0005-0000-0000-000017020000}"/>
    <cellStyle name="เครื่องหมายจุลภาค 5 2 4 2" xfId="536" xr:uid="{00000000-0005-0000-0000-000018020000}"/>
    <cellStyle name="เครื่องหมายจุลภาค 5 2 4 3" xfId="537" xr:uid="{00000000-0005-0000-0000-000019020000}"/>
    <cellStyle name="เครื่องหมายจุลภาค 5 2 4 4" xfId="538" xr:uid="{00000000-0005-0000-0000-00001A020000}"/>
    <cellStyle name="เครื่องหมายจุลภาค 5 2 4 5" xfId="539" xr:uid="{00000000-0005-0000-0000-00001B020000}"/>
    <cellStyle name="เครื่องหมายจุลภาค 5 2 5" xfId="540" xr:uid="{00000000-0005-0000-0000-00001C020000}"/>
    <cellStyle name="เครื่องหมายจุลภาค 5 2 6" xfId="541" xr:uid="{00000000-0005-0000-0000-00001D020000}"/>
    <cellStyle name="เครื่องหมายจุลภาค 5 2 7" xfId="542" xr:uid="{00000000-0005-0000-0000-00001E020000}"/>
    <cellStyle name="เครื่องหมายจุลภาค 5 2 8" xfId="543" xr:uid="{00000000-0005-0000-0000-00001F020000}"/>
    <cellStyle name="เครื่องหมายจุลภาค 5 3" xfId="544" xr:uid="{00000000-0005-0000-0000-000020020000}"/>
    <cellStyle name="เครื่องหมายจุลภาค 5 3 2" xfId="545" xr:uid="{00000000-0005-0000-0000-000021020000}"/>
    <cellStyle name="เครื่องหมายจุลภาค 5 3 2 2" xfId="546" xr:uid="{00000000-0005-0000-0000-000022020000}"/>
    <cellStyle name="เครื่องหมายจุลภาค 5 3 2 3" xfId="547" xr:uid="{00000000-0005-0000-0000-000023020000}"/>
    <cellStyle name="เครื่องหมายจุลภาค 5 3 2 4" xfId="548" xr:uid="{00000000-0005-0000-0000-000024020000}"/>
    <cellStyle name="เครื่องหมายจุลภาค 5 3 2 5" xfId="549" xr:uid="{00000000-0005-0000-0000-000025020000}"/>
    <cellStyle name="เครื่องหมายจุลภาค 5 3 3" xfId="550" xr:uid="{00000000-0005-0000-0000-000026020000}"/>
    <cellStyle name="เครื่องหมายจุลภาค 5 3 3 2" xfId="551" xr:uid="{00000000-0005-0000-0000-000027020000}"/>
    <cellStyle name="เครื่องหมายจุลภาค 5 3 3 3" xfId="552" xr:uid="{00000000-0005-0000-0000-000028020000}"/>
    <cellStyle name="เครื่องหมายจุลภาค 5 3 3 4" xfId="553" xr:uid="{00000000-0005-0000-0000-000029020000}"/>
    <cellStyle name="เครื่องหมายจุลภาค 5 3 3 5" xfId="554" xr:uid="{00000000-0005-0000-0000-00002A020000}"/>
    <cellStyle name="เครื่องหมายจุลภาค 5 3 4" xfId="555" xr:uid="{00000000-0005-0000-0000-00002B020000}"/>
    <cellStyle name="เครื่องหมายจุลภาค 5 3 5" xfId="556" xr:uid="{00000000-0005-0000-0000-00002C020000}"/>
    <cellStyle name="เครื่องหมายจุลภาค 5 3 6" xfId="557" xr:uid="{00000000-0005-0000-0000-00002D020000}"/>
    <cellStyle name="เครื่องหมายจุลภาค 5 3 7" xfId="558" xr:uid="{00000000-0005-0000-0000-00002E020000}"/>
    <cellStyle name="เครื่องหมายจุลภาค 5 4" xfId="559" xr:uid="{00000000-0005-0000-0000-00002F020000}"/>
    <cellStyle name="เครื่องหมายจุลภาค 5 4 2" xfId="560" xr:uid="{00000000-0005-0000-0000-000030020000}"/>
    <cellStyle name="เครื่องหมายจุลภาค 5 4 3" xfId="561" xr:uid="{00000000-0005-0000-0000-000031020000}"/>
    <cellStyle name="เครื่องหมายจุลภาค 5 4 4" xfId="562" xr:uid="{00000000-0005-0000-0000-000032020000}"/>
    <cellStyle name="เครื่องหมายจุลภาค 5 4 5" xfId="563" xr:uid="{00000000-0005-0000-0000-000033020000}"/>
    <cellStyle name="เครื่องหมายจุลภาค 5 5" xfId="564" xr:uid="{00000000-0005-0000-0000-000034020000}"/>
    <cellStyle name="เครื่องหมายจุลภาค 5 6" xfId="565" xr:uid="{00000000-0005-0000-0000-000035020000}"/>
    <cellStyle name="เครื่องหมายจุลภาค 5 6 2" xfId="566" xr:uid="{00000000-0005-0000-0000-000036020000}"/>
    <cellStyle name="เครื่องหมายจุลภาค 5 6 2 2" xfId="567" xr:uid="{00000000-0005-0000-0000-000037020000}"/>
    <cellStyle name="เครื่องหมายจุลภาค 5 6 2 2 2" xfId="568" xr:uid="{00000000-0005-0000-0000-000038020000}"/>
    <cellStyle name="เครื่องหมายจุลภาค 5 6 2 2 3" xfId="569" xr:uid="{00000000-0005-0000-0000-000039020000}"/>
    <cellStyle name="เครื่องหมายจุลภาค 5 6 2 3" xfId="570" xr:uid="{00000000-0005-0000-0000-00003A020000}"/>
    <cellStyle name="เครื่องหมายจุลภาค 5 6 2 4" xfId="571" xr:uid="{00000000-0005-0000-0000-00003B020000}"/>
    <cellStyle name="เครื่องหมายจุลภาค 5 6 2 5" xfId="572" xr:uid="{00000000-0005-0000-0000-00003C020000}"/>
    <cellStyle name="เครื่องหมายจุลภาค 5 6 2 6" xfId="573" xr:uid="{00000000-0005-0000-0000-00003D020000}"/>
    <cellStyle name="เครื่องหมายจุลภาค 5 6 3" xfId="574" xr:uid="{00000000-0005-0000-0000-00003E020000}"/>
    <cellStyle name="เครื่องหมายจุลภาค 5 6 4" xfId="575" xr:uid="{00000000-0005-0000-0000-00003F020000}"/>
    <cellStyle name="เครื่องหมายจุลภาค 5 6 4 2" xfId="576" xr:uid="{00000000-0005-0000-0000-000040020000}"/>
    <cellStyle name="เครื่องหมายจุลภาค 5 6 4 3" xfId="577" xr:uid="{00000000-0005-0000-0000-000041020000}"/>
    <cellStyle name="เครื่องหมายจุลภาค 5 6 5" xfId="578" xr:uid="{00000000-0005-0000-0000-000042020000}"/>
    <cellStyle name="เครื่องหมายจุลภาค 5 6 6" xfId="579" xr:uid="{00000000-0005-0000-0000-000043020000}"/>
    <cellStyle name="เครื่องหมายจุลภาค 5 6 7" xfId="580" xr:uid="{00000000-0005-0000-0000-000044020000}"/>
    <cellStyle name="เครื่องหมายจุลภาค 5 7" xfId="581" xr:uid="{00000000-0005-0000-0000-000045020000}"/>
    <cellStyle name="เครื่องหมายจุลภาค 5 8" xfId="582" xr:uid="{00000000-0005-0000-0000-000046020000}"/>
    <cellStyle name="เครื่องหมายจุลภาค 5 9" xfId="583" xr:uid="{00000000-0005-0000-0000-000047020000}"/>
    <cellStyle name="เครื่องหมายจุลภาค 6" xfId="584" xr:uid="{00000000-0005-0000-0000-000048020000}"/>
    <cellStyle name="เครื่องหมายจุลภาค 6 2" xfId="585" xr:uid="{00000000-0005-0000-0000-000049020000}"/>
    <cellStyle name="เครื่องหมายจุลภาค 6 3" xfId="586" xr:uid="{00000000-0005-0000-0000-00004A020000}"/>
    <cellStyle name="เครื่องหมายจุลภาค 6 3 2" xfId="587" xr:uid="{00000000-0005-0000-0000-00004B020000}"/>
    <cellStyle name="เครื่องหมายจุลภาค 6 3 3" xfId="588" xr:uid="{00000000-0005-0000-0000-00004C020000}"/>
    <cellStyle name="เครื่องหมายจุลภาค 6 3 4" xfId="589" xr:uid="{00000000-0005-0000-0000-00004D020000}"/>
    <cellStyle name="เครื่องหมายจุลภาค 6 3 5" xfId="590" xr:uid="{00000000-0005-0000-0000-00004E020000}"/>
    <cellStyle name="เครื่องหมายจุลภาค 6 4" xfId="591" xr:uid="{00000000-0005-0000-0000-00004F020000}"/>
    <cellStyle name="เครื่องหมายจุลภาค 6 4 2" xfId="592" xr:uid="{00000000-0005-0000-0000-000050020000}"/>
    <cellStyle name="เครื่องหมายจุลภาค 6 4 3" xfId="593" xr:uid="{00000000-0005-0000-0000-000051020000}"/>
    <cellStyle name="เครื่องหมายจุลภาค 6 4 4" xfId="594" xr:uid="{00000000-0005-0000-0000-000052020000}"/>
    <cellStyle name="เครื่องหมายจุลภาค 6 4 5" xfId="595" xr:uid="{00000000-0005-0000-0000-000053020000}"/>
    <cellStyle name="เครื่องหมายจุลภาค 7" xfId="596" xr:uid="{00000000-0005-0000-0000-000054020000}"/>
    <cellStyle name="เครื่องหมายจุลภาค 7 2" xfId="597" xr:uid="{00000000-0005-0000-0000-000055020000}"/>
    <cellStyle name="เครื่องหมายจุลภาค 7 2 2" xfId="598" xr:uid="{00000000-0005-0000-0000-000056020000}"/>
    <cellStyle name="เครื่องหมายจุลภาค 7 2 2 2" xfId="599" xr:uid="{00000000-0005-0000-0000-000057020000}"/>
    <cellStyle name="เครื่องหมายจุลภาค 7 2 2 3" xfId="600" xr:uid="{00000000-0005-0000-0000-000058020000}"/>
    <cellStyle name="เครื่องหมายจุลภาค 7 2 2 4" xfId="601" xr:uid="{00000000-0005-0000-0000-000059020000}"/>
    <cellStyle name="เครื่องหมายจุลภาค 7 2 2 5" xfId="602" xr:uid="{00000000-0005-0000-0000-00005A020000}"/>
    <cellStyle name="เครื่องหมายจุลภาค 7 2 3" xfId="603" xr:uid="{00000000-0005-0000-0000-00005B020000}"/>
    <cellStyle name="เครื่องหมายจุลภาค 7 2 4" xfId="604" xr:uid="{00000000-0005-0000-0000-00005C020000}"/>
    <cellStyle name="เครื่องหมายจุลภาค 7 2 5" xfId="605" xr:uid="{00000000-0005-0000-0000-00005D020000}"/>
    <cellStyle name="เครื่องหมายจุลภาค 7 2 5 2" xfId="606" xr:uid="{00000000-0005-0000-0000-00005E020000}"/>
    <cellStyle name="เครื่องหมายจุลภาค 7 2 5 3" xfId="607" xr:uid="{00000000-0005-0000-0000-00005F020000}"/>
    <cellStyle name="เครื่องหมายจุลภาค 7 2 5 4" xfId="608" xr:uid="{00000000-0005-0000-0000-000060020000}"/>
    <cellStyle name="เครื่องหมายจุลภาค 7 2 5 5" xfId="609" xr:uid="{00000000-0005-0000-0000-000061020000}"/>
    <cellStyle name="เครื่องหมายจุลภาค 7 2 6" xfId="610" xr:uid="{00000000-0005-0000-0000-000062020000}"/>
    <cellStyle name="เครื่องหมายจุลภาค 7 2 7" xfId="611" xr:uid="{00000000-0005-0000-0000-000063020000}"/>
    <cellStyle name="เครื่องหมายจุลภาค 7 2 8" xfId="612" xr:uid="{00000000-0005-0000-0000-000064020000}"/>
    <cellStyle name="เครื่องหมายจุลภาค 7 3" xfId="613" xr:uid="{00000000-0005-0000-0000-000065020000}"/>
    <cellStyle name="เครื่องหมายจุลภาค 7 3 2" xfId="614" xr:uid="{00000000-0005-0000-0000-000066020000}"/>
    <cellStyle name="เครื่องหมายจุลภาค 7 3 3" xfId="615" xr:uid="{00000000-0005-0000-0000-000067020000}"/>
    <cellStyle name="เครื่องหมายจุลภาค 7 3 4" xfId="616" xr:uid="{00000000-0005-0000-0000-000068020000}"/>
    <cellStyle name="เครื่องหมายจุลภาค 7 3 5" xfId="617" xr:uid="{00000000-0005-0000-0000-000069020000}"/>
    <cellStyle name="เครื่องหมายจุลภาค 7 4" xfId="618" xr:uid="{00000000-0005-0000-0000-00006A020000}"/>
    <cellStyle name="เครื่องหมายจุลภาค 7 4 2" xfId="619" xr:uid="{00000000-0005-0000-0000-00006B020000}"/>
    <cellStyle name="เครื่องหมายจุลภาค 7 4 3" xfId="620" xr:uid="{00000000-0005-0000-0000-00006C020000}"/>
    <cellStyle name="เครื่องหมายจุลภาค 7 4 4" xfId="621" xr:uid="{00000000-0005-0000-0000-00006D020000}"/>
    <cellStyle name="เครื่องหมายจุลภาค 7 4 5" xfId="622" xr:uid="{00000000-0005-0000-0000-00006E020000}"/>
    <cellStyle name="เครื่องหมายจุลภาค 7 5" xfId="623" xr:uid="{00000000-0005-0000-0000-00006F020000}"/>
    <cellStyle name="เครื่องหมายจุลภาค 7 6" xfId="624" xr:uid="{00000000-0005-0000-0000-000070020000}"/>
    <cellStyle name="เครื่องหมายจุลภาค 7 7" xfId="625" xr:uid="{00000000-0005-0000-0000-000071020000}"/>
    <cellStyle name="เครื่องหมายจุลภาค 8" xfId="626" xr:uid="{00000000-0005-0000-0000-000072020000}"/>
    <cellStyle name="เครื่องหมายจุลภาค 8 10" xfId="627" xr:uid="{00000000-0005-0000-0000-000073020000}"/>
    <cellStyle name="เครื่องหมายจุลภาค 8 11" xfId="628" xr:uid="{00000000-0005-0000-0000-000074020000}"/>
    <cellStyle name="เครื่องหมายจุลภาค 8 12" xfId="629" xr:uid="{00000000-0005-0000-0000-000075020000}"/>
    <cellStyle name="เครื่องหมายจุลภาค 8 2" xfId="630" xr:uid="{00000000-0005-0000-0000-000076020000}"/>
    <cellStyle name="เครื่องหมายจุลภาค 8 2 2" xfId="631" xr:uid="{00000000-0005-0000-0000-000077020000}"/>
    <cellStyle name="เครื่องหมายจุลภาค 8 2 2 2" xfId="632" xr:uid="{00000000-0005-0000-0000-000078020000}"/>
    <cellStyle name="เครื่องหมายจุลภาค 8 2 2 3" xfId="633" xr:uid="{00000000-0005-0000-0000-000079020000}"/>
    <cellStyle name="เครื่องหมายจุลภาค 8 2 2 4" xfId="634" xr:uid="{00000000-0005-0000-0000-00007A020000}"/>
    <cellStyle name="เครื่องหมายจุลภาค 8 2 2 5" xfId="635" xr:uid="{00000000-0005-0000-0000-00007B020000}"/>
    <cellStyle name="เครื่องหมายจุลภาค 8 2 3" xfId="636" xr:uid="{00000000-0005-0000-0000-00007C020000}"/>
    <cellStyle name="เครื่องหมายจุลภาค 8 2 4" xfId="637" xr:uid="{00000000-0005-0000-0000-00007D020000}"/>
    <cellStyle name="เครื่องหมายจุลภาค 8 2 5" xfId="638" xr:uid="{00000000-0005-0000-0000-00007E020000}"/>
    <cellStyle name="เครื่องหมายจุลภาค 8 2 6" xfId="639" xr:uid="{00000000-0005-0000-0000-00007F020000}"/>
    <cellStyle name="เครื่องหมายจุลภาค 8 2 7" xfId="640" xr:uid="{00000000-0005-0000-0000-000080020000}"/>
    <cellStyle name="เครื่องหมายจุลภาค 8 2_02_ด้านเศรษฐกิจ p(238-258)" xfId="641" xr:uid="{00000000-0005-0000-0000-000081020000}"/>
    <cellStyle name="เครื่องหมายจุลภาค 8 3" xfId="642" xr:uid="{00000000-0005-0000-0000-000082020000}"/>
    <cellStyle name="เครื่องหมายจุลภาค 8 3 2" xfId="643" xr:uid="{00000000-0005-0000-0000-000083020000}"/>
    <cellStyle name="เครื่องหมายจุลภาค 8 3 3" xfId="644" xr:uid="{00000000-0005-0000-0000-000084020000}"/>
    <cellStyle name="เครื่องหมายจุลภาค 8 3 4" xfId="645" xr:uid="{00000000-0005-0000-0000-000085020000}"/>
    <cellStyle name="เครื่องหมายจุลภาค 8 3 5" xfId="646" xr:uid="{00000000-0005-0000-0000-000086020000}"/>
    <cellStyle name="เครื่องหมายจุลภาค 8 4" xfId="647" xr:uid="{00000000-0005-0000-0000-000087020000}"/>
    <cellStyle name="เครื่องหมายจุลภาค 8 4 2" xfId="648" xr:uid="{00000000-0005-0000-0000-000088020000}"/>
    <cellStyle name="เครื่องหมายจุลภาค 8 4 3" xfId="649" xr:uid="{00000000-0005-0000-0000-000089020000}"/>
    <cellStyle name="เครื่องหมายจุลภาค 8 4 4" xfId="650" xr:uid="{00000000-0005-0000-0000-00008A020000}"/>
    <cellStyle name="เครื่องหมายจุลภาค 8 4 5" xfId="651" xr:uid="{00000000-0005-0000-0000-00008B020000}"/>
    <cellStyle name="เครื่องหมายจุลภาค 8 5" xfId="652" xr:uid="{00000000-0005-0000-0000-00008C020000}"/>
    <cellStyle name="เครื่องหมายจุลภาค 8 5 2" xfId="653" xr:uid="{00000000-0005-0000-0000-00008D020000}"/>
    <cellStyle name="เครื่องหมายจุลภาค 8 5 3" xfId="654" xr:uid="{00000000-0005-0000-0000-00008E020000}"/>
    <cellStyle name="เครื่องหมายจุลภาค 8 5 4" xfId="655" xr:uid="{00000000-0005-0000-0000-00008F020000}"/>
    <cellStyle name="เครื่องหมายจุลภาค 8 5 5" xfId="656" xr:uid="{00000000-0005-0000-0000-000090020000}"/>
    <cellStyle name="เครื่องหมายจุลภาค 8 5 6" xfId="657" xr:uid="{00000000-0005-0000-0000-000091020000}"/>
    <cellStyle name="เครื่องหมายจุลภาค 8 6" xfId="658" xr:uid="{00000000-0005-0000-0000-000092020000}"/>
    <cellStyle name="เครื่องหมายจุลภาค 8 7" xfId="659" xr:uid="{00000000-0005-0000-0000-000093020000}"/>
    <cellStyle name="เครื่องหมายจุลภาค 8 8" xfId="660" xr:uid="{00000000-0005-0000-0000-000094020000}"/>
    <cellStyle name="เครื่องหมายจุลภาค 8 9" xfId="661" xr:uid="{00000000-0005-0000-0000-000095020000}"/>
    <cellStyle name="เครื่องหมายจุลภาค 8 9 2" xfId="662" xr:uid="{00000000-0005-0000-0000-000096020000}"/>
    <cellStyle name="เครื่องหมายจุลภาค 8 9 3" xfId="663" xr:uid="{00000000-0005-0000-0000-000097020000}"/>
    <cellStyle name="เครื่องหมายจุลภาค 8 9 4" xfId="664" xr:uid="{00000000-0005-0000-0000-000098020000}"/>
    <cellStyle name="เครื่องหมายจุลภาค 8 9 5" xfId="665" xr:uid="{00000000-0005-0000-0000-000099020000}"/>
    <cellStyle name="เครื่องหมายจุลภาค 9" xfId="666" xr:uid="{00000000-0005-0000-0000-00009A020000}"/>
    <cellStyle name="เครื่องหมายจุลภาค 9 2" xfId="667" xr:uid="{00000000-0005-0000-0000-00009B020000}"/>
    <cellStyle name="เครื่องหมายจุลภาค 9 2 2" xfId="668" xr:uid="{00000000-0005-0000-0000-00009C020000}"/>
    <cellStyle name="เครื่องหมายจุลภาค 9 3" xfId="669" xr:uid="{00000000-0005-0000-0000-00009D020000}"/>
    <cellStyle name="เครื่องหมายจุลภาค 9 3 2" xfId="670" xr:uid="{00000000-0005-0000-0000-00009E020000}"/>
    <cellStyle name="เครื่องหมายจุลภาค 9 3 3" xfId="671" xr:uid="{00000000-0005-0000-0000-00009F020000}"/>
    <cellStyle name="เครื่องหมายจุลภาค 9 3 4" xfId="672" xr:uid="{00000000-0005-0000-0000-0000A0020000}"/>
    <cellStyle name="เครื่องหมายจุลภาค 9 3 5" xfId="673" xr:uid="{00000000-0005-0000-0000-0000A1020000}"/>
    <cellStyle name="เครื่องหมายจุลภาค 9 4" xfId="674" xr:uid="{00000000-0005-0000-0000-0000A2020000}"/>
    <cellStyle name="เครื่องหมายจุลภาค 9 5" xfId="675" xr:uid="{00000000-0005-0000-0000-0000A3020000}"/>
    <cellStyle name="เครื่องหมายจุลภาค 9 5 2" xfId="676" xr:uid="{00000000-0005-0000-0000-0000A4020000}"/>
    <cellStyle name="เครื่องหมายจุลภาค 9 5 2 2" xfId="677" xr:uid="{00000000-0005-0000-0000-0000A5020000}"/>
    <cellStyle name="เครื่องหมายจุลภาค 9 5 2 2 2" xfId="678" xr:uid="{00000000-0005-0000-0000-0000A6020000}"/>
    <cellStyle name="เครื่องหมายจุลภาค 9 5 2 2 3" xfId="679" xr:uid="{00000000-0005-0000-0000-0000A7020000}"/>
    <cellStyle name="เครื่องหมายจุลภาค 9 5 2 3" xfId="680" xr:uid="{00000000-0005-0000-0000-0000A8020000}"/>
    <cellStyle name="เครื่องหมายจุลภาค 9 5 2 4" xfId="681" xr:uid="{00000000-0005-0000-0000-0000A9020000}"/>
    <cellStyle name="เครื่องหมายจุลภาค 9 5 2 5" xfId="682" xr:uid="{00000000-0005-0000-0000-0000AA020000}"/>
    <cellStyle name="เครื่องหมายจุลภาค 9 5 2 6" xfId="683" xr:uid="{00000000-0005-0000-0000-0000AB020000}"/>
    <cellStyle name="เครื่องหมายจุลภาค 9 5 3" xfId="684" xr:uid="{00000000-0005-0000-0000-0000AC020000}"/>
    <cellStyle name="เครื่องหมายจุลภาค 9 5 4" xfId="685" xr:uid="{00000000-0005-0000-0000-0000AD020000}"/>
    <cellStyle name="เครื่องหมายจุลภาค 9 5 4 2" xfId="686" xr:uid="{00000000-0005-0000-0000-0000AE020000}"/>
    <cellStyle name="เครื่องหมายจุลภาค 9 5 4 3" xfId="687" xr:uid="{00000000-0005-0000-0000-0000AF020000}"/>
    <cellStyle name="เครื่องหมายจุลภาค 9 5 5" xfId="688" xr:uid="{00000000-0005-0000-0000-0000B0020000}"/>
    <cellStyle name="เครื่องหมายจุลภาค 9 5 6" xfId="689" xr:uid="{00000000-0005-0000-0000-0000B1020000}"/>
    <cellStyle name="เครื่องหมายจุลภาค 9 5 7" xfId="690" xr:uid="{00000000-0005-0000-0000-0000B2020000}"/>
    <cellStyle name="เครื่องหมายจุลภาค 9 6" xfId="691" xr:uid="{00000000-0005-0000-0000-0000B3020000}"/>
    <cellStyle name="เครื่องหมายจุลภาค 9 7" xfId="692" xr:uid="{00000000-0005-0000-0000-0000B4020000}"/>
    <cellStyle name="เครื่องหมายจุลภาค 9 8" xfId="693" xr:uid="{00000000-0005-0000-0000-0000B5020000}"/>
    <cellStyle name="เครื่องหมายจุลภาค 9_02_ด้านเศรษฐกิจ p(238-258)" xfId="694" xr:uid="{00000000-0005-0000-0000-0000B6020000}"/>
    <cellStyle name="เครื่องหมายสกุลเงิน 2" xfId="695" xr:uid="{00000000-0005-0000-0000-0000B7020000}"/>
    <cellStyle name="เครื่องหมายสกุลเงิน 2 2" xfId="696" xr:uid="{00000000-0005-0000-0000-0000B8020000}"/>
    <cellStyle name="เครื่องหมายสกุลเงิน 2 2 2" xfId="697" xr:uid="{00000000-0005-0000-0000-0000B9020000}"/>
    <cellStyle name="เครื่องหมายสกุลเงิน 2 2 2 2" xfId="698" xr:uid="{00000000-0005-0000-0000-0000BA020000}"/>
    <cellStyle name="เครื่องหมายสกุลเงิน 2 2 2 3" xfId="699" xr:uid="{00000000-0005-0000-0000-0000BB020000}"/>
    <cellStyle name="เครื่องหมายสกุลเงิน 2 2 2 4" xfId="700" xr:uid="{00000000-0005-0000-0000-0000BC020000}"/>
    <cellStyle name="เครื่องหมายสกุลเงิน 2 2 2 5" xfId="701" xr:uid="{00000000-0005-0000-0000-0000BD020000}"/>
    <cellStyle name="เครื่องหมายสกุลเงิน 2 2 3" xfId="702" xr:uid="{00000000-0005-0000-0000-0000BE020000}"/>
    <cellStyle name="เครื่องหมายสกุลเงิน 2 2 4" xfId="703" xr:uid="{00000000-0005-0000-0000-0000BF020000}"/>
    <cellStyle name="เครื่องหมายสกุลเงิน 2 2 5" xfId="704" xr:uid="{00000000-0005-0000-0000-0000C0020000}"/>
    <cellStyle name="เครื่องหมายสกุลเงิน 2 3" xfId="705" xr:uid="{00000000-0005-0000-0000-0000C1020000}"/>
    <cellStyle name="เครื่องหมายสกุลเงิน 2 3 2" xfId="706" xr:uid="{00000000-0005-0000-0000-0000C2020000}"/>
    <cellStyle name="เครื่องหมายสกุลเงิน 2 3 3" xfId="707" xr:uid="{00000000-0005-0000-0000-0000C3020000}"/>
    <cellStyle name="เครื่องหมายสกุลเงิน 2 3 4" xfId="708" xr:uid="{00000000-0005-0000-0000-0000C4020000}"/>
    <cellStyle name="เครื่องหมายสกุลเงิน 2 3 5" xfId="709" xr:uid="{00000000-0005-0000-0000-0000C5020000}"/>
    <cellStyle name="เครื่องหมายสกุลเงิน 2 4" xfId="710" xr:uid="{00000000-0005-0000-0000-0000C6020000}"/>
    <cellStyle name="เครื่องหมายสกุลเงิน 2 5" xfId="711" xr:uid="{00000000-0005-0000-0000-0000C7020000}"/>
    <cellStyle name="เครื่องหมายสกุลเงิน 2 5 2" xfId="712" xr:uid="{00000000-0005-0000-0000-0000C8020000}"/>
    <cellStyle name="เครื่องหมายสกุลเงิน 2 5 3" xfId="713" xr:uid="{00000000-0005-0000-0000-0000C9020000}"/>
    <cellStyle name="เครื่องหมายสกุลเงิน 2 5 4" xfId="714" xr:uid="{00000000-0005-0000-0000-0000CA020000}"/>
    <cellStyle name="เครื่องหมายสกุลเงิน 2 5 5" xfId="715" xr:uid="{00000000-0005-0000-0000-0000CB020000}"/>
    <cellStyle name="เครื่องหมายสกุลเงิน 2 6" xfId="716" xr:uid="{00000000-0005-0000-0000-0000CC020000}"/>
    <cellStyle name="เครื่องหมายสกุลเงิน 2 7" xfId="717" xr:uid="{00000000-0005-0000-0000-0000CD020000}"/>
    <cellStyle name="เครื่องหมายสกุลเงิน 2 8" xfId="718" xr:uid="{00000000-0005-0000-0000-0000CE020000}"/>
    <cellStyle name="เครื่องหมายสกุลเงิน 3" xfId="719" xr:uid="{00000000-0005-0000-0000-0000CF020000}"/>
    <cellStyle name="เครื่องหมายสกุลเงิน 3 2" xfId="720" xr:uid="{00000000-0005-0000-0000-0000D0020000}"/>
    <cellStyle name="เครื่องหมายสกุลเงิน 3 3" xfId="721" xr:uid="{00000000-0005-0000-0000-0000D1020000}"/>
    <cellStyle name="เครื่องหมายสกุลเงิน 3 4" xfId="722" xr:uid="{00000000-0005-0000-0000-0000D2020000}"/>
    <cellStyle name="เครื่องหมายสกุลเงิน 3 5" xfId="723" xr:uid="{00000000-0005-0000-0000-0000D3020000}"/>
    <cellStyle name="ชื่อเรื่อง 2" xfId="724" xr:uid="{00000000-0005-0000-0000-0000D4020000}"/>
    <cellStyle name="ชื่อเรื่อง 2 2" xfId="725" xr:uid="{00000000-0005-0000-0000-0000D5020000}"/>
    <cellStyle name="ชื่อเรื่อง 2 3" xfId="726" xr:uid="{00000000-0005-0000-0000-0000D6020000}"/>
    <cellStyle name="ชื่อเรื่อง 2_01_ด้านสังคม p(116-182)" xfId="727" xr:uid="{00000000-0005-0000-0000-0000D7020000}"/>
    <cellStyle name="ชื่อเรื่อง 3" xfId="728" xr:uid="{00000000-0005-0000-0000-0000D8020000}"/>
    <cellStyle name="เชื่อมโยงหลายมิติ" xfId="729" xr:uid="{00000000-0005-0000-0000-0000D9020000}"/>
    <cellStyle name="เชื่อมโยงหลายมิติ 2" xfId="730" xr:uid="{00000000-0005-0000-0000-0000DA020000}"/>
    <cellStyle name="เชื่อมโยงหลายมิติ 2 2" xfId="731" xr:uid="{00000000-0005-0000-0000-0000DB020000}"/>
    <cellStyle name="เชื่อมโยงหลายมิติ 2 3" xfId="732" xr:uid="{00000000-0005-0000-0000-0000DC020000}"/>
    <cellStyle name="เชื่อมโยงหลายมิติ 2 4" xfId="733" xr:uid="{00000000-0005-0000-0000-0000DD020000}"/>
    <cellStyle name="เชื่อมโยงหลายมิติ 2 5" xfId="734" xr:uid="{00000000-0005-0000-0000-0000DE020000}"/>
    <cellStyle name="เชื่อมโยงหลายมิติ 3" xfId="735" xr:uid="{00000000-0005-0000-0000-0000DF020000}"/>
    <cellStyle name="เชื่อมโยงหลายมิติ 4" xfId="736" xr:uid="{00000000-0005-0000-0000-0000E0020000}"/>
    <cellStyle name="เชื่อมโยงหลายมิติ 5" xfId="737" xr:uid="{00000000-0005-0000-0000-0000E1020000}"/>
    <cellStyle name="เชื่อมโยงหลายมิติ_01_admin 6 เดือน" xfId="738" xr:uid="{00000000-0005-0000-0000-0000E2020000}"/>
    <cellStyle name="เซลล์ตรวจสอบ 2" xfId="739" xr:uid="{00000000-0005-0000-0000-0000E3020000}"/>
    <cellStyle name="เซลล์ตรวจสอบ 2 2" xfId="740" xr:uid="{00000000-0005-0000-0000-0000E4020000}"/>
    <cellStyle name="เซลล์ตรวจสอบ 2 3" xfId="741" xr:uid="{00000000-0005-0000-0000-0000E5020000}"/>
    <cellStyle name="เซลล์ตรวจสอบ 2 4" xfId="742" xr:uid="{00000000-0005-0000-0000-0000E6020000}"/>
    <cellStyle name="เซลล์ตรวจสอบ 2_01_ด้านสังคม p(116-182)" xfId="743" xr:uid="{00000000-0005-0000-0000-0000E7020000}"/>
    <cellStyle name="เซลล์ตรวจสอบ 3" xfId="744" xr:uid="{00000000-0005-0000-0000-0000E8020000}"/>
    <cellStyle name="เซลล์ตรวจสอบ 3 2" xfId="745" xr:uid="{00000000-0005-0000-0000-0000E9020000}"/>
    <cellStyle name="เซลล์ตรวจสอบ 4" xfId="746" xr:uid="{00000000-0005-0000-0000-0000EA020000}"/>
    <cellStyle name="เซลล์ตรวจสอบ 4 2" xfId="747" xr:uid="{00000000-0005-0000-0000-0000EB020000}"/>
    <cellStyle name="เซลล์ที่มีการเชื่อมโยง 2" xfId="748" xr:uid="{00000000-0005-0000-0000-0000EC020000}"/>
    <cellStyle name="เซลล์ที่มีการเชื่อมโยง 2 2" xfId="749" xr:uid="{00000000-0005-0000-0000-0000ED020000}"/>
    <cellStyle name="เซลล์ที่มีการเชื่อมโยง 2 3" xfId="750" xr:uid="{00000000-0005-0000-0000-0000EE020000}"/>
    <cellStyle name="เซลล์ที่มีการเชื่อมโยง 2 4" xfId="751" xr:uid="{00000000-0005-0000-0000-0000EF020000}"/>
    <cellStyle name="เซลล์ที่มีการเชื่อมโยง 2_01_ด้านสังคม p(116-182)" xfId="752" xr:uid="{00000000-0005-0000-0000-0000F0020000}"/>
    <cellStyle name="เซลล์ที่มีการเชื่อมโยง 3" xfId="753" xr:uid="{00000000-0005-0000-0000-0000F1020000}"/>
    <cellStyle name="เซลล์ที่มีการเชื่อมโยง 3 2" xfId="754" xr:uid="{00000000-0005-0000-0000-0000F2020000}"/>
    <cellStyle name="เซลล์ที่มีการเชื่อมโยง 4" xfId="755" xr:uid="{00000000-0005-0000-0000-0000F3020000}"/>
    <cellStyle name="เซลล์ที่มีการเชื่อมโยง 4 2" xfId="756" xr:uid="{00000000-0005-0000-0000-0000F4020000}"/>
    <cellStyle name="ดี 2" xfId="757" xr:uid="{00000000-0005-0000-0000-0000F5020000}"/>
    <cellStyle name="ดี 2 2" xfId="758" xr:uid="{00000000-0005-0000-0000-0000F6020000}"/>
    <cellStyle name="ดี 2 3" xfId="759" xr:uid="{00000000-0005-0000-0000-0000F7020000}"/>
    <cellStyle name="ดี 2 4" xfId="760" xr:uid="{00000000-0005-0000-0000-0000F8020000}"/>
    <cellStyle name="ดี 2_01_ด้านสังคม p(116-182)" xfId="761" xr:uid="{00000000-0005-0000-0000-0000F9020000}"/>
    <cellStyle name="ดี 3" xfId="762" xr:uid="{00000000-0005-0000-0000-0000FA020000}"/>
    <cellStyle name="ดี 3 2" xfId="763" xr:uid="{00000000-0005-0000-0000-0000FB020000}"/>
    <cellStyle name="ดี 4" xfId="764" xr:uid="{00000000-0005-0000-0000-0000FC020000}"/>
    <cellStyle name="ดี 4 2" xfId="765" xr:uid="{00000000-0005-0000-0000-0000FD020000}"/>
    <cellStyle name="ตามการเชื่อมโยงหลายมิติ" xfId="766" xr:uid="{00000000-0005-0000-0000-0000FE020000}"/>
    <cellStyle name="ตามการเชื่อมโยงหลายมิติ 2" xfId="767" xr:uid="{00000000-0005-0000-0000-0000FF020000}"/>
    <cellStyle name="ตามการเชื่อมโยงหลายมิติ 2 2" xfId="768" xr:uid="{00000000-0005-0000-0000-000000030000}"/>
    <cellStyle name="ตามการเชื่อมโยงหลายมิติ 2 3" xfId="769" xr:uid="{00000000-0005-0000-0000-000001030000}"/>
    <cellStyle name="ตามการเชื่อมโยงหลายมิติ 2 4" xfId="770" xr:uid="{00000000-0005-0000-0000-000002030000}"/>
    <cellStyle name="ตามการเชื่อมโยงหลายมิติ 2 5" xfId="771" xr:uid="{00000000-0005-0000-0000-000003030000}"/>
    <cellStyle name="ตามการเชื่อมโยงหลายมิติ 3" xfId="772" xr:uid="{00000000-0005-0000-0000-000004030000}"/>
    <cellStyle name="ตามการเชื่อมโยงหลายมิติ 4" xfId="773" xr:uid="{00000000-0005-0000-0000-000005030000}"/>
    <cellStyle name="ตามการเชื่อมโยงหลายมิติ 5" xfId="774" xr:uid="{00000000-0005-0000-0000-000006030000}"/>
    <cellStyle name="ตามการเชื่อมโยงหลายมิติ_01_admin 6 เดือน" xfId="775" xr:uid="{00000000-0005-0000-0000-000007030000}"/>
    <cellStyle name="ปกติ 10" xfId="776" xr:uid="{00000000-0005-0000-0000-000008030000}"/>
    <cellStyle name="ปกติ 11" xfId="777" xr:uid="{00000000-0005-0000-0000-000009030000}"/>
    <cellStyle name="ปกติ 11 2" xfId="778" xr:uid="{00000000-0005-0000-0000-00000A030000}"/>
    <cellStyle name="ปกติ 11 3" xfId="779" xr:uid="{00000000-0005-0000-0000-00000B030000}"/>
    <cellStyle name="ปกติ 11 4" xfId="780" xr:uid="{00000000-0005-0000-0000-00000C030000}"/>
    <cellStyle name="ปกติ 11 5" xfId="781" xr:uid="{00000000-0005-0000-0000-00000D030000}"/>
    <cellStyle name="ปกติ 11 6" xfId="782" xr:uid="{00000000-0005-0000-0000-00000E030000}"/>
    <cellStyle name="ปกติ 12" xfId="783" xr:uid="{00000000-0005-0000-0000-00000F030000}"/>
    <cellStyle name="ปกติ 12 2" xfId="784" xr:uid="{00000000-0005-0000-0000-000010030000}"/>
    <cellStyle name="ปกติ 12 2 2" xfId="785" xr:uid="{00000000-0005-0000-0000-000011030000}"/>
    <cellStyle name="ปกติ 12 2 3" xfId="786" xr:uid="{00000000-0005-0000-0000-000012030000}"/>
    <cellStyle name="ปกติ 12 2 4" xfId="787" xr:uid="{00000000-0005-0000-0000-000013030000}"/>
    <cellStyle name="ปกติ 12 2 5" xfId="788" xr:uid="{00000000-0005-0000-0000-000014030000}"/>
    <cellStyle name="ปกติ 13" xfId="789" xr:uid="{00000000-0005-0000-0000-000015030000}"/>
    <cellStyle name="ปกติ 13 2" xfId="790" xr:uid="{00000000-0005-0000-0000-000016030000}"/>
    <cellStyle name="ปกติ 13 2 2" xfId="791" xr:uid="{00000000-0005-0000-0000-000017030000}"/>
    <cellStyle name="ปกติ 13 2 3" xfId="792" xr:uid="{00000000-0005-0000-0000-000018030000}"/>
    <cellStyle name="ปกติ 13 2 4" xfId="793" xr:uid="{00000000-0005-0000-0000-000019030000}"/>
    <cellStyle name="ปกติ 13 2 5" xfId="794" xr:uid="{00000000-0005-0000-0000-00001A030000}"/>
    <cellStyle name="ปกติ 13 3" xfId="795" xr:uid="{00000000-0005-0000-0000-00001B030000}"/>
    <cellStyle name="ปกติ 13 4" xfId="796" xr:uid="{00000000-0005-0000-0000-00001C030000}"/>
    <cellStyle name="ปกติ 13 5" xfId="797" xr:uid="{00000000-0005-0000-0000-00001D030000}"/>
    <cellStyle name="ปกติ 13 6" xfId="798" xr:uid="{00000000-0005-0000-0000-00001E030000}"/>
    <cellStyle name="ปกติ 14" xfId="799" xr:uid="{00000000-0005-0000-0000-00001F030000}"/>
    <cellStyle name="ปกติ 14 2" xfId="800" xr:uid="{00000000-0005-0000-0000-000020030000}"/>
    <cellStyle name="ปกติ 14 3" xfId="801" xr:uid="{00000000-0005-0000-0000-000021030000}"/>
    <cellStyle name="ปกติ 14 3 2" xfId="802" xr:uid="{00000000-0005-0000-0000-000022030000}"/>
    <cellStyle name="ปกติ 14 3 2 2" xfId="803" xr:uid="{00000000-0005-0000-0000-000023030000}"/>
    <cellStyle name="ปกติ 14 3 2 2 2" xfId="804" xr:uid="{00000000-0005-0000-0000-000024030000}"/>
    <cellStyle name="ปกติ 14 3 2 2 3" xfId="805" xr:uid="{00000000-0005-0000-0000-000025030000}"/>
    <cellStyle name="ปกติ 14 3 2 3" xfId="806" xr:uid="{00000000-0005-0000-0000-000026030000}"/>
    <cellStyle name="ปกติ 14 3 2 4" xfId="807" xr:uid="{00000000-0005-0000-0000-000027030000}"/>
    <cellStyle name="ปกติ 14 3 2 5" xfId="808" xr:uid="{00000000-0005-0000-0000-000028030000}"/>
    <cellStyle name="ปกติ 14 3 2 6" xfId="809" xr:uid="{00000000-0005-0000-0000-000029030000}"/>
    <cellStyle name="ปกติ 14 3 3" xfId="810" xr:uid="{00000000-0005-0000-0000-00002A030000}"/>
    <cellStyle name="ปกติ 14 3 4" xfId="811" xr:uid="{00000000-0005-0000-0000-00002B030000}"/>
    <cellStyle name="ปกติ 14 3 4 2" xfId="812" xr:uid="{00000000-0005-0000-0000-00002C030000}"/>
    <cellStyle name="ปกติ 14 3 4 3" xfId="813" xr:uid="{00000000-0005-0000-0000-00002D030000}"/>
    <cellStyle name="ปกติ 14 3 5" xfId="814" xr:uid="{00000000-0005-0000-0000-00002E030000}"/>
    <cellStyle name="ปกติ 14 3 6" xfId="815" xr:uid="{00000000-0005-0000-0000-00002F030000}"/>
    <cellStyle name="ปกติ 14 3 7" xfId="816" xr:uid="{00000000-0005-0000-0000-000030030000}"/>
    <cellStyle name="ปกติ 14 4" xfId="817" xr:uid="{00000000-0005-0000-0000-000031030000}"/>
    <cellStyle name="ปกติ 14 5" xfId="818" xr:uid="{00000000-0005-0000-0000-000032030000}"/>
    <cellStyle name="ปกติ 14 6" xfId="819" xr:uid="{00000000-0005-0000-0000-000033030000}"/>
    <cellStyle name="ปกติ 14_01_ด้านสังคม" xfId="820" xr:uid="{00000000-0005-0000-0000-000034030000}"/>
    <cellStyle name="ปกติ 15" xfId="821" xr:uid="{00000000-0005-0000-0000-000035030000}"/>
    <cellStyle name="ปกติ 15 2" xfId="822" xr:uid="{00000000-0005-0000-0000-000036030000}"/>
    <cellStyle name="ปกติ 15 3" xfId="823" xr:uid="{00000000-0005-0000-0000-000037030000}"/>
    <cellStyle name="ปกติ 15 4" xfId="824" xr:uid="{00000000-0005-0000-0000-000038030000}"/>
    <cellStyle name="ปกติ 15 5" xfId="825" xr:uid="{00000000-0005-0000-0000-000039030000}"/>
    <cellStyle name="ปกติ 15 6" xfId="826" xr:uid="{00000000-0005-0000-0000-00003A030000}"/>
    <cellStyle name="ปกติ 16" xfId="827" xr:uid="{00000000-0005-0000-0000-00003B030000}"/>
    <cellStyle name="ปกติ 17" xfId="828" xr:uid="{00000000-0005-0000-0000-00003C030000}"/>
    <cellStyle name="ปกติ 17 2" xfId="829" xr:uid="{00000000-0005-0000-0000-00003D030000}"/>
    <cellStyle name="ปกติ 17 3" xfId="830" xr:uid="{00000000-0005-0000-0000-00003E030000}"/>
    <cellStyle name="ปกติ 17 4" xfId="831" xr:uid="{00000000-0005-0000-0000-00003F030000}"/>
    <cellStyle name="ปกติ 17 5" xfId="832" xr:uid="{00000000-0005-0000-0000-000040030000}"/>
    <cellStyle name="ปกติ 17 5 2" xfId="833" xr:uid="{00000000-0005-0000-0000-000041030000}"/>
    <cellStyle name="ปกติ 17 5 2 2" xfId="834" xr:uid="{00000000-0005-0000-0000-000042030000}"/>
    <cellStyle name="ปกติ 17 5 2 2 2" xfId="835" xr:uid="{00000000-0005-0000-0000-000043030000}"/>
    <cellStyle name="ปกติ 17 5 2 2 3" xfId="836" xr:uid="{00000000-0005-0000-0000-000044030000}"/>
    <cellStyle name="ปกติ 17 5 2 3" xfId="837" xr:uid="{00000000-0005-0000-0000-000045030000}"/>
    <cellStyle name="ปกติ 17 5 2 4" xfId="838" xr:uid="{00000000-0005-0000-0000-000046030000}"/>
    <cellStyle name="ปกติ 17 5 2 5" xfId="839" xr:uid="{00000000-0005-0000-0000-000047030000}"/>
    <cellStyle name="ปกติ 17 5 2 6" xfId="840" xr:uid="{00000000-0005-0000-0000-000048030000}"/>
    <cellStyle name="ปกติ 17 5 3" xfId="841" xr:uid="{00000000-0005-0000-0000-000049030000}"/>
    <cellStyle name="ปกติ 17 5 4" xfId="842" xr:uid="{00000000-0005-0000-0000-00004A030000}"/>
    <cellStyle name="ปกติ 17 5 4 2" xfId="843" xr:uid="{00000000-0005-0000-0000-00004B030000}"/>
    <cellStyle name="ปกติ 17 5 4 3" xfId="844" xr:uid="{00000000-0005-0000-0000-00004C030000}"/>
    <cellStyle name="ปกติ 17 5 5" xfId="845" xr:uid="{00000000-0005-0000-0000-00004D030000}"/>
    <cellStyle name="ปกติ 17 5 6" xfId="846" xr:uid="{00000000-0005-0000-0000-00004E030000}"/>
    <cellStyle name="ปกติ 17 5 7" xfId="847" xr:uid="{00000000-0005-0000-0000-00004F030000}"/>
    <cellStyle name="ปกติ 17 6" xfId="848" xr:uid="{00000000-0005-0000-0000-000050030000}"/>
    <cellStyle name="ปกติ 17 7" xfId="849" xr:uid="{00000000-0005-0000-0000-000051030000}"/>
    <cellStyle name="ปกติ 17 8" xfId="850" xr:uid="{00000000-0005-0000-0000-000052030000}"/>
    <cellStyle name="ปกติ 18" xfId="851" xr:uid="{00000000-0005-0000-0000-000053030000}"/>
    <cellStyle name="ปกติ 19" xfId="852" xr:uid="{00000000-0005-0000-0000-000054030000}"/>
    <cellStyle name="ปกติ 2" xfId="853" xr:uid="{00000000-0005-0000-0000-000055030000}"/>
    <cellStyle name="ปกติ 2 10" xfId="854" xr:uid="{00000000-0005-0000-0000-000056030000}"/>
    <cellStyle name="ปกติ 2 11" xfId="855" xr:uid="{00000000-0005-0000-0000-000057030000}"/>
    <cellStyle name="ปกติ 2 2" xfId="856" xr:uid="{00000000-0005-0000-0000-000058030000}"/>
    <cellStyle name="ปกติ 2 3" xfId="857" xr:uid="{00000000-0005-0000-0000-000059030000}"/>
    <cellStyle name="ปกติ 2 3 2" xfId="858" xr:uid="{00000000-0005-0000-0000-00005A030000}"/>
    <cellStyle name="ปกติ 2 3 3" xfId="859" xr:uid="{00000000-0005-0000-0000-00005B030000}"/>
    <cellStyle name="ปกติ 2 3 4" xfId="860" xr:uid="{00000000-0005-0000-0000-00005C030000}"/>
    <cellStyle name="ปกติ 2 3 5" xfId="861" xr:uid="{00000000-0005-0000-0000-00005D030000}"/>
    <cellStyle name="ปกติ 2 4" xfId="862" xr:uid="{00000000-0005-0000-0000-00005E030000}"/>
    <cellStyle name="ปกติ 2 5" xfId="863" xr:uid="{00000000-0005-0000-0000-00005F030000}"/>
    <cellStyle name="ปกติ 2 6" xfId="864" xr:uid="{00000000-0005-0000-0000-000060030000}"/>
    <cellStyle name="ปกติ 2 7" xfId="865" xr:uid="{00000000-0005-0000-0000-000061030000}"/>
    <cellStyle name="ปกติ 2 8" xfId="866" xr:uid="{00000000-0005-0000-0000-000062030000}"/>
    <cellStyle name="ปกติ 2 9" xfId="867" xr:uid="{00000000-0005-0000-0000-000063030000}"/>
    <cellStyle name="ปกติ 2_01_ด้านสังคม p(116-182)" xfId="868" xr:uid="{00000000-0005-0000-0000-000064030000}"/>
    <cellStyle name="ปกติ 20" xfId="869" xr:uid="{00000000-0005-0000-0000-000065030000}"/>
    <cellStyle name="ปกติ 21" xfId="870" xr:uid="{00000000-0005-0000-0000-000066030000}"/>
    <cellStyle name="ปกติ 22" xfId="871" xr:uid="{00000000-0005-0000-0000-000067030000}"/>
    <cellStyle name="ปกติ 23" xfId="872" xr:uid="{00000000-0005-0000-0000-000068030000}"/>
    <cellStyle name="ปกติ 24" xfId="873" xr:uid="{00000000-0005-0000-0000-000069030000}"/>
    <cellStyle name="ปกติ 25" xfId="874" xr:uid="{00000000-0005-0000-0000-00006A030000}"/>
    <cellStyle name="ปกติ 26" xfId="875" xr:uid="{00000000-0005-0000-0000-00006B030000}"/>
    <cellStyle name="ปกติ 27" xfId="876" xr:uid="{00000000-0005-0000-0000-00006C030000}"/>
    <cellStyle name="ปกติ 28" xfId="877" xr:uid="{00000000-0005-0000-0000-00006D030000}"/>
    <cellStyle name="ปกติ 29" xfId="878" xr:uid="{00000000-0005-0000-0000-00006E030000}"/>
    <cellStyle name="ปกติ 3" xfId="879" xr:uid="{00000000-0005-0000-0000-00006F030000}"/>
    <cellStyle name="ปกติ 3 2" xfId="880" xr:uid="{00000000-0005-0000-0000-000070030000}"/>
    <cellStyle name="ปกติ 3 2 2" xfId="881" xr:uid="{00000000-0005-0000-0000-000071030000}"/>
    <cellStyle name="ปกติ 3 2 2 2" xfId="882" xr:uid="{00000000-0005-0000-0000-000072030000}"/>
    <cellStyle name="ปกติ 3 2 2 3" xfId="883" xr:uid="{00000000-0005-0000-0000-000073030000}"/>
    <cellStyle name="ปกติ 3 2 2 4" xfId="884" xr:uid="{00000000-0005-0000-0000-000074030000}"/>
    <cellStyle name="ปกติ 3 2 2 5" xfId="885" xr:uid="{00000000-0005-0000-0000-000075030000}"/>
    <cellStyle name="ปกติ 3 2 3" xfId="886" xr:uid="{00000000-0005-0000-0000-000076030000}"/>
    <cellStyle name="ปกติ 3 2 4" xfId="887" xr:uid="{00000000-0005-0000-0000-000077030000}"/>
    <cellStyle name="ปกติ 3 2 5" xfId="888" xr:uid="{00000000-0005-0000-0000-000078030000}"/>
    <cellStyle name="ปกติ 3 2 6" xfId="889" xr:uid="{00000000-0005-0000-0000-000079030000}"/>
    <cellStyle name="ปกติ 3 2 7" xfId="890" xr:uid="{00000000-0005-0000-0000-00007A030000}"/>
    <cellStyle name="ปกติ 3 2 8" xfId="891" xr:uid="{00000000-0005-0000-0000-00007B030000}"/>
    <cellStyle name="ปกติ 3 2_01_ด้านสังคม" xfId="892" xr:uid="{00000000-0005-0000-0000-00007C030000}"/>
    <cellStyle name="ปกติ 3 3" xfId="893" xr:uid="{00000000-0005-0000-0000-00007D030000}"/>
    <cellStyle name="ปกติ 3 3 2" xfId="894" xr:uid="{00000000-0005-0000-0000-00007E030000}"/>
    <cellStyle name="ปกติ 3 3 3" xfId="895" xr:uid="{00000000-0005-0000-0000-00007F030000}"/>
    <cellStyle name="ปกติ 3 3 4" xfId="896" xr:uid="{00000000-0005-0000-0000-000080030000}"/>
    <cellStyle name="ปกติ 3 3 4 2" xfId="897" xr:uid="{00000000-0005-0000-0000-000081030000}"/>
    <cellStyle name="ปกติ 3 3 4 3" xfId="898" xr:uid="{00000000-0005-0000-0000-000082030000}"/>
    <cellStyle name="ปกติ 3 3 4 4" xfId="899" xr:uid="{00000000-0005-0000-0000-000083030000}"/>
    <cellStyle name="ปกติ 3 3 4 5" xfId="900" xr:uid="{00000000-0005-0000-0000-000084030000}"/>
    <cellStyle name="ปกติ 3 3 5" xfId="901" xr:uid="{00000000-0005-0000-0000-000085030000}"/>
    <cellStyle name="ปกติ 3 3 6" xfId="902" xr:uid="{00000000-0005-0000-0000-000086030000}"/>
    <cellStyle name="ปกติ 3 3 7" xfId="903" xr:uid="{00000000-0005-0000-0000-000087030000}"/>
    <cellStyle name="ปกติ 3 3_01_ด้านสังคม p(116-182)" xfId="904" xr:uid="{00000000-0005-0000-0000-000088030000}"/>
    <cellStyle name="ปกติ 3 4" xfId="905" xr:uid="{00000000-0005-0000-0000-000089030000}"/>
    <cellStyle name="ปกติ 3 4 2" xfId="906" xr:uid="{00000000-0005-0000-0000-00008A030000}"/>
    <cellStyle name="ปกติ 3 4 3" xfId="907" xr:uid="{00000000-0005-0000-0000-00008B030000}"/>
    <cellStyle name="ปกติ 3 4 4" xfId="908" xr:uid="{00000000-0005-0000-0000-00008C030000}"/>
    <cellStyle name="ปกติ 3 4 5" xfId="909" xr:uid="{00000000-0005-0000-0000-00008D030000}"/>
    <cellStyle name="ปกติ 3 4 6" xfId="910" xr:uid="{00000000-0005-0000-0000-00008E030000}"/>
    <cellStyle name="ปกติ 3 5" xfId="911" xr:uid="{00000000-0005-0000-0000-00008F030000}"/>
    <cellStyle name="ปกติ 3 6" xfId="912" xr:uid="{00000000-0005-0000-0000-000090030000}"/>
    <cellStyle name="ปกติ 3 7" xfId="913" xr:uid="{00000000-0005-0000-0000-000091030000}"/>
    <cellStyle name="ปกติ 3 8" xfId="914" xr:uid="{00000000-0005-0000-0000-000092030000}"/>
    <cellStyle name="ปกติ 3_01_ด้านการบริหารจัดการ" xfId="915" xr:uid="{00000000-0005-0000-0000-000093030000}"/>
    <cellStyle name="ปกติ 30" xfId="916" xr:uid="{00000000-0005-0000-0000-000094030000}"/>
    <cellStyle name="ปกติ 31" xfId="917" xr:uid="{00000000-0005-0000-0000-000095030000}"/>
    <cellStyle name="ปกติ 32" xfId="918" xr:uid="{00000000-0005-0000-0000-000096030000}"/>
    <cellStyle name="ปกติ 33" xfId="919" xr:uid="{00000000-0005-0000-0000-000097030000}"/>
    <cellStyle name="ปกติ 34" xfId="920" xr:uid="{00000000-0005-0000-0000-000098030000}"/>
    <cellStyle name="ปกติ 35" xfId="921" xr:uid="{00000000-0005-0000-0000-000099030000}"/>
    <cellStyle name="ปกติ 36" xfId="922" xr:uid="{00000000-0005-0000-0000-00009A030000}"/>
    <cellStyle name="ปกติ 37" xfId="923" xr:uid="{00000000-0005-0000-0000-00009B030000}"/>
    <cellStyle name="ปกติ 38" xfId="924" xr:uid="{00000000-0005-0000-0000-00009C030000}"/>
    <cellStyle name="ปกติ 39" xfId="925" xr:uid="{00000000-0005-0000-0000-00009D030000}"/>
    <cellStyle name="ปกติ 4" xfId="926" xr:uid="{00000000-0005-0000-0000-00009E030000}"/>
    <cellStyle name="ปกติ 4 10" xfId="927" xr:uid="{00000000-0005-0000-0000-00009F030000}"/>
    <cellStyle name="ปกติ 4 11" xfId="928" xr:uid="{00000000-0005-0000-0000-0000A0030000}"/>
    <cellStyle name="ปกติ 4 12" xfId="929" xr:uid="{00000000-0005-0000-0000-0000A1030000}"/>
    <cellStyle name="ปกติ 4 12 2" xfId="930" xr:uid="{00000000-0005-0000-0000-0000A2030000}"/>
    <cellStyle name="ปกติ 4 12 2 2" xfId="931" xr:uid="{00000000-0005-0000-0000-0000A3030000}"/>
    <cellStyle name="ปกติ 4 12 2 2 2" xfId="932" xr:uid="{00000000-0005-0000-0000-0000A4030000}"/>
    <cellStyle name="ปกติ 4 12 2 2 3" xfId="933" xr:uid="{00000000-0005-0000-0000-0000A5030000}"/>
    <cellStyle name="ปกติ 4 12 2 3" xfId="934" xr:uid="{00000000-0005-0000-0000-0000A6030000}"/>
    <cellStyle name="ปกติ 4 12 2 4" xfId="935" xr:uid="{00000000-0005-0000-0000-0000A7030000}"/>
    <cellStyle name="ปกติ 4 12 2 5" xfId="936" xr:uid="{00000000-0005-0000-0000-0000A8030000}"/>
    <cellStyle name="ปกติ 4 12 2 6" xfId="937" xr:uid="{00000000-0005-0000-0000-0000A9030000}"/>
    <cellStyle name="ปกติ 4 12 3" xfId="938" xr:uid="{00000000-0005-0000-0000-0000AA030000}"/>
    <cellStyle name="ปกติ 4 12 4" xfId="939" xr:uid="{00000000-0005-0000-0000-0000AB030000}"/>
    <cellStyle name="ปกติ 4 12 4 2" xfId="940" xr:uid="{00000000-0005-0000-0000-0000AC030000}"/>
    <cellStyle name="ปกติ 4 12 4 3" xfId="941" xr:uid="{00000000-0005-0000-0000-0000AD030000}"/>
    <cellStyle name="ปกติ 4 12 5" xfId="942" xr:uid="{00000000-0005-0000-0000-0000AE030000}"/>
    <cellStyle name="ปกติ 4 12 6" xfId="943" xr:uid="{00000000-0005-0000-0000-0000AF030000}"/>
    <cellStyle name="ปกติ 4 12 7" xfId="944" xr:uid="{00000000-0005-0000-0000-0000B0030000}"/>
    <cellStyle name="ปกติ 4 13" xfId="945" xr:uid="{00000000-0005-0000-0000-0000B1030000}"/>
    <cellStyle name="ปกติ 4 14" xfId="946" xr:uid="{00000000-0005-0000-0000-0000B2030000}"/>
    <cellStyle name="ปกติ 4 15" xfId="947" xr:uid="{00000000-0005-0000-0000-0000B3030000}"/>
    <cellStyle name="ปกติ 4 2" xfId="948" xr:uid="{00000000-0005-0000-0000-0000B4030000}"/>
    <cellStyle name="ปกติ 4 2 2" xfId="949" xr:uid="{00000000-0005-0000-0000-0000B5030000}"/>
    <cellStyle name="ปกติ 4 2 2 2" xfId="950" xr:uid="{00000000-0005-0000-0000-0000B6030000}"/>
    <cellStyle name="ปกติ 4 2 2 3" xfId="951" xr:uid="{00000000-0005-0000-0000-0000B7030000}"/>
    <cellStyle name="ปกติ 4 2 2 4" xfId="952" xr:uid="{00000000-0005-0000-0000-0000B8030000}"/>
    <cellStyle name="ปกติ 4 2 2 5" xfId="953" xr:uid="{00000000-0005-0000-0000-0000B9030000}"/>
    <cellStyle name="ปกติ 4 2 2 6" xfId="954" xr:uid="{00000000-0005-0000-0000-0000BA030000}"/>
    <cellStyle name="ปกติ 4 2 3" xfId="955" xr:uid="{00000000-0005-0000-0000-0000BB030000}"/>
    <cellStyle name="ปกติ 4 2 3 2" xfId="956" xr:uid="{00000000-0005-0000-0000-0000BC030000}"/>
    <cellStyle name="ปกติ 4 2 3 3" xfId="957" xr:uid="{00000000-0005-0000-0000-0000BD030000}"/>
    <cellStyle name="ปกติ 4 2 3 4" xfId="958" xr:uid="{00000000-0005-0000-0000-0000BE030000}"/>
    <cellStyle name="ปกติ 4 2 3 5" xfId="959" xr:uid="{00000000-0005-0000-0000-0000BF030000}"/>
    <cellStyle name="ปกติ 4 2 4" xfId="960" xr:uid="{00000000-0005-0000-0000-0000C0030000}"/>
    <cellStyle name="ปกติ 4 2 5" xfId="961" xr:uid="{00000000-0005-0000-0000-0000C1030000}"/>
    <cellStyle name="ปกติ 4 2 6" xfId="962" xr:uid="{00000000-0005-0000-0000-0000C2030000}"/>
    <cellStyle name="ปกติ 4 2 7" xfId="963" xr:uid="{00000000-0005-0000-0000-0000C3030000}"/>
    <cellStyle name="ปกติ 4 2_01_ด้านสังคม" xfId="964" xr:uid="{00000000-0005-0000-0000-0000C4030000}"/>
    <cellStyle name="ปกติ 4 3" xfId="965" xr:uid="{00000000-0005-0000-0000-0000C5030000}"/>
    <cellStyle name="ปกติ 4 3 2" xfId="966" xr:uid="{00000000-0005-0000-0000-0000C6030000}"/>
    <cellStyle name="ปกติ 4 3 3" xfId="967" xr:uid="{00000000-0005-0000-0000-0000C7030000}"/>
    <cellStyle name="ปกติ 4 3 4" xfId="968" xr:uid="{00000000-0005-0000-0000-0000C8030000}"/>
    <cellStyle name="ปกติ 4 3 5" xfId="969" xr:uid="{00000000-0005-0000-0000-0000C9030000}"/>
    <cellStyle name="ปกติ 4 4" xfId="970" xr:uid="{00000000-0005-0000-0000-0000CA030000}"/>
    <cellStyle name="ปกติ 4 4 2" xfId="971" xr:uid="{00000000-0005-0000-0000-0000CB030000}"/>
    <cellStyle name="ปกติ 4 4 3" xfId="972" xr:uid="{00000000-0005-0000-0000-0000CC030000}"/>
    <cellStyle name="ปกติ 4 4 4" xfId="973" xr:uid="{00000000-0005-0000-0000-0000CD030000}"/>
    <cellStyle name="ปกติ 4 4 5" xfId="974" xr:uid="{00000000-0005-0000-0000-0000CE030000}"/>
    <cellStyle name="ปกติ 4 5" xfId="975" xr:uid="{00000000-0005-0000-0000-0000CF030000}"/>
    <cellStyle name="ปกติ 4 5 2" xfId="976" xr:uid="{00000000-0005-0000-0000-0000D0030000}"/>
    <cellStyle name="ปกติ 4 5 3" xfId="977" xr:uid="{00000000-0005-0000-0000-0000D1030000}"/>
    <cellStyle name="ปกติ 4 5 4" xfId="978" xr:uid="{00000000-0005-0000-0000-0000D2030000}"/>
    <cellStyle name="ปกติ 4 5 5" xfId="979" xr:uid="{00000000-0005-0000-0000-0000D3030000}"/>
    <cellStyle name="ปกติ 4 6" xfId="980" xr:uid="{00000000-0005-0000-0000-0000D4030000}"/>
    <cellStyle name="ปกติ 4 6 2" xfId="981" xr:uid="{00000000-0005-0000-0000-0000D5030000}"/>
    <cellStyle name="ปกติ 4 7" xfId="982" xr:uid="{00000000-0005-0000-0000-0000D6030000}"/>
    <cellStyle name="ปกติ 4 8" xfId="983" xr:uid="{00000000-0005-0000-0000-0000D7030000}"/>
    <cellStyle name="ปกติ 4 9" xfId="984" xr:uid="{00000000-0005-0000-0000-0000D8030000}"/>
    <cellStyle name="ปกติ 4_01_ด้านสังคม" xfId="985" xr:uid="{00000000-0005-0000-0000-0000D9030000}"/>
    <cellStyle name="ปกติ 40" xfId="986" xr:uid="{00000000-0005-0000-0000-0000DA030000}"/>
    <cellStyle name="ปกติ 41" xfId="987" xr:uid="{00000000-0005-0000-0000-0000DB030000}"/>
    <cellStyle name="ปกติ 42" xfId="988" xr:uid="{00000000-0005-0000-0000-0000DC030000}"/>
    <cellStyle name="ปกติ 43" xfId="989" xr:uid="{00000000-0005-0000-0000-0000DD030000}"/>
    <cellStyle name="ปกติ 44" xfId="990" xr:uid="{00000000-0005-0000-0000-0000DE030000}"/>
    <cellStyle name="ปกติ 45" xfId="991" xr:uid="{00000000-0005-0000-0000-0000DF030000}"/>
    <cellStyle name="ปกติ 46" xfId="992" xr:uid="{00000000-0005-0000-0000-0000E0030000}"/>
    <cellStyle name="ปกติ 5" xfId="993" xr:uid="{00000000-0005-0000-0000-0000E1030000}"/>
    <cellStyle name="ปกติ 5 2" xfId="994" xr:uid="{00000000-0005-0000-0000-0000E2030000}"/>
    <cellStyle name="ปกติ 5 2 2" xfId="995" xr:uid="{00000000-0005-0000-0000-0000E3030000}"/>
    <cellStyle name="ปกติ 5 2 3" xfId="996" xr:uid="{00000000-0005-0000-0000-0000E4030000}"/>
    <cellStyle name="ปกติ 5 2 4" xfId="997" xr:uid="{00000000-0005-0000-0000-0000E5030000}"/>
    <cellStyle name="ปกติ 5 2 5" xfId="998" xr:uid="{00000000-0005-0000-0000-0000E6030000}"/>
    <cellStyle name="ปกติ 5 3" xfId="999" xr:uid="{00000000-0005-0000-0000-0000E7030000}"/>
    <cellStyle name="ปกติ 5 4" xfId="1000" xr:uid="{00000000-0005-0000-0000-0000E8030000}"/>
    <cellStyle name="ปกติ 5 4 2" xfId="1001" xr:uid="{00000000-0005-0000-0000-0000E9030000}"/>
    <cellStyle name="ปกติ 5 5" xfId="1002" xr:uid="{00000000-0005-0000-0000-0000EA030000}"/>
    <cellStyle name="ปกติ 5 6" xfId="1003" xr:uid="{00000000-0005-0000-0000-0000EB030000}"/>
    <cellStyle name="ปกติ 5 7" xfId="1004" xr:uid="{00000000-0005-0000-0000-0000EC030000}"/>
    <cellStyle name="ปกติ 5 8" xfId="1005" xr:uid="{00000000-0005-0000-0000-0000ED030000}"/>
    <cellStyle name="ปกติ 5_02_ด้านเศรษฐกิจ p(238-258)" xfId="1006" xr:uid="{00000000-0005-0000-0000-0000EE030000}"/>
    <cellStyle name="ปกติ 51" xfId="1007" xr:uid="{00000000-0005-0000-0000-0000EF030000}"/>
    <cellStyle name="ปกติ 6" xfId="1008" xr:uid="{00000000-0005-0000-0000-0000F0030000}"/>
    <cellStyle name="ปกติ 6 2" xfId="1009" xr:uid="{00000000-0005-0000-0000-0000F1030000}"/>
    <cellStyle name="ปกติ 6 3" xfId="1010" xr:uid="{00000000-0005-0000-0000-0000F2030000}"/>
    <cellStyle name="ปกติ 6 4" xfId="1011" xr:uid="{00000000-0005-0000-0000-0000F3030000}"/>
    <cellStyle name="ปกติ 6 5" xfId="1012" xr:uid="{00000000-0005-0000-0000-0000F4030000}"/>
    <cellStyle name="ปกติ 7" xfId="1013" xr:uid="{00000000-0005-0000-0000-0000F5030000}"/>
    <cellStyle name="ปกติ 7 10" xfId="1014" xr:uid="{00000000-0005-0000-0000-0000F6030000}"/>
    <cellStyle name="ปกติ 7 11" xfId="1015" xr:uid="{00000000-0005-0000-0000-0000F7030000}"/>
    <cellStyle name="ปกติ 7 2" xfId="1016" xr:uid="{00000000-0005-0000-0000-0000F8030000}"/>
    <cellStyle name="ปกติ 7 2 2" xfId="1017" xr:uid="{00000000-0005-0000-0000-0000F9030000}"/>
    <cellStyle name="ปกติ 7 2 3" xfId="1018" xr:uid="{00000000-0005-0000-0000-0000FA030000}"/>
    <cellStyle name="ปกติ 7 2 3 2" xfId="1019" xr:uid="{00000000-0005-0000-0000-0000FB030000}"/>
    <cellStyle name="ปกติ 7 2 3 3" xfId="1020" xr:uid="{00000000-0005-0000-0000-0000FC030000}"/>
    <cellStyle name="ปกติ 7 2 3 4" xfId="1021" xr:uid="{00000000-0005-0000-0000-0000FD030000}"/>
    <cellStyle name="ปกติ 7 2 3 5" xfId="1022" xr:uid="{00000000-0005-0000-0000-0000FE030000}"/>
    <cellStyle name="ปกติ 7 2 4" xfId="1023" xr:uid="{00000000-0005-0000-0000-0000FF030000}"/>
    <cellStyle name="ปกติ 7 2 5" xfId="1024" xr:uid="{00000000-0005-0000-0000-000000040000}"/>
    <cellStyle name="ปกติ 7 2 6" xfId="1025" xr:uid="{00000000-0005-0000-0000-000001040000}"/>
    <cellStyle name="ปกติ 7 2_01_ด้านสังคม p(116-182)" xfId="1026" xr:uid="{00000000-0005-0000-0000-000002040000}"/>
    <cellStyle name="ปกติ 7 3" xfId="1027" xr:uid="{00000000-0005-0000-0000-000003040000}"/>
    <cellStyle name="ปกติ 7 3 2" xfId="1028" xr:uid="{00000000-0005-0000-0000-000004040000}"/>
    <cellStyle name="ปกติ 7 3 3" xfId="1029" xr:uid="{00000000-0005-0000-0000-000005040000}"/>
    <cellStyle name="ปกติ 7 3 4" xfId="1030" xr:uid="{00000000-0005-0000-0000-000006040000}"/>
    <cellStyle name="ปกติ 7 3 5" xfId="1031" xr:uid="{00000000-0005-0000-0000-000007040000}"/>
    <cellStyle name="ปกติ 7 4" xfId="1032" xr:uid="{00000000-0005-0000-0000-000008040000}"/>
    <cellStyle name="ปกติ 7 4 2" xfId="1033" xr:uid="{00000000-0005-0000-0000-000009040000}"/>
    <cellStyle name="ปกติ 7 4 3" xfId="1034" xr:uid="{00000000-0005-0000-0000-00000A040000}"/>
    <cellStyle name="ปกติ 7 4 4" xfId="1035" xr:uid="{00000000-0005-0000-0000-00000B040000}"/>
    <cellStyle name="ปกติ 7 4 5" xfId="1036" xr:uid="{00000000-0005-0000-0000-00000C040000}"/>
    <cellStyle name="ปกติ 7 5" xfId="1037" xr:uid="{00000000-0005-0000-0000-00000D040000}"/>
    <cellStyle name="ปกติ 7 6" xfId="1038" xr:uid="{00000000-0005-0000-0000-00000E040000}"/>
    <cellStyle name="ปกติ 7 7" xfId="1039" xr:uid="{00000000-0005-0000-0000-00000F040000}"/>
    <cellStyle name="ปกติ 7 8" xfId="1040" xr:uid="{00000000-0005-0000-0000-000010040000}"/>
    <cellStyle name="ปกติ 7 8 2" xfId="1041" xr:uid="{00000000-0005-0000-0000-000011040000}"/>
    <cellStyle name="ปกติ 7 8 3" xfId="1042" xr:uid="{00000000-0005-0000-0000-000012040000}"/>
    <cellStyle name="ปกติ 7 8 4" xfId="1043" xr:uid="{00000000-0005-0000-0000-000013040000}"/>
    <cellStyle name="ปกติ 7 8 5" xfId="1044" xr:uid="{00000000-0005-0000-0000-000014040000}"/>
    <cellStyle name="ปกติ 7 9" xfId="1045" xr:uid="{00000000-0005-0000-0000-000015040000}"/>
    <cellStyle name="ปกติ 7_01_ด้านสังคม p(116-182)" xfId="1046" xr:uid="{00000000-0005-0000-0000-000016040000}"/>
    <cellStyle name="ปกติ 8" xfId="1047" xr:uid="{00000000-0005-0000-0000-000017040000}"/>
    <cellStyle name="ปกติ 8 2" xfId="1048" xr:uid="{00000000-0005-0000-0000-000018040000}"/>
    <cellStyle name="ปกติ 8 3" xfId="1049" xr:uid="{00000000-0005-0000-0000-000019040000}"/>
    <cellStyle name="ปกติ 8 4" xfId="1050" xr:uid="{00000000-0005-0000-0000-00001A040000}"/>
    <cellStyle name="ปกติ 8 4 2" xfId="1051" xr:uid="{00000000-0005-0000-0000-00001B040000}"/>
    <cellStyle name="ปกติ 8 4 3" xfId="1052" xr:uid="{00000000-0005-0000-0000-00001C040000}"/>
    <cellStyle name="ปกติ 8 4 4" xfId="1053" xr:uid="{00000000-0005-0000-0000-00001D040000}"/>
    <cellStyle name="ปกติ 8 4 5" xfId="1054" xr:uid="{00000000-0005-0000-0000-00001E040000}"/>
    <cellStyle name="ปกติ 8 5" xfId="1055" xr:uid="{00000000-0005-0000-0000-00001F040000}"/>
    <cellStyle name="ปกติ 8 6" xfId="1056" xr:uid="{00000000-0005-0000-0000-000020040000}"/>
    <cellStyle name="ปกติ 8 7" xfId="1057" xr:uid="{00000000-0005-0000-0000-000021040000}"/>
    <cellStyle name="ปกติ 8_02_ด้านเศรษฐกิจ p(238-258)" xfId="1058" xr:uid="{00000000-0005-0000-0000-000022040000}"/>
    <cellStyle name="ปกติ 9" xfId="1059" xr:uid="{00000000-0005-0000-0000-000023040000}"/>
    <cellStyle name="ปกติ_02_Finance 2" xfId="1060" xr:uid="{00000000-0005-0000-0000-000024040000}"/>
    <cellStyle name="ปกติ_02_Finance 2_02_ด้านเศรษฐกิจ p(183-237)" xfId="1061" xr:uid="{00000000-0005-0000-0000-000025040000}"/>
    <cellStyle name="ปกติ_07_ด้านเศรษฐกิจ - ลี่ 2 2" xfId="1062" xr:uid="{00000000-0005-0000-0000-000026040000}"/>
    <cellStyle name="ปกติ_Book1" xfId="1063" xr:uid="{00000000-0005-0000-0000-000027040000}"/>
    <cellStyle name="ปกติ_แบบฟอร์ม" xfId="1064" xr:uid="{00000000-0005-0000-0000-000028040000}"/>
    <cellStyle name="ปกติ_สวัสดิการ 2" xfId="1065" xr:uid="{00000000-0005-0000-0000-000029040000}"/>
    <cellStyle name="ปกติ_สวัสดิการ 2 2" xfId="1066" xr:uid="{00000000-0005-0000-0000-00002A040000}"/>
    <cellStyle name="ป้อนค่า 2" xfId="1067" xr:uid="{00000000-0005-0000-0000-00002B040000}"/>
    <cellStyle name="ป้อนค่า 2 2" xfId="1068" xr:uid="{00000000-0005-0000-0000-00002C040000}"/>
    <cellStyle name="ป้อนค่า 2 3" xfId="1069" xr:uid="{00000000-0005-0000-0000-00002D040000}"/>
    <cellStyle name="ป้อนค่า 2 4" xfId="1070" xr:uid="{00000000-0005-0000-0000-00002E040000}"/>
    <cellStyle name="ป้อนค่า 2_01_ด้านสังคม p(116-182)" xfId="1071" xr:uid="{00000000-0005-0000-0000-00002F040000}"/>
    <cellStyle name="ป้อนค่า 3" xfId="1072" xr:uid="{00000000-0005-0000-0000-000030040000}"/>
    <cellStyle name="ป้อนค่า 3 2" xfId="1073" xr:uid="{00000000-0005-0000-0000-000031040000}"/>
    <cellStyle name="ป้อนค่า 4" xfId="1074" xr:uid="{00000000-0005-0000-0000-000032040000}"/>
    <cellStyle name="ป้อนค่า 4 2" xfId="1075" xr:uid="{00000000-0005-0000-0000-000033040000}"/>
    <cellStyle name="ปานกลาง 2" xfId="1076" xr:uid="{00000000-0005-0000-0000-000034040000}"/>
    <cellStyle name="ปานกลาง 2 2" xfId="1077" xr:uid="{00000000-0005-0000-0000-000035040000}"/>
    <cellStyle name="ปานกลาง 2 3" xfId="1078" xr:uid="{00000000-0005-0000-0000-000036040000}"/>
    <cellStyle name="ปานกลาง 2 4" xfId="1079" xr:uid="{00000000-0005-0000-0000-000037040000}"/>
    <cellStyle name="ปานกลาง 2_01_ด้านสังคม p(116-182)" xfId="1080" xr:uid="{00000000-0005-0000-0000-000038040000}"/>
    <cellStyle name="ปานกลาง 3" xfId="1081" xr:uid="{00000000-0005-0000-0000-000039040000}"/>
    <cellStyle name="ปานกลาง 3 2" xfId="1082" xr:uid="{00000000-0005-0000-0000-00003A040000}"/>
    <cellStyle name="ปานกลาง 4" xfId="1083" xr:uid="{00000000-0005-0000-0000-00003B040000}"/>
    <cellStyle name="ปานกลาง 4 2" xfId="1084" xr:uid="{00000000-0005-0000-0000-00003C040000}"/>
    <cellStyle name="เปอร์เซ็นต์ 2" xfId="1085" xr:uid="{00000000-0005-0000-0000-00003D040000}"/>
    <cellStyle name="เปอร์เซ็นต์ 2 2" xfId="1086" xr:uid="{00000000-0005-0000-0000-00003E040000}"/>
    <cellStyle name="เปอร์เซ็นต์ 2 2 2" xfId="1087" xr:uid="{00000000-0005-0000-0000-00003F040000}"/>
    <cellStyle name="เปอร์เซ็นต์ 2 2 3" xfId="1088" xr:uid="{00000000-0005-0000-0000-000040040000}"/>
    <cellStyle name="เปอร์เซ็นต์ 2 2 4" xfId="1089" xr:uid="{00000000-0005-0000-0000-000041040000}"/>
    <cellStyle name="เปอร์เซ็นต์ 2 2 5" xfId="1090" xr:uid="{00000000-0005-0000-0000-000042040000}"/>
    <cellStyle name="เปอร์เซ็นต์ 2 3" xfId="1091" xr:uid="{00000000-0005-0000-0000-000043040000}"/>
    <cellStyle name="เปอร์เซ็นต์ 2 4" xfId="1092" xr:uid="{00000000-0005-0000-0000-000044040000}"/>
    <cellStyle name="เปอร์เซ็นต์ 3" xfId="1093" xr:uid="{00000000-0005-0000-0000-000045040000}"/>
    <cellStyle name="เปอร์เซ็นต์ 3 2" xfId="1094" xr:uid="{00000000-0005-0000-0000-000046040000}"/>
    <cellStyle name="เปอร์เซ็นต์ 3 3" xfId="1095" xr:uid="{00000000-0005-0000-0000-000047040000}"/>
    <cellStyle name="เปอร์เซ็นต์ 3 4" xfId="1096" xr:uid="{00000000-0005-0000-0000-000048040000}"/>
    <cellStyle name="เปอร์เซ็นต์ 3 5" xfId="1097" xr:uid="{00000000-0005-0000-0000-000049040000}"/>
    <cellStyle name="ผลรวม 2" xfId="1098" xr:uid="{00000000-0005-0000-0000-00004A040000}"/>
    <cellStyle name="ผลรวม 2 2" xfId="1099" xr:uid="{00000000-0005-0000-0000-00004B040000}"/>
    <cellStyle name="ผลรวม 2 3" xfId="1100" xr:uid="{00000000-0005-0000-0000-00004C040000}"/>
    <cellStyle name="ผลรวม 2 4" xfId="1101" xr:uid="{00000000-0005-0000-0000-00004D040000}"/>
    <cellStyle name="ผลรวม 2_01_ด้านสังคม p(116-182)" xfId="1102" xr:uid="{00000000-0005-0000-0000-00004E040000}"/>
    <cellStyle name="ผลรวม 3" xfId="1103" xr:uid="{00000000-0005-0000-0000-00004F040000}"/>
    <cellStyle name="ผลรวม 3 2" xfId="1104" xr:uid="{00000000-0005-0000-0000-000050040000}"/>
    <cellStyle name="ผลรวม 4" xfId="1105" xr:uid="{00000000-0005-0000-0000-000051040000}"/>
    <cellStyle name="ผลรวม 4 2" xfId="1106" xr:uid="{00000000-0005-0000-0000-000052040000}"/>
    <cellStyle name="แย่ 2" xfId="1107" xr:uid="{00000000-0005-0000-0000-000053040000}"/>
    <cellStyle name="แย่ 2 2" xfId="1108" xr:uid="{00000000-0005-0000-0000-000054040000}"/>
    <cellStyle name="แย่ 2 3" xfId="1109" xr:uid="{00000000-0005-0000-0000-000055040000}"/>
    <cellStyle name="แย่ 2 4" xfId="1110" xr:uid="{00000000-0005-0000-0000-000056040000}"/>
    <cellStyle name="แย่ 2_01_ด้านสังคม p(116-182)" xfId="1111" xr:uid="{00000000-0005-0000-0000-000057040000}"/>
    <cellStyle name="แย่ 3" xfId="1112" xr:uid="{00000000-0005-0000-0000-000058040000}"/>
    <cellStyle name="แย่ 3 2" xfId="1113" xr:uid="{00000000-0005-0000-0000-000059040000}"/>
    <cellStyle name="แย่ 4" xfId="1114" xr:uid="{00000000-0005-0000-0000-00005A040000}"/>
    <cellStyle name="แย่ 4 2" xfId="1115" xr:uid="{00000000-0005-0000-0000-00005B040000}"/>
    <cellStyle name="ส่วนที่ถูกเน้น1 2" xfId="1116" xr:uid="{00000000-0005-0000-0000-00005C040000}"/>
    <cellStyle name="ส่วนที่ถูกเน้น1 2 2" xfId="1117" xr:uid="{00000000-0005-0000-0000-00005D040000}"/>
    <cellStyle name="ส่วนที่ถูกเน้น1 2 3" xfId="1118" xr:uid="{00000000-0005-0000-0000-00005E040000}"/>
    <cellStyle name="ส่วนที่ถูกเน้น1 2 4" xfId="1119" xr:uid="{00000000-0005-0000-0000-00005F040000}"/>
    <cellStyle name="ส่วนที่ถูกเน้น1 2_01_ด้านสังคม p(116-182)" xfId="1120" xr:uid="{00000000-0005-0000-0000-000060040000}"/>
    <cellStyle name="ส่วนที่ถูกเน้น1 3" xfId="1121" xr:uid="{00000000-0005-0000-0000-000061040000}"/>
    <cellStyle name="ส่วนที่ถูกเน้น1 3 2" xfId="1122" xr:uid="{00000000-0005-0000-0000-000062040000}"/>
    <cellStyle name="ส่วนที่ถูกเน้น1 4" xfId="1123" xr:uid="{00000000-0005-0000-0000-000063040000}"/>
    <cellStyle name="ส่วนที่ถูกเน้น1 4 2" xfId="1124" xr:uid="{00000000-0005-0000-0000-000064040000}"/>
    <cellStyle name="ส่วนที่ถูกเน้น2 2" xfId="1125" xr:uid="{00000000-0005-0000-0000-000065040000}"/>
    <cellStyle name="ส่วนที่ถูกเน้น2 2 2" xfId="1126" xr:uid="{00000000-0005-0000-0000-000066040000}"/>
    <cellStyle name="ส่วนที่ถูกเน้น2 2 3" xfId="1127" xr:uid="{00000000-0005-0000-0000-000067040000}"/>
    <cellStyle name="ส่วนที่ถูกเน้น2 2 4" xfId="1128" xr:uid="{00000000-0005-0000-0000-000068040000}"/>
    <cellStyle name="ส่วนที่ถูกเน้น2 2_01_ด้านสังคม p(116-182)" xfId="1129" xr:uid="{00000000-0005-0000-0000-000069040000}"/>
    <cellStyle name="ส่วนที่ถูกเน้น2 3" xfId="1130" xr:uid="{00000000-0005-0000-0000-00006A040000}"/>
    <cellStyle name="ส่วนที่ถูกเน้น2 3 2" xfId="1131" xr:uid="{00000000-0005-0000-0000-00006B040000}"/>
    <cellStyle name="ส่วนที่ถูกเน้น2 4" xfId="1132" xr:uid="{00000000-0005-0000-0000-00006C040000}"/>
    <cellStyle name="ส่วนที่ถูกเน้น2 4 2" xfId="1133" xr:uid="{00000000-0005-0000-0000-00006D040000}"/>
    <cellStyle name="ส่วนที่ถูกเน้น3 2" xfId="1134" xr:uid="{00000000-0005-0000-0000-00006E040000}"/>
    <cellStyle name="ส่วนที่ถูกเน้น3 2 2" xfId="1135" xr:uid="{00000000-0005-0000-0000-00006F040000}"/>
    <cellStyle name="ส่วนที่ถูกเน้น3 2 3" xfId="1136" xr:uid="{00000000-0005-0000-0000-000070040000}"/>
    <cellStyle name="ส่วนที่ถูกเน้น3 2 4" xfId="1137" xr:uid="{00000000-0005-0000-0000-000071040000}"/>
    <cellStyle name="ส่วนที่ถูกเน้น3 2_01_ด้านสังคม p(116-182)" xfId="1138" xr:uid="{00000000-0005-0000-0000-000072040000}"/>
    <cellStyle name="ส่วนที่ถูกเน้น3 3" xfId="1139" xr:uid="{00000000-0005-0000-0000-000073040000}"/>
    <cellStyle name="ส่วนที่ถูกเน้น3 3 2" xfId="1140" xr:uid="{00000000-0005-0000-0000-000074040000}"/>
    <cellStyle name="ส่วนที่ถูกเน้น3 4" xfId="1141" xr:uid="{00000000-0005-0000-0000-000075040000}"/>
    <cellStyle name="ส่วนที่ถูกเน้น3 4 2" xfId="1142" xr:uid="{00000000-0005-0000-0000-000076040000}"/>
    <cellStyle name="ส่วนที่ถูกเน้น4 2" xfId="1143" xr:uid="{00000000-0005-0000-0000-000077040000}"/>
    <cellStyle name="ส่วนที่ถูกเน้น4 2 2" xfId="1144" xr:uid="{00000000-0005-0000-0000-000078040000}"/>
    <cellStyle name="ส่วนที่ถูกเน้น4 2 3" xfId="1145" xr:uid="{00000000-0005-0000-0000-000079040000}"/>
    <cellStyle name="ส่วนที่ถูกเน้น4 2 4" xfId="1146" xr:uid="{00000000-0005-0000-0000-00007A040000}"/>
    <cellStyle name="ส่วนที่ถูกเน้น4 2_01_ด้านสังคม p(116-182)" xfId="1147" xr:uid="{00000000-0005-0000-0000-00007B040000}"/>
    <cellStyle name="ส่วนที่ถูกเน้น4 3" xfId="1148" xr:uid="{00000000-0005-0000-0000-00007C040000}"/>
    <cellStyle name="ส่วนที่ถูกเน้น4 3 2" xfId="1149" xr:uid="{00000000-0005-0000-0000-00007D040000}"/>
    <cellStyle name="ส่วนที่ถูกเน้น4 4" xfId="1150" xr:uid="{00000000-0005-0000-0000-00007E040000}"/>
    <cellStyle name="ส่วนที่ถูกเน้น4 4 2" xfId="1151" xr:uid="{00000000-0005-0000-0000-00007F040000}"/>
    <cellStyle name="ส่วนที่ถูกเน้น5 2" xfId="1152" xr:uid="{00000000-0005-0000-0000-000080040000}"/>
    <cellStyle name="ส่วนที่ถูกเน้น5 2 2" xfId="1153" xr:uid="{00000000-0005-0000-0000-000081040000}"/>
    <cellStyle name="ส่วนที่ถูกเน้น5 2 3" xfId="1154" xr:uid="{00000000-0005-0000-0000-000082040000}"/>
    <cellStyle name="ส่วนที่ถูกเน้น5 2 4" xfId="1155" xr:uid="{00000000-0005-0000-0000-000083040000}"/>
    <cellStyle name="ส่วนที่ถูกเน้น5 2_01_ด้านสังคม p(116-182)" xfId="1156" xr:uid="{00000000-0005-0000-0000-000084040000}"/>
    <cellStyle name="ส่วนที่ถูกเน้น5 3" xfId="1157" xr:uid="{00000000-0005-0000-0000-000085040000}"/>
    <cellStyle name="ส่วนที่ถูกเน้น5 3 2" xfId="1158" xr:uid="{00000000-0005-0000-0000-000086040000}"/>
    <cellStyle name="ส่วนที่ถูกเน้น5 4" xfId="1159" xr:uid="{00000000-0005-0000-0000-000087040000}"/>
    <cellStyle name="ส่วนที่ถูกเน้น5 4 2" xfId="1160" xr:uid="{00000000-0005-0000-0000-000088040000}"/>
    <cellStyle name="ส่วนที่ถูกเน้น6 2" xfId="1161" xr:uid="{00000000-0005-0000-0000-000089040000}"/>
    <cellStyle name="ส่วนที่ถูกเน้น6 2 2" xfId="1162" xr:uid="{00000000-0005-0000-0000-00008A040000}"/>
    <cellStyle name="ส่วนที่ถูกเน้น6 2 3" xfId="1163" xr:uid="{00000000-0005-0000-0000-00008B040000}"/>
    <cellStyle name="ส่วนที่ถูกเน้น6 2 4" xfId="1164" xr:uid="{00000000-0005-0000-0000-00008C040000}"/>
    <cellStyle name="ส่วนที่ถูกเน้น6 2_01_ด้านสังคม p(116-182)" xfId="1165" xr:uid="{00000000-0005-0000-0000-00008D040000}"/>
    <cellStyle name="ส่วนที่ถูกเน้น6 3" xfId="1166" xr:uid="{00000000-0005-0000-0000-00008E040000}"/>
    <cellStyle name="ส่วนที่ถูกเน้น6 3 2" xfId="1167" xr:uid="{00000000-0005-0000-0000-00008F040000}"/>
    <cellStyle name="ส่วนที่ถูกเน้น6 4" xfId="1168" xr:uid="{00000000-0005-0000-0000-000090040000}"/>
    <cellStyle name="ส่วนที่ถูกเน้น6 4 2" xfId="1169" xr:uid="{00000000-0005-0000-0000-000091040000}"/>
    <cellStyle name="แสดงผล 2" xfId="1170" xr:uid="{00000000-0005-0000-0000-000092040000}"/>
    <cellStyle name="แสดงผล 2 2" xfId="1171" xr:uid="{00000000-0005-0000-0000-000093040000}"/>
    <cellStyle name="แสดงผล 2 3" xfId="1172" xr:uid="{00000000-0005-0000-0000-000094040000}"/>
    <cellStyle name="แสดงผล 2 4" xfId="1173" xr:uid="{00000000-0005-0000-0000-000095040000}"/>
    <cellStyle name="แสดงผล 2_01_ด้านสังคม p(116-182)" xfId="1174" xr:uid="{00000000-0005-0000-0000-000096040000}"/>
    <cellStyle name="แสดงผล 3" xfId="1175" xr:uid="{00000000-0005-0000-0000-000097040000}"/>
    <cellStyle name="แสดงผล 3 2" xfId="1176" xr:uid="{00000000-0005-0000-0000-000098040000}"/>
    <cellStyle name="แสดงผล 4" xfId="1177" xr:uid="{00000000-0005-0000-0000-000099040000}"/>
    <cellStyle name="แสดงผล 4 2" xfId="1178" xr:uid="{00000000-0005-0000-0000-00009A040000}"/>
    <cellStyle name="หมายเหตุ 2" xfId="1179" xr:uid="{00000000-0005-0000-0000-00009B040000}"/>
    <cellStyle name="หมายเหตุ 2 2" xfId="1180" xr:uid="{00000000-0005-0000-0000-00009C040000}"/>
    <cellStyle name="หมายเหตุ 2 2 2" xfId="1181" xr:uid="{00000000-0005-0000-0000-00009D040000}"/>
    <cellStyle name="หมายเหตุ 2 3" xfId="1182" xr:uid="{00000000-0005-0000-0000-00009E040000}"/>
    <cellStyle name="หมายเหตุ 2 4" xfId="1183" xr:uid="{00000000-0005-0000-0000-00009F040000}"/>
    <cellStyle name="หมายเหตุ 2 4 2" xfId="1184" xr:uid="{00000000-0005-0000-0000-0000A0040000}"/>
    <cellStyle name="หมายเหตุ 2 4 3" xfId="1185" xr:uid="{00000000-0005-0000-0000-0000A1040000}"/>
    <cellStyle name="หมายเหตุ 2 4 4" xfId="1186" xr:uid="{00000000-0005-0000-0000-0000A2040000}"/>
    <cellStyle name="หมายเหตุ 2 4 5" xfId="1187" xr:uid="{00000000-0005-0000-0000-0000A3040000}"/>
    <cellStyle name="หมายเหตุ 3" xfId="1188" xr:uid="{00000000-0005-0000-0000-0000A4040000}"/>
    <cellStyle name="หมายเหตุ 3 2" xfId="1189" xr:uid="{00000000-0005-0000-0000-0000A5040000}"/>
    <cellStyle name="หมายเหตุ 3 2 2" xfId="1190" xr:uid="{00000000-0005-0000-0000-0000A6040000}"/>
    <cellStyle name="หมายเหตุ 4" xfId="1191" xr:uid="{00000000-0005-0000-0000-0000A7040000}"/>
    <cellStyle name="หมายเหตุ 4 2" xfId="1192" xr:uid="{00000000-0005-0000-0000-0000A8040000}"/>
    <cellStyle name="หมายเหตุ 4 2 2" xfId="1193" xr:uid="{00000000-0005-0000-0000-0000A9040000}"/>
    <cellStyle name="หัวเรื่อง 1 2" xfId="1194" xr:uid="{00000000-0005-0000-0000-0000AA040000}"/>
    <cellStyle name="หัวเรื่อง 1 2 2" xfId="1195" xr:uid="{00000000-0005-0000-0000-0000AB040000}"/>
    <cellStyle name="หัวเรื่อง 1 2 3" xfId="1196" xr:uid="{00000000-0005-0000-0000-0000AC040000}"/>
    <cellStyle name="หัวเรื่อง 1 2_01_ด้านสังคม p(116-182)" xfId="1197" xr:uid="{00000000-0005-0000-0000-0000AD040000}"/>
    <cellStyle name="หัวเรื่อง 1 3" xfId="1198" xr:uid="{00000000-0005-0000-0000-0000AE040000}"/>
    <cellStyle name="หัวเรื่อง 2 2" xfId="1199" xr:uid="{00000000-0005-0000-0000-0000AF040000}"/>
    <cellStyle name="หัวเรื่อง 2 2 2" xfId="1200" xr:uid="{00000000-0005-0000-0000-0000B0040000}"/>
    <cellStyle name="หัวเรื่อง 2 2 3" xfId="1201" xr:uid="{00000000-0005-0000-0000-0000B1040000}"/>
    <cellStyle name="หัวเรื่อง 2 2 4" xfId="1202" xr:uid="{00000000-0005-0000-0000-0000B2040000}"/>
    <cellStyle name="หัวเรื่อง 2 2_01_ด้านสังคม p(116-182)" xfId="1203" xr:uid="{00000000-0005-0000-0000-0000B3040000}"/>
    <cellStyle name="หัวเรื่อง 2 3" xfId="1204" xr:uid="{00000000-0005-0000-0000-0000B4040000}"/>
    <cellStyle name="หัวเรื่อง 2 3 2" xfId="1205" xr:uid="{00000000-0005-0000-0000-0000B5040000}"/>
    <cellStyle name="หัวเรื่อง 2 4" xfId="1206" xr:uid="{00000000-0005-0000-0000-0000B6040000}"/>
    <cellStyle name="หัวเรื่อง 2 4 2" xfId="1207" xr:uid="{00000000-0005-0000-0000-0000B7040000}"/>
    <cellStyle name="หัวเรื่อง 3 2" xfId="1208" xr:uid="{00000000-0005-0000-0000-0000B8040000}"/>
    <cellStyle name="หัวเรื่อง 3 2 2" xfId="1209" xr:uid="{00000000-0005-0000-0000-0000B9040000}"/>
    <cellStyle name="หัวเรื่อง 3 2 3" xfId="1210" xr:uid="{00000000-0005-0000-0000-0000BA040000}"/>
    <cellStyle name="หัวเรื่อง 3 2_01_ด้านสังคม p(116-182)" xfId="1211" xr:uid="{00000000-0005-0000-0000-0000BB040000}"/>
    <cellStyle name="หัวเรื่อง 3 3" xfId="1212" xr:uid="{00000000-0005-0000-0000-0000BC040000}"/>
    <cellStyle name="หัวเรื่อง 4 2" xfId="1213" xr:uid="{00000000-0005-0000-0000-0000BD040000}"/>
    <cellStyle name="หัวเรื่อง 4 2 2" xfId="1214" xr:uid="{00000000-0005-0000-0000-0000BE040000}"/>
    <cellStyle name="หัวเรื่อง 4 2 3" xfId="1215" xr:uid="{00000000-0005-0000-0000-0000BF040000}"/>
    <cellStyle name="หัวเรื่อง 4 2_01_ด้านสังคม p(116-182)" xfId="1216" xr:uid="{00000000-0005-0000-0000-0000C0040000}"/>
    <cellStyle name="หัวเรื่อง 4 3" xfId="1217" xr:uid="{00000000-0005-0000-0000-0000C104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260346</xdr:colOff>
      <xdr:row>25</xdr:row>
      <xdr:rowOff>61909</xdr:rowOff>
    </xdr:from>
    <xdr:to>
      <xdr:col>5</xdr:col>
      <xdr:colOff>506171</xdr:colOff>
      <xdr:row>26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26DF94F-9FA7-914C-8001-B59202187E5F}"/>
            </a:ext>
          </a:extLst>
        </xdr:cNvPr>
        <xdr:cNvSpPr txBox="1">
          <a:spLocks noChangeArrowheads="1"/>
        </xdr:cNvSpPr>
      </xdr:nvSpPr>
      <xdr:spPr bwMode="auto">
        <a:xfrm>
          <a:off x="4392609" y="5673722"/>
          <a:ext cx="258763" cy="346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45720" rIns="27432" bIns="0" anchor="t" upright="1"/>
        <a:lstStyle/>
        <a:p>
          <a:pPr algn="ctr" rtl="0">
            <a:defRPr sz="1000"/>
          </a:pPr>
          <a:r>
            <a:rPr lang="th-TH" sz="1200" b="0" i="0" u="none" strike="noStrike" baseline="0">
              <a:solidFill>
                <a:srgbClr val="000000"/>
              </a:solidFill>
              <a:latin typeface="TH SarabunPSK"/>
              <a:cs typeface="TH SarabunPSK"/>
            </a:rPr>
            <a:t>*</a:t>
          </a:r>
        </a:p>
      </xdr:txBody>
    </xdr:sp>
    <xdr:clientData/>
  </xdr:twoCellAnchor>
  <xdr:twoCellAnchor>
    <xdr:from>
      <xdr:col>3</xdr:col>
      <xdr:colOff>1014092</xdr:colOff>
      <xdr:row>22</xdr:row>
      <xdr:rowOff>17464</xdr:rowOff>
    </xdr:from>
    <xdr:to>
      <xdr:col>3</xdr:col>
      <xdr:colOff>1222316</xdr:colOff>
      <xdr:row>23</xdr:row>
      <xdr:rowOff>109539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6DAD86D1-2F8F-044A-839D-696037D49148}"/>
            </a:ext>
          </a:extLst>
        </xdr:cNvPr>
        <xdr:cNvSpPr txBox="1">
          <a:spLocks noChangeArrowheads="1"/>
        </xdr:cNvSpPr>
      </xdr:nvSpPr>
      <xdr:spPr bwMode="auto">
        <a:xfrm>
          <a:off x="3652517" y="4692652"/>
          <a:ext cx="221238" cy="298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45720" rIns="27432" bIns="0" anchor="t" upright="1"/>
        <a:lstStyle/>
        <a:p>
          <a:pPr algn="ctr" rtl="0">
            <a:defRPr sz="1000"/>
          </a:pPr>
          <a:r>
            <a:rPr lang="th-TH" sz="1200" b="0" i="0" u="none" strike="noStrike" baseline="0">
              <a:solidFill>
                <a:srgbClr val="000000"/>
              </a:solidFill>
              <a:latin typeface="TH SarabunPSK"/>
              <a:cs typeface="TH SarabunPSK"/>
            </a:rPr>
            <a:t>*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152400</xdr:rowOff>
    </xdr:from>
    <xdr:to>
      <xdr:col>1</xdr:col>
      <xdr:colOff>76200</xdr:colOff>
      <xdr:row>28</xdr:row>
      <xdr:rowOff>63500</xdr:rowOff>
    </xdr:to>
    <xdr:sp macro="" textlink="">
      <xdr:nvSpPr>
        <xdr:cNvPr id="487100" name="Text Box 1">
          <a:extLst>
            <a:ext uri="{FF2B5EF4-FFF2-40B4-BE49-F238E27FC236}">
              <a16:creationId xmlns:a16="http://schemas.microsoft.com/office/drawing/2014/main" id="{FA587933-CDBF-6B43-8A50-369CB17F4525}"/>
            </a:ext>
          </a:extLst>
        </xdr:cNvPr>
        <xdr:cNvSpPr txBox="1">
          <a:spLocks noChangeArrowheads="1"/>
        </xdr:cNvSpPr>
      </xdr:nvSpPr>
      <xdr:spPr bwMode="auto">
        <a:xfrm>
          <a:off x="1460500" y="5600700"/>
          <a:ext cx="76200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26</xdr:row>
      <xdr:rowOff>152400</xdr:rowOff>
    </xdr:from>
    <xdr:to>
      <xdr:col>2</xdr:col>
      <xdr:colOff>76200</xdr:colOff>
      <xdr:row>28</xdr:row>
      <xdr:rowOff>63500</xdr:rowOff>
    </xdr:to>
    <xdr:sp macro="" textlink="">
      <xdr:nvSpPr>
        <xdr:cNvPr id="487101" name="Text Box 1">
          <a:extLst>
            <a:ext uri="{FF2B5EF4-FFF2-40B4-BE49-F238E27FC236}">
              <a16:creationId xmlns:a16="http://schemas.microsoft.com/office/drawing/2014/main" id="{B3D146A0-1DD1-EA42-BFE5-8F4B21883029}"/>
            </a:ext>
          </a:extLst>
        </xdr:cNvPr>
        <xdr:cNvSpPr txBox="1">
          <a:spLocks noChangeArrowheads="1"/>
        </xdr:cNvSpPr>
      </xdr:nvSpPr>
      <xdr:spPr bwMode="auto">
        <a:xfrm>
          <a:off x="3886200" y="5600700"/>
          <a:ext cx="76200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25</xdr:row>
      <xdr:rowOff>152400</xdr:rowOff>
    </xdr:from>
    <xdr:to>
      <xdr:col>2</xdr:col>
      <xdr:colOff>76200</xdr:colOff>
      <xdr:row>27</xdr:row>
      <xdr:rowOff>63500</xdr:rowOff>
    </xdr:to>
    <xdr:sp macro="" textlink="">
      <xdr:nvSpPr>
        <xdr:cNvPr id="487102" name="Text Box 1">
          <a:extLst>
            <a:ext uri="{FF2B5EF4-FFF2-40B4-BE49-F238E27FC236}">
              <a16:creationId xmlns:a16="http://schemas.microsoft.com/office/drawing/2014/main" id="{2B214666-9447-D747-BE52-5380E6BAF95F}"/>
            </a:ext>
          </a:extLst>
        </xdr:cNvPr>
        <xdr:cNvSpPr txBox="1">
          <a:spLocks noChangeArrowheads="1"/>
        </xdr:cNvSpPr>
      </xdr:nvSpPr>
      <xdr:spPr bwMode="auto">
        <a:xfrm>
          <a:off x="3886200" y="5397500"/>
          <a:ext cx="76200" cy="31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18</xdr:row>
      <xdr:rowOff>0</xdr:rowOff>
    </xdr:from>
    <xdr:to>
      <xdr:col>9</xdr:col>
      <xdr:colOff>38100</xdr:colOff>
      <xdr:row>18</xdr:row>
      <xdr:rowOff>0</xdr:rowOff>
    </xdr:to>
    <xdr:sp macro="" textlink="">
      <xdr:nvSpPr>
        <xdr:cNvPr id="1923164" name="Rectangle 2">
          <a:extLst>
            <a:ext uri="{FF2B5EF4-FFF2-40B4-BE49-F238E27FC236}">
              <a16:creationId xmlns:a16="http://schemas.microsoft.com/office/drawing/2014/main" id="{C2318FA8-4272-1647-A2E8-939D658DE26A}"/>
            </a:ext>
          </a:extLst>
        </xdr:cNvPr>
        <xdr:cNvSpPr>
          <a:spLocks noChangeArrowheads="1"/>
        </xdr:cNvSpPr>
      </xdr:nvSpPr>
      <xdr:spPr bwMode="auto">
        <a:xfrm>
          <a:off x="7683500" y="4762500"/>
          <a:ext cx="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406400</xdr:colOff>
      <xdr:row>18</xdr:row>
      <xdr:rowOff>0</xdr:rowOff>
    </xdr:from>
    <xdr:to>
      <xdr:col>2</xdr:col>
      <xdr:colOff>50800</xdr:colOff>
      <xdr:row>18</xdr:row>
      <xdr:rowOff>0</xdr:rowOff>
    </xdr:to>
    <xdr:sp macro="" textlink="">
      <xdr:nvSpPr>
        <xdr:cNvPr id="1923165" name="Rectangle 3">
          <a:extLst>
            <a:ext uri="{FF2B5EF4-FFF2-40B4-BE49-F238E27FC236}">
              <a16:creationId xmlns:a16="http://schemas.microsoft.com/office/drawing/2014/main" id="{2962B61D-EE30-7047-9E6E-548E67689581}"/>
            </a:ext>
          </a:extLst>
        </xdr:cNvPr>
        <xdr:cNvSpPr>
          <a:spLocks noChangeArrowheads="1"/>
        </xdr:cNvSpPr>
      </xdr:nvSpPr>
      <xdr:spPr bwMode="auto">
        <a:xfrm>
          <a:off x="3683000" y="4762500"/>
          <a:ext cx="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406400</xdr:colOff>
      <xdr:row>18</xdr:row>
      <xdr:rowOff>0</xdr:rowOff>
    </xdr:from>
    <xdr:to>
      <xdr:col>9</xdr:col>
      <xdr:colOff>38100</xdr:colOff>
      <xdr:row>18</xdr:row>
      <xdr:rowOff>0</xdr:rowOff>
    </xdr:to>
    <xdr:sp macro="" textlink="">
      <xdr:nvSpPr>
        <xdr:cNvPr id="1923166" name="Rectangle 2">
          <a:extLst>
            <a:ext uri="{FF2B5EF4-FFF2-40B4-BE49-F238E27FC236}">
              <a16:creationId xmlns:a16="http://schemas.microsoft.com/office/drawing/2014/main" id="{DEE194AA-8E54-834A-9009-01E0548066D9}"/>
            </a:ext>
          </a:extLst>
        </xdr:cNvPr>
        <xdr:cNvSpPr>
          <a:spLocks noChangeArrowheads="1"/>
        </xdr:cNvSpPr>
      </xdr:nvSpPr>
      <xdr:spPr bwMode="auto">
        <a:xfrm>
          <a:off x="7683500" y="4762500"/>
          <a:ext cx="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406400</xdr:colOff>
      <xdr:row>18</xdr:row>
      <xdr:rowOff>0</xdr:rowOff>
    </xdr:from>
    <xdr:to>
      <xdr:col>2</xdr:col>
      <xdr:colOff>50800</xdr:colOff>
      <xdr:row>18</xdr:row>
      <xdr:rowOff>0</xdr:rowOff>
    </xdr:to>
    <xdr:sp macro="" textlink="">
      <xdr:nvSpPr>
        <xdr:cNvPr id="1923167" name="Rectangle 3">
          <a:extLst>
            <a:ext uri="{FF2B5EF4-FFF2-40B4-BE49-F238E27FC236}">
              <a16:creationId xmlns:a16="http://schemas.microsoft.com/office/drawing/2014/main" id="{D435CDAD-27BD-E444-9987-0E7A9027B99C}"/>
            </a:ext>
          </a:extLst>
        </xdr:cNvPr>
        <xdr:cNvSpPr>
          <a:spLocks noChangeArrowheads="1"/>
        </xdr:cNvSpPr>
      </xdr:nvSpPr>
      <xdr:spPr bwMode="auto">
        <a:xfrm>
          <a:off x="3683000" y="4762500"/>
          <a:ext cx="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406400</xdr:colOff>
      <xdr:row>29</xdr:row>
      <xdr:rowOff>0</xdr:rowOff>
    </xdr:from>
    <xdr:to>
      <xdr:col>9</xdr:col>
      <xdr:colOff>38100</xdr:colOff>
      <xdr:row>29</xdr:row>
      <xdr:rowOff>0</xdr:rowOff>
    </xdr:to>
    <xdr:sp macro="" textlink="">
      <xdr:nvSpPr>
        <xdr:cNvPr id="1923168" name="Rectangle 2">
          <a:extLst>
            <a:ext uri="{FF2B5EF4-FFF2-40B4-BE49-F238E27FC236}">
              <a16:creationId xmlns:a16="http://schemas.microsoft.com/office/drawing/2014/main" id="{1C827DEA-5B7A-9040-A07C-EAFF69FAEF31}"/>
            </a:ext>
          </a:extLst>
        </xdr:cNvPr>
        <xdr:cNvSpPr>
          <a:spLocks noChangeArrowheads="1"/>
        </xdr:cNvSpPr>
      </xdr:nvSpPr>
      <xdr:spPr bwMode="auto">
        <a:xfrm>
          <a:off x="7683500" y="7391400"/>
          <a:ext cx="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406400</xdr:colOff>
      <xdr:row>29</xdr:row>
      <xdr:rowOff>0</xdr:rowOff>
    </xdr:from>
    <xdr:to>
      <xdr:col>9</xdr:col>
      <xdr:colOff>38100</xdr:colOff>
      <xdr:row>29</xdr:row>
      <xdr:rowOff>0</xdr:rowOff>
    </xdr:to>
    <xdr:sp macro="" textlink="">
      <xdr:nvSpPr>
        <xdr:cNvPr id="1923169" name="Rectangle 2">
          <a:extLst>
            <a:ext uri="{FF2B5EF4-FFF2-40B4-BE49-F238E27FC236}">
              <a16:creationId xmlns:a16="http://schemas.microsoft.com/office/drawing/2014/main" id="{485B9699-65CB-274B-A354-3DA0071B1B2F}"/>
            </a:ext>
          </a:extLst>
        </xdr:cNvPr>
        <xdr:cNvSpPr>
          <a:spLocks noChangeArrowheads="1"/>
        </xdr:cNvSpPr>
      </xdr:nvSpPr>
      <xdr:spPr bwMode="auto">
        <a:xfrm>
          <a:off x="7683500" y="7391400"/>
          <a:ext cx="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406400</xdr:colOff>
      <xdr:row>18</xdr:row>
      <xdr:rowOff>0</xdr:rowOff>
    </xdr:from>
    <xdr:to>
      <xdr:col>9</xdr:col>
      <xdr:colOff>38100</xdr:colOff>
      <xdr:row>18</xdr:row>
      <xdr:rowOff>0</xdr:rowOff>
    </xdr:to>
    <xdr:sp macro="" textlink="">
      <xdr:nvSpPr>
        <xdr:cNvPr id="1923170" name="Rectangle 2">
          <a:extLst>
            <a:ext uri="{FF2B5EF4-FFF2-40B4-BE49-F238E27FC236}">
              <a16:creationId xmlns:a16="http://schemas.microsoft.com/office/drawing/2014/main" id="{A496EB5F-097A-774F-85FF-6A7794CBECDA}"/>
            </a:ext>
          </a:extLst>
        </xdr:cNvPr>
        <xdr:cNvSpPr>
          <a:spLocks noChangeArrowheads="1"/>
        </xdr:cNvSpPr>
      </xdr:nvSpPr>
      <xdr:spPr bwMode="auto">
        <a:xfrm>
          <a:off x="7683500" y="4762500"/>
          <a:ext cx="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406400</xdr:colOff>
      <xdr:row>18</xdr:row>
      <xdr:rowOff>0</xdr:rowOff>
    </xdr:from>
    <xdr:to>
      <xdr:col>2</xdr:col>
      <xdr:colOff>50800</xdr:colOff>
      <xdr:row>18</xdr:row>
      <xdr:rowOff>0</xdr:rowOff>
    </xdr:to>
    <xdr:sp macro="" textlink="">
      <xdr:nvSpPr>
        <xdr:cNvPr id="1923171" name="Rectangle 3">
          <a:extLst>
            <a:ext uri="{FF2B5EF4-FFF2-40B4-BE49-F238E27FC236}">
              <a16:creationId xmlns:a16="http://schemas.microsoft.com/office/drawing/2014/main" id="{ECE95C13-2403-4242-9839-8A3D5CF31D33}"/>
            </a:ext>
          </a:extLst>
        </xdr:cNvPr>
        <xdr:cNvSpPr>
          <a:spLocks noChangeArrowheads="1"/>
        </xdr:cNvSpPr>
      </xdr:nvSpPr>
      <xdr:spPr bwMode="auto">
        <a:xfrm>
          <a:off x="3683000" y="4762500"/>
          <a:ext cx="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406400</xdr:colOff>
      <xdr:row>18</xdr:row>
      <xdr:rowOff>0</xdr:rowOff>
    </xdr:from>
    <xdr:to>
      <xdr:col>9</xdr:col>
      <xdr:colOff>38100</xdr:colOff>
      <xdr:row>18</xdr:row>
      <xdr:rowOff>0</xdr:rowOff>
    </xdr:to>
    <xdr:sp macro="" textlink="">
      <xdr:nvSpPr>
        <xdr:cNvPr id="1923172" name="Rectangle 2">
          <a:extLst>
            <a:ext uri="{FF2B5EF4-FFF2-40B4-BE49-F238E27FC236}">
              <a16:creationId xmlns:a16="http://schemas.microsoft.com/office/drawing/2014/main" id="{934D47CF-05FB-004F-9941-EE0B1684E157}"/>
            </a:ext>
          </a:extLst>
        </xdr:cNvPr>
        <xdr:cNvSpPr>
          <a:spLocks noChangeArrowheads="1"/>
        </xdr:cNvSpPr>
      </xdr:nvSpPr>
      <xdr:spPr bwMode="auto">
        <a:xfrm>
          <a:off x="7683500" y="4762500"/>
          <a:ext cx="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406400</xdr:colOff>
      <xdr:row>18</xdr:row>
      <xdr:rowOff>0</xdr:rowOff>
    </xdr:from>
    <xdr:to>
      <xdr:col>2</xdr:col>
      <xdr:colOff>50800</xdr:colOff>
      <xdr:row>18</xdr:row>
      <xdr:rowOff>0</xdr:rowOff>
    </xdr:to>
    <xdr:sp macro="" textlink="">
      <xdr:nvSpPr>
        <xdr:cNvPr id="1923173" name="Rectangle 3">
          <a:extLst>
            <a:ext uri="{FF2B5EF4-FFF2-40B4-BE49-F238E27FC236}">
              <a16:creationId xmlns:a16="http://schemas.microsoft.com/office/drawing/2014/main" id="{1D982810-150E-CD48-8B5B-2CA1ED306588}"/>
            </a:ext>
          </a:extLst>
        </xdr:cNvPr>
        <xdr:cNvSpPr>
          <a:spLocks noChangeArrowheads="1"/>
        </xdr:cNvSpPr>
      </xdr:nvSpPr>
      <xdr:spPr bwMode="auto">
        <a:xfrm>
          <a:off x="3683000" y="4762500"/>
          <a:ext cx="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3612;&#3621;&#3609;&#3657;&#3635;&#3588;&#3621;&#3629;&#3591;&#3608;&#3633;&#3609;&#3623;&#3634;&#3588;&#3617;%205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P/Desktop/&#3586;&#3657;&#3629;&#3617;&#3641;&#3621;&#3626;&#3606;&#3636;&#3605;&#3639;%206%20&#3648;&#3604;&#3639;&#3629;&#3609;%202558/&#3586;&#3657;&#3629;&#3617;&#3641;&#3621;&#3604;&#3636;&#3610;/&#3585;&#3592;&#3586;%20&#3586;&#3657;&#3629;&#3617;&#3641;&#3621;&#3626;&#3606;&#3636;&#3605;&#3636;&#3588;&#3619;&#3638;&#3656;&#3591;&#3611;&#3637;%20&#3588;&#3656;&#3634;&#3608;&#3619;&#3619;&#3617;&#3648;&#3609;&#3637;&#3618;&#361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Input (2)"/>
      <sheetName val="parameters"/>
      <sheetName val="Data Import"/>
      <sheetName val="Color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4">
    <tabColor rgb="FF7030A0"/>
  </sheetPr>
  <dimension ref="A1:C55"/>
  <sheetViews>
    <sheetView showGridLines="0" tabSelected="1" view="pageBreakPreview" zoomScaleNormal="100" workbookViewId="0">
      <selection activeCell="C55" sqref="C55"/>
    </sheetView>
  </sheetViews>
  <sheetFormatPr defaultColWidth="14.375" defaultRowHeight="18" customHeight="1"/>
  <cols>
    <col min="1" max="1" width="17.125" style="2" customWidth="1"/>
    <col min="2" max="2" width="27" style="11" customWidth="1"/>
    <col min="3" max="3" width="23.875" style="11" customWidth="1"/>
    <col min="4" max="16384" width="14.375" style="2"/>
  </cols>
  <sheetData>
    <row r="1" spans="1:3" s="1" customFormat="1" ht="24">
      <c r="A1" s="1" t="s">
        <v>0</v>
      </c>
      <c r="B1" s="187"/>
      <c r="C1" s="187"/>
    </row>
    <row r="2" spans="1:3" s="5" customFormat="1" ht="17.25" customHeight="1">
      <c r="A2" s="16" t="s">
        <v>1</v>
      </c>
      <c r="B2" s="188" t="s">
        <v>2</v>
      </c>
      <c r="C2" s="188" t="s">
        <v>3</v>
      </c>
    </row>
    <row r="3" spans="1:3" ht="15.6" customHeight="1">
      <c r="A3" s="86" t="s">
        <v>4</v>
      </c>
      <c r="B3" s="203">
        <v>2526</v>
      </c>
      <c r="C3" s="204">
        <v>4019464.7600000002</v>
      </c>
    </row>
    <row r="4" spans="1:3" ht="15.6" customHeight="1">
      <c r="A4" s="86" t="s">
        <v>5</v>
      </c>
      <c r="B4" s="203">
        <v>630</v>
      </c>
      <c r="C4" s="204">
        <v>3680364.72</v>
      </c>
    </row>
    <row r="5" spans="1:3" ht="15.6" customHeight="1">
      <c r="A5" s="86" t="s">
        <v>6</v>
      </c>
      <c r="B5" s="203">
        <v>2407</v>
      </c>
      <c r="C5" s="204">
        <v>2871822.76</v>
      </c>
    </row>
    <row r="6" spans="1:3" ht="15.6" customHeight="1">
      <c r="A6" s="86" t="s">
        <v>7</v>
      </c>
      <c r="B6" s="203">
        <v>1331</v>
      </c>
      <c r="C6" s="204">
        <v>2666081.8899999997</v>
      </c>
    </row>
    <row r="7" spans="1:3" ht="15.6" customHeight="1">
      <c r="A7" s="86" t="s">
        <v>8</v>
      </c>
      <c r="B7" s="203">
        <v>1105</v>
      </c>
      <c r="C7" s="204">
        <v>2464629.21</v>
      </c>
    </row>
    <row r="8" spans="1:3" ht="15.6" customHeight="1">
      <c r="A8" s="86" t="s">
        <v>9</v>
      </c>
      <c r="B8" s="203">
        <v>4239</v>
      </c>
      <c r="C8" s="204">
        <v>2269982.2800000003</v>
      </c>
    </row>
    <row r="9" spans="1:3" ht="15.6" customHeight="1">
      <c r="A9" s="86" t="s">
        <v>10</v>
      </c>
      <c r="B9" s="203">
        <v>2342</v>
      </c>
      <c r="C9" s="204">
        <v>2268455.21</v>
      </c>
    </row>
    <row r="10" spans="1:3" ht="15.6" customHeight="1">
      <c r="A10" s="86" t="s">
        <v>11</v>
      </c>
      <c r="B10" s="203">
        <v>1064</v>
      </c>
      <c r="C10" s="204">
        <v>2170233.5499999998</v>
      </c>
    </row>
    <row r="11" spans="1:3" ht="15.6" customHeight="1">
      <c r="A11" s="86" t="s">
        <v>12</v>
      </c>
      <c r="B11" s="203">
        <v>1445</v>
      </c>
      <c r="C11" s="204">
        <v>1939495.3599999999</v>
      </c>
    </row>
    <row r="12" spans="1:3" ht="15.6" customHeight="1">
      <c r="A12" s="86" t="s">
        <v>13</v>
      </c>
      <c r="B12" s="203">
        <v>5281</v>
      </c>
      <c r="C12" s="204">
        <v>1835031.33</v>
      </c>
    </row>
    <row r="13" spans="1:3" ht="15.6" customHeight="1">
      <c r="A13" s="86" t="s">
        <v>14</v>
      </c>
      <c r="B13" s="203">
        <v>1331</v>
      </c>
      <c r="C13" s="204">
        <v>1662463.44</v>
      </c>
    </row>
    <row r="14" spans="1:3" ht="15.6" customHeight="1">
      <c r="A14" s="86" t="s">
        <v>15</v>
      </c>
      <c r="B14" s="203">
        <v>2286</v>
      </c>
      <c r="C14" s="204">
        <v>1659064.6099999999</v>
      </c>
    </row>
    <row r="15" spans="1:3" ht="15.6" customHeight="1">
      <c r="A15" s="86" t="s">
        <v>16</v>
      </c>
      <c r="B15" s="203">
        <v>770</v>
      </c>
      <c r="C15" s="204">
        <v>1408044.3900000001</v>
      </c>
    </row>
    <row r="16" spans="1:3" ht="15.6" customHeight="1">
      <c r="A16" s="86" t="s">
        <v>17</v>
      </c>
      <c r="B16" s="203">
        <v>1710</v>
      </c>
      <c r="C16" s="204">
        <v>1368333.56</v>
      </c>
    </row>
    <row r="17" spans="1:3" ht="15.6" customHeight="1">
      <c r="A17" s="86" t="s">
        <v>18</v>
      </c>
      <c r="B17" s="203">
        <v>1375</v>
      </c>
      <c r="C17" s="204">
        <v>1356697.67</v>
      </c>
    </row>
    <row r="18" spans="1:3" ht="15.75" customHeight="1">
      <c r="A18" s="86" t="s">
        <v>19</v>
      </c>
      <c r="B18" s="203">
        <v>609</v>
      </c>
      <c r="C18" s="204">
        <v>1335766</v>
      </c>
    </row>
    <row r="19" spans="1:3" ht="15.6" customHeight="1">
      <c r="A19" s="86" t="s">
        <v>20</v>
      </c>
      <c r="B19" s="203">
        <v>4602</v>
      </c>
      <c r="C19" s="204">
        <v>1329024.21</v>
      </c>
    </row>
    <row r="20" spans="1:3" ht="15.75" customHeight="1">
      <c r="A20" s="86" t="s">
        <v>21</v>
      </c>
      <c r="B20" s="203">
        <v>4913</v>
      </c>
      <c r="C20" s="204">
        <v>1128940.9700000002</v>
      </c>
    </row>
    <row r="21" spans="1:3" ht="15.6" customHeight="1">
      <c r="A21" s="86" t="s">
        <v>22</v>
      </c>
      <c r="B21" s="203">
        <v>2788</v>
      </c>
      <c r="C21" s="204">
        <v>1094451.1299999999</v>
      </c>
    </row>
    <row r="22" spans="1:3" ht="15.6" customHeight="1">
      <c r="A22" s="86" t="s">
        <v>23</v>
      </c>
      <c r="B22" s="203">
        <v>2723</v>
      </c>
      <c r="C22" s="204">
        <v>1078503.9000000001</v>
      </c>
    </row>
    <row r="23" spans="1:3" ht="15.6" customHeight="1">
      <c r="A23" s="86" t="s">
        <v>24</v>
      </c>
      <c r="B23" s="203">
        <v>3457</v>
      </c>
      <c r="C23" s="204">
        <v>1052244.3999999999</v>
      </c>
    </row>
    <row r="24" spans="1:3" ht="15.6" customHeight="1">
      <c r="A24" s="86" t="s">
        <v>25</v>
      </c>
      <c r="B24" s="203">
        <v>1730</v>
      </c>
      <c r="C24" s="204">
        <v>1050058.69</v>
      </c>
    </row>
    <row r="25" spans="1:3" ht="15.6" customHeight="1">
      <c r="A25" s="86" t="s">
        <v>26</v>
      </c>
      <c r="B25" s="203">
        <v>2464</v>
      </c>
      <c r="C25" s="204">
        <v>1026883.7</v>
      </c>
    </row>
    <row r="26" spans="1:3" ht="15.6" customHeight="1">
      <c r="A26" s="86" t="s">
        <v>27</v>
      </c>
      <c r="B26" s="203">
        <v>1366</v>
      </c>
      <c r="C26" s="204">
        <v>958267.53</v>
      </c>
    </row>
    <row r="27" spans="1:3" ht="15.6" customHeight="1">
      <c r="A27" s="86" t="s">
        <v>28</v>
      </c>
      <c r="B27" s="203">
        <v>2495</v>
      </c>
      <c r="C27" s="204">
        <v>956502.52</v>
      </c>
    </row>
    <row r="28" spans="1:3" ht="15.6" customHeight="1">
      <c r="A28" s="86" t="s">
        <v>29</v>
      </c>
      <c r="B28" s="203">
        <v>2718</v>
      </c>
      <c r="C28" s="204">
        <v>938999.67999999993</v>
      </c>
    </row>
    <row r="29" spans="1:3" ht="15.6" customHeight="1">
      <c r="A29" s="86" t="s">
        <v>30</v>
      </c>
      <c r="B29" s="203">
        <v>1354</v>
      </c>
      <c r="C29" s="204">
        <v>937608.77</v>
      </c>
    </row>
    <row r="30" spans="1:3" ht="15.6" customHeight="1">
      <c r="A30" s="86" t="s">
        <v>31</v>
      </c>
      <c r="B30" s="203">
        <v>1739</v>
      </c>
      <c r="C30" s="204">
        <v>913039.51</v>
      </c>
    </row>
    <row r="31" spans="1:3" ht="15.6" customHeight="1">
      <c r="A31" s="86" t="s">
        <v>32</v>
      </c>
      <c r="B31" s="203">
        <v>6884</v>
      </c>
      <c r="C31" s="204">
        <v>886587.47</v>
      </c>
    </row>
    <row r="32" spans="1:3" ht="15.6" customHeight="1">
      <c r="A32" s="86" t="s">
        <v>33</v>
      </c>
      <c r="B32" s="203">
        <v>285</v>
      </c>
      <c r="C32" s="204">
        <v>843598.24</v>
      </c>
    </row>
    <row r="33" spans="1:3" ht="15.6" customHeight="1">
      <c r="A33" s="86" t="s">
        <v>34</v>
      </c>
      <c r="B33" s="203">
        <v>2797</v>
      </c>
      <c r="C33" s="204">
        <v>821578.29</v>
      </c>
    </row>
    <row r="34" spans="1:3" ht="15.6" customHeight="1">
      <c r="A34" s="86" t="s">
        <v>35</v>
      </c>
      <c r="B34" s="203">
        <v>1436</v>
      </c>
      <c r="C34" s="204">
        <v>793007.69</v>
      </c>
    </row>
    <row r="35" spans="1:3" ht="15.6" customHeight="1">
      <c r="A35" s="86" t="s">
        <v>36</v>
      </c>
      <c r="B35" s="203">
        <v>154</v>
      </c>
      <c r="C35" s="204">
        <v>768762.85</v>
      </c>
    </row>
    <row r="36" spans="1:3" ht="15.6" customHeight="1">
      <c r="A36" s="86" t="s">
        <v>37</v>
      </c>
      <c r="B36" s="203">
        <v>2775</v>
      </c>
      <c r="C36" s="204">
        <v>760019.39</v>
      </c>
    </row>
    <row r="37" spans="1:3" ht="15.75" customHeight="1">
      <c r="A37" s="86" t="s">
        <v>38</v>
      </c>
      <c r="B37" s="203">
        <v>1671</v>
      </c>
      <c r="C37" s="204">
        <v>748363.85</v>
      </c>
    </row>
    <row r="38" spans="1:3" ht="15.6" customHeight="1">
      <c r="A38" s="86" t="s">
        <v>39</v>
      </c>
      <c r="B38" s="203">
        <v>855</v>
      </c>
      <c r="C38" s="204">
        <v>741077.15999999992</v>
      </c>
    </row>
    <row r="39" spans="1:3" ht="15.6" customHeight="1">
      <c r="A39" s="86" t="s">
        <v>40</v>
      </c>
      <c r="B39" s="203">
        <v>3466</v>
      </c>
      <c r="C39" s="204">
        <v>730011.79</v>
      </c>
    </row>
    <row r="40" spans="1:3" ht="15.6" customHeight="1">
      <c r="A40" s="86" t="s">
        <v>41</v>
      </c>
      <c r="B40" s="203">
        <v>293</v>
      </c>
      <c r="C40" s="204">
        <v>687925.02</v>
      </c>
    </row>
    <row r="41" spans="1:3" ht="15.6" customHeight="1">
      <c r="A41" s="86" t="s">
        <v>42</v>
      </c>
      <c r="B41" s="203">
        <v>860</v>
      </c>
      <c r="C41" s="204">
        <v>684541.27</v>
      </c>
    </row>
    <row r="42" spans="1:3" ht="15.6" customHeight="1">
      <c r="A42" s="86" t="s">
        <v>43</v>
      </c>
      <c r="B42" s="203">
        <v>299</v>
      </c>
      <c r="C42" s="204">
        <v>681826.44</v>
      </c>
    </row>
    <row r="43" spans="1:3" ht="15.6" customHeight="1">
      <c r="A43" s="86" t="s">
        <v>44</v>
      </c>
      <c r="B43" s="203">
        <v>2247</v>
      </c>
      <c r="C43" s="204">
        <v>666625.86</v>
      </c>
    </row>
    <row r="44" spans="1:3" ht="15.6" customHeight="1">
      <c r="A44" s="86" t="s">
        <v>45</v>
      </c>
      <c r="B44" s="203">
        <v>736</v>
      </c>
      <c r="C44" s="204">
        <v>608703.99</v>
      </c>
    </row>
    <row r="45" spans="1:3" ht="15.6" customHeight="1">
      <c r="A45" s="86" t="s">
        <v>46</v>
      </c>
      <c r="B45" s="203">
        <v>1470</v>
      </c>
      <c r="C45" s="204">
        <v>592391.77</v>
      </c>
    </row>
    <row r="46" spans="1:3" ht="15.6" customHeight="1">
      <c r="A46" s="86" t="s">
        <v>47</v>
      </c>
      <c r="B46" s="203">
        <v>1272</v>
      </c>
      <c r="C46" s="204">
        <v>570265.52</v>
      </c>
    </row>
    <row r="47" spans="1:3" ht="15.6" customHeight="1">
      <c r="A47" s="86" t="s">
        <v>48</v>
      </c>
      <c r="B47" s="203">
        <v>1396</v>
      </c>
      <c r="C47" s="204">
        <v>557389.71</v>
      </c>
    </row>
    <row r="48" spans="1:3" ht="15.6" customHeight="1">
      <c r="A48" s="86" t="s">
        <v>49</v>
      </c>
      <c r="B48" s="203">
        <v>888</v>
      </c>
      <c r="C48" s="204">
        <v>538838.94999999995</v>
      </c>
    </row>
    <row r="49" spans="1:3" ht="15.6" customHeight="1">
      <c r="A49" s="86" t="s">
        <v>50</v>
      </c>
      <c r="B49" s="203">
        <v>140</v>
      </c>
      <c r="C49" s="204">
        <v>532464.1</v>
      </c>
    </row>
    <row r="50" spans="1:3" ht="15.6" customHeight="1">
      <c r="A50" s="86" t="s">
        <v>51</v>
      </c>
      <c r="B50" s="203">
        <v>499</v>
      </c>
      <c r="C50" s="204">
        <v>529071.11</v>
      </c>
    </row>
    <row r="51" spans="1:3" ht="15.6" customHeight="1">
      <c r="A51" s="86" t="s">
        <v>52</v>
      </c>
      <c r="B51" s="203">
        <v>104</v>
      </c>
      <c r="C51" s="204">
        <v>500939.36</v>
      </c>
    </row>
    <row r="52" spans="1:3" ht="15.6" customHeight="1">
      <c r="A52" s="86" t="s">
        <v>53</v>
      </c>
      <c r="B52" s="203">
        <v>76</v>
      </c>
      <c r="C52" s="204">
        <v>165347.57</v>
      </c>
    </row>
    <row r="53" spans="1:3" s="93" customFormat="1" ht="21" customHeight="1">
      <c r="A53" s="92" t="s">
        <v>54</v>
      </c>
      <c r="B53" s="205">
        <f>SUM(B3:B52)</f>
        <v>93403</v>
      </c>
      <c r="C53" s="206">
        <f>SUM(C3:C52)</f>
        <v>61849793.150000021</v>
      </c>
    </row>
    <row r="54" spans="1:3" s="18" customFormat="1" ht="21" customHeight="1">
      <c r="A54" s="189" t="s">
        <v>55</v>
      </c>
      <c r="B54" s="190"/>
      <c r="C54" s="26"/>
    </row>
    <row r="55" spans="1:3" s="18" customFormat="1" ht="21" customHeight="1">
      <c r="A55" s="23" t="s">
        <v>56</v>
      </c>
      <c r="B55" s="26"/>
      <c r="C55" s="26"/>
    </row>
  </sheetData>
  <phoneticPr fontId="91" type="noConversion"/>
  <printOptions horizontalCentered="1"/>
  <pageMargins left="0.39370078740157483" right="0.39370078740157483" top="0.39370078740157483" bottom="0.39370078740157483" header="0.51181102362204722" footer="0.51181102362204722"/>
  <pageSetup paperSize="9" scale="9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J19"/>
  <sheetViews>
    <sheetView view="pageBreakPreview" zoomScale="86" zoomScaleSheetLayoutView="86" workbookViewId="0">
      <selection activeCell="F6" sqref="F6"/>
    </sheetView>
  </sheetViews>
  <sheetFormatPr defaultColWidth="11.375" defaultRowHeight="21"/>
  <cols>
    <col min="1" max="1" width="16.875" customWidth="1"/>
    <col min="2" max="2" width="26.375" customWidth="1"/>
    <col min="3" max="3" width="26.125" customWidth="1"/>
    <col min="4" max="4" width="25.625" customWidth="1"/>
    <col min="5" max="256" width="9" customWidth="1"/>
  </cols>
  <sheetData>
    <row r="1" spans="1:10" ht="24">
      <c r="A1" s="164" t="s">
        <v>305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0">
      <c r="A2" s="222" t="s">
        <v>306</v>
      </c>
      <c r="B2" s="165" t="s">
        <v>307</v>
      </c>
      <c r="C2" s="165" t="s">
        <v>308</v>
      </c>
      <c r="D2" s="165" t="s">
        <v>309</v>
      </c>
      <c r="E2" s="124"/>
      <c r="F2" s="24"/>
      <c r="G2" s="24"/>
      <c r="H2" s="24"/>
      <c r="I2" s="24"/>
      <c r="J2" s="24"/>
    </row>
    <row r="3" spans="1:10">
      <c r="A3" s="189" t="s">
        <v>310</v>
      </c>
      <c r="B3" s="166">
        <f>SUM(B4:B10)</f>
        <v>23</v>
      </c>
      <c r="C3" s="166">
        <f>SUM(C4:C10)</f>
        <v>22</v>
      </c>
      <c r="D3" s="166">
        <f>SUM(D4:D10)</f>
        <v>8</v>
      </c>
      <c r="E3" s="46"/>
      <c r="F3" s="46"/>
      <c r="G3" s="46"/>
      <c r="H3" s="46"/>
      <c r="I3" s="46"/>
      <c r="J3" s="46"/>
    </row>
    <row r="4" spans="1:10">
      <c r="A4" s="167" t="s">
        <v>311</v>
      </c>
      <c r="B4" s="168">
        <v>3</v>
      </c>
      <c r="C4" s="168">
        <v>3</v>
      </c>
      <c r="D4" s="168" t="s">
        <v>80</v>
      </c>
      <c r="E4" s="46"/>
      <c r="F4" s="46"/>
      <c r="G4" s="46"/>
      <c r="H4" s="46"/>
      <c r="I4" s="46"/>
      <c r="J4" s="46"/>
    </row>
    <row r="5" spans="1:10">
      <c r="A5" s="167" t="s">
        <v>312</v>
      </c>
      <c r="B5" s="168">
        <v>1</v>
      </c>
      <c r="C5" s="168">
        <v>1</v>
      </c>
      <c r="D5" s="168" t="s">
        <v>80</v>
      </c>
      <c r="E5" s="46"/>
      <c r="F5" s="46"/>
      <c r="G5" s="46"/>
      <c r="H5" s="46"/>
      <c r="I5" s="46"/>
      <c r="J5" s="46"/>
    </row>
    <row r="6" spans="1:10">
      <c r="A6" s="167" t="s">
        <v>313</v>
      </c>
      <c r="B6" s="168">
        <v>4</v>
      </c>
      <c r="C6" s="168">
        <v>3</v>
      </c>
      <c r="D6" s="168">
        <v>3</v>
      </c>
      <c r="E6" s="46"/>
      <c r="F6" s="46"/>
      <c r="G6" s="46"/>
      <c r="H6" s="46"/>
      <c r="I6" s="46"/>
      <c r="J6" s="46"/>
    </row>
    <row r="7" spans="1:10">
      <c r="A7" s="167" t="s">
        <v>314</v>
      </c>
      <c r="B7" s="168">
        <v>8</v>
      </c>
      <c r="C7" s="168">
        <v>8</v>
      </c>
      <c r="D7" s="168">
        <v>2</v>
      </c>
      <c r="E7" s="46"/>
      <c r="F7" s="46"/>
      <c r="G7" s="46"/>
      <c r="H7" s="46"/>
      <c r="I7" s="46"/>
      <c r="J7" s="46"/>
    </row>
    <row r="8" spans="1:10">
      <c r="A8" s="167" t="s">
        <v>315</v>
      </c>
      <c r="B8" s="168">
        <v>2</v>
      </c>
      <c r="C8" s="168">
        <v>2</v>
      </c>
      <c r="D8" s="168">
        <v>1</v>
      </c>
      <c r="E8" s="46"/>
      <c r="F8" s="46"/>
      <c r="G8" s="46"/>
      <c r="H8" s="46"/>
      <c r="I8" s="46"/>
      <c r="J8" s="46"/>
    </row>
    <row r="9" spans="1:10">
      <c r="A9" s="167" t="s">
        <v>316</v>
      </c>
      <c r="B9" s="168">
        <v>2</v>
      </c>
      <c r="C9" s="168">
        <v>2</v>
      </c>
      <c r="D9" s="168">
        <v>1</v>
      </c>
      <c r="E9" s="46"/>
      <c r="F9" s="46"/>
      <c r="G9" s="46"/>
      <c r="H9" s="46"/>
      <c r="I9" s="46"/>
      <c r="J9" s="46"/>
    </row>
    <row r="10" spans="1:10">
      <c r="A10" s="167" t="s">
        <v>317</v>
      </c>
      <c r="B10" s="168">
        <v>3</v>
      </c>
      <c r="C10" s="168">
        <v>3</v>
      </c>
      <c r="D10" s="168">
        <v>1</v>
      </c>
      <c r="E10" s="46"/>
      <c r="F10" s="46"/>
      <c r="G10" s="46"/>
      <c r="H10" s="46"/>
      <c r="I10" s="46"/>
      <c r="J10" s="46"/>
    </row>
    <row r="11" spans="1:10">
      <c r="A11" s="24" t="s">
        <v>318</v>
      </c>
      <c r="B11" s="166">
        <f>SUM(B12:B18)</f>
        <v>27</v>
      </c>
      <c r="C11" s="166">
        <f>SUM(C12:C18)</f>
        <v>23</v>
      </c>
      <c r="D11" s="166">
        <f>SUM(D12:D18)</f>
        <v>10</v>
      </c>
      <c r="E11" s="46"/>
      <c r="F11" s="46"/>
      <c r="G11" s="46"/>
      <c r="H11" s="46"/>
      <c r="I11" s="46"/>
      <c r="J11" s="46"/>
    </row>
    <row r="12" spans="1:10">
      <c r="A12" s="167" t="s">
        <v>319</v>
      </c>
      <c r="B12" s="168">
        <v>3</v>
      </c>
      <c r="C12" s="168">
        <v>4</v>
      </c>
      <c r="D12" s="168" t="s">
        <v>80</v>
      </c>
      <c r="E12" s="46"/>
      <c r="F12" s="46"/>
      <c r="G12" s="46"/>
      <c r="H12" s="46"/>
      <c r="I12" s="46"/>
      <c r="J12" s="46"/>
    </row>
    <row r="13" spans="1:10">
      <c r="A13" s="167" t="s">
        <v>320</v>
      </c>
      <c r="B13" s="168">
        <v>2</v>
      </c>
      <c r="C13" s="168">
        <v>3</v>
      </c>
      <c r="D13" s="168" t="s">
        <v>80</v>
      </c>
      <c r="E13" s="46"/>
      <c r="F13" s="46"/>
      <c r="G13" s="46"/>
      <c r="H13" s="46"/>
      <c r="I13" s="46"/>
      <c r="J13" s="46"/>
    </row>
    <row r="14" spans="1:10">
      <c r="A14" s="167" t="s">
        <v>321</v>
      </c>
      <c r="B14" s="168">
        <v>5</v>
      </c>
      <c r="C14" s="168">
        <v>3</v>
      </c>
      <c r="D14" s="168">
        <v>3</v>
      </c>
      <c r="E14" s="46"/>
      <c r="F14" s="46"/>
      <c r="G14" s="46"/>
      <c r="H14" s="46"/>
      <c r="I14" s="46"/>
      <c r="J14" s="46"/>
    </row>
    <row r="15" spans="1:10">
      <c r="A15" s="167" t="s">
        <v>322</v>
      </c>
      <c r="B15" s="168">
        <v>7</v>
      </c>
      <c r="C15" s="168">
        <v>7</v>
      </c>
      <c r="D15" s="168">
        <v>2</v>
      </c>
      <c r="E15" s="46"/>
      <c r="F15" s="46"/>
      <c r="G15" s="46"/>
      <c r="H15" s="46"/>
      <c r="I15" s="46"/>
      <c r="J15" s="46"/>
    </row>
    <row r="16" spans="1:10">
      <c r="A16" s="167" t="s">
        <v>323</v>
      </c>
      <c r="B16" s="168">
        <v>1</v>
      </c>
      <c r="C16" s="168">
        <v>1</v>
      </c>
      <c r="D16" s="168" t="s">
        <v>80</v>
      </c>
      <c r="E16" s="46"/>
      <c r="F16" s="46"/>
      <c r="G16" s="46"/>
      <c r="H16" s="46"/>
      <c r="I16" s="46"/>
      <c r="J16" s="46"/>
    </row>
    <row r="17" spans="1:10">
      <c r="A17" s="167" t="s">
        <v>324</v>
      </c>
      <c r="B17" s="168">
        <v>3</v>
      </c>
      <c r="C17" s="168">
        <v>2</v>
      </c>
      <c r="D17" s="168">
        <v>2</v>
      </c>
      <c r="E17" s="46"/>
      <c r="F17" s="46"/>
      <c r="G17" s="46"/>
      <c r="H17" s="46"/>
      <c r="I17" s="46"/>
      <c r="J17" s="46"/>
    </row>
    <row r="18" spans="1:10">
      <c r="A18" s="167" t="s">
        <v>325</v>
      </c>
      <c r="B18" s="168">
        <v>6</v>
      </c>
      <c r="C18" s="168">
        <v>3</v>
      </c>
      <c r="D18" s="168">
        <v>3</v>
      </c>
      <c r="E18" s="46"/>
      <c r="F18" s="46"/>
      <c r="G18" s="46"/>
      <c r="H18" s="46"/>
      <c r="I18" s="46"/>
      <c r="J18" s="46"/>
    </row>
    <row r="19" spans="1:10">
      <c r="A19" s="127" t="s">
        <v>326</v>
      </c>
      <c r="B19" s="25"/>
      <c r="C19" s="25"/>
      <c r="D19" s="25"/>
      <c r="E19" s="25"/>
      <c r="F19" s="25"/>
      <c r="G19" s="25"/>
      <c r="H19" s="25"/>
      <c r="I19" s="24"/>
      <c r="J19" s="3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7030A0"/>
  </sheetPr>
  <dimension ref="A1:O29"/>
  <sheetViews>
    <sheetView showGridLines="0" view="pageBreakPreview" zoomScale="110" zoomScaleNormal="100" zoomScaleSheetLayoutView="110" workbookViewId="0">
      <selection activeCell="E11" sqref="E11"/>
    </sheetView>
  </sheetViews>
  <sheetFormatPr defaultColWidth="9.125" defaultRowHeight="18"/>
  <cols>
    <col min="1" max="1" width="37.875" style="141" customWidth="1"/>
    <col min="2" max="2" width="13.875" style="146" customWidth="1"/>
    <col min="3" max="3" width="6.375" style="146" customWidth="1"/>
    <col min="4" max="4" width="11.625" style="146" customWidth="1"/>
    <col min="5" max="5" width="5.875" style="146" customWidth="1"/>
    <col min="6" max="6" width="13.125" style="146" customWidth="1"/>
    <col min="7" max="7" width="7" style="146" customWidth="1"/>
    <col min="8" max="8" width="13.125" style="146" customWidth="1"/>
    <col min="9" max="9" width="5.875" style="146" customWidth="1"/>
    <col min="10" max="10" width="12.875" style="146" customWidth="1"/>
    <col min="11" max="11" width="7" style="146" customWidth="1"/>
    <col min="12" max="12" width="19.625" style="142" customWidth="1"/>
    <col min="13" max="14" width="11" style="141" customWidth="1"/>
    <col min="15" max="15" width="11" style="143" customWidth="1"/>
    <col min="16" max="16384" width="9.125" style="141"/>
  </cols>
  <sheetData>
    <row r="1" spans="1:15" s="131" customFormat="1" ht="24">
      <c r="A1" s="132" t="s">
        <v>327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O1" s="132"/>
    </row>
    <row r="2" spans="1:15" s="135" customFormat="1" ht="24" customHeight="1">
      <c r="A2" s="228" t="s">
        <v>328</v>
      </c>
      <c r="B2" s="231" t="s">
        <v>329</v>
      </c>
      <c r="C2" s="231"/>
      <c r="D2" s="231" t="s">
        <v>330</v>
      </c>
      <c r="E2" s="231"/>
      <c r="F2" s="231" t="s">
        <v>331</v>
      </c>
      <c r="G2" s="231"/>
      <c r="H2" s="231" t="s">
        <v>332</v>
      </c>
      <c r="I2" s="231"/>
      <c r="J2" s="231" t="s">
        <v>333</v>
      </c>
      <c r="K2" s="231"/>
      <c r="L2" s="229" t="s">
        <v>71</v>
      </c>
    </row>
    <row r="3" spans="1:15" s="133" customFormat="1" ht="21">
      <c r="A3" s="228" t="s">
        <v>258</v>
      </c>
      <c r="B3" s="229">
        <v>3762370.1718181483</v>
      </c>
      <c r="C3" s="229"/>
      <c r="D3" s="229">
        <v>3436014.9855255545</v>
      </c>
      <c r="E3" s="229"/>
      <c r="F3" s="229">
        <v>3800838.432890371</v>
      </c>
      <c r="G3" s="229"/>
      <c r="H3" s="229">
        <v>3669419.5498762964</v>
      </c>
      <c r="I3" s="229"/>
      <c r="J3" s="229">
        <v>3790741.1560751842</v>
      </c>
      <c r="K3" s="229"/>
      <c r="L3" s="191">
        <f>SUM(B3:K3)</f>
        <v>18459384.296185553</v>
      </c>
    </row>
    <row r="4" spans="1:15" s="134" customFormat="1" ht="21">
      <c r="A4" s="134" t="s">
        <v>259</v>
      </c>
      <c r="B4" s="232">
        <f>SUM(B5:B5,B10:B17)</f>
        <v>796271</v>
      </c>
      <c r="C4" s="232"/>
      <c r="D4" s="232">
        <f>SUM(D5:D5,D10:D17)</f>
        <v>729870</v>
      </c>
      <c r="E4" s="232"/>
      <c r="F4" s="232">
        <f>SUM(F5:F5,F10:F17)</f>
        <v>771035</v>
      </c>
      <c r="G4" s="232"/>
      <c r="H4" s="232">
        <f>SUM(H5:H5,H10:H17)</f>
        <v>732909</v>
      </c>
      <c r="I4" s="232"/>
      <c r="J4" s="232">
        <f>SUM(J5:J5,J10:J17)</f>
        <v>819290</v>
      </c>
      <c r="K4" s="232"/>
      <c r="L4" s="233">
        <f>SUM(L5:L5,L10:L17)</f>
        <v>3849375</v>
      </c>
    </row>
    <row r="5" spans="1:15" s="133" customFormat="1" ht="21">
      <c r="A5" s="136" t="s">
        <v>334</v>
      </c>
      <c r="B5" s="181">
        <v>510150</v>
      </c>
      <c r="C5" s="181"/>
      <c r="D5" s="181">
        <v>460811</v>
      </c>
      <c r="E5" s="181"/>
      <c r="F5" s="181">
        <v>481291</v>
      </c>
      <c r="G5" s="181"/>
      <c r="H5" s="181">
        <v>452630</v>
      </c>
      <c r="I5" s="181"/>
      <c r="J5" s="181">
        <v>525057</v>
      </c>
      <c r="K5" s="181"/>
      <c r="L5" s="234">
        <f>SUM(B5:K5)</f>
        <v>2429939</v>
      </c>
      <c r="O5" s="134"/>
    </row>
    <row r="6" spans="1:15" s="133" customFormat="1" ht="21">
      <c r="A6" s="136" t="s">
        <v>335</v>
      </c>
      <c r="B6" s="181">
        <f>SUM(B7:B9)</f>
        <v>75695</v>
      </c>
      <c r="C6" s="181"/>
      <c r="D6" s="181">
        <f t="shared" ref="D6:J6" si="0">SUM(D7:D9)</f>
        <v>67291</v>
      </c>
      <c r="E6" s="181"/>
      <c r="F6" s="181">
        <f>SUM(F7:F9)</f>
        <v>84180</v>
      </c>
      <c r="G6" s="181"/>
      <c r="H6" s="181">
        <f t="shared" si="0"/>
        <v>71175</v>
      </c>
      <c r="I6" s="181"/>
      <c r="J6" s="181">
        <f t="shared" si="0"/>
        <v>84931</v>
      </c>
      <c r="K6" s="181"/>
      <c r="L6" s="234">
        <f t="shared" ref="L6:L17" si="1">SUM(B6:K6)</f>
        <v>383272</v>
      </c>
      <c r="O6" s="134"/>
    </row>
    <row r="7" spans="1:15" s="133" customFormat="1" ht="21">
      <c r="A7" s="136" t="s">
        <v>336</v>
      </c>
      <c r="B7" s="181">
        <v>50639</v>
      </c>
      <c r="C7" s="181"/>
      <c r="D7" s="181">
        <v>48169</v>
      </c>
      <c r="E7" s="181"/>
      <c r="F7" s="181">
        <v>52567</v>
      </c>
      <c r="G7" s="181"/>
      <c r="H7" s="181">
        <v>47665</v>
      </c>
      <c r="I7" s="181"/>
      <c r="J7" s="181">
        <v>50903</v>
      </c>
      <c r="K7" s="181"/>
      <c r="L7" s="234">
        <f t="shared" si="1"/>
        <v>249943</v>
      </c>
      <c r="O7" s="134"/>
    </row>
    <row r="8" spans="1:15" s="133" customFormat="1" ht="21">
      <c r="A8" s="136" t="s">
        <v>337</v>
      </c>
      <c r="B8" s="181">
        <v>25053</v>
      </c>
      <c r="C8" s="181"/>
      <c r="D8" s="181">
        <v>19120</v>
      </c>
      <c r="E8" s="181"/>
      <c r="F8" s="181">
        <v>31609</v>
      </c>
      <c r="G8" s="181"/>
      <c r="H8" s="181">
        <v>23509</v>
      </c>
      <c r="I8" s="181"/>
      <c r="J8" s="181">
        <v>34028</v>
      </c>
      <c r="K8" s="181"/>
      <c r="L8" s="234">
        <f t="shared" si="1"/>
        <v>133319</v>
      </c>
      <c r="O8" s="134"/>
    </row>
    <row r="9" spans="1:15" s="133" customFormat="1" ht="21">
      <c r="A9" s="136" t="s">
        <v>338</v>
      </c>
      <c r="B9" s="181">
        <v>3</v>
      </c>
      <c r="C9" s="181"/>
      <c r="D9" s="181">
        <v>2</v>
      </c>
      <c r="E9" s="181"/>
      <c r="F9" s="181">
        <v>4</v>
      </c>
      <c r="G9" s="181"/>
      <c r="H9" s="181">
        <v>1</v>
      </c>
      <c r="I9" s="181"/>
      <c r="J9" s="182" t="s">
        <v>80</v>
      </c>
      <c r="K9" s="182"/>
      <c r="L9" s="234">
        <f t="shared" si="1"/>
        <v>10</v>
      </c>
      <c r="O9" s="134"/>
    </row>
    <row r="10" spans="1:15" s="133" customFormat="1" ht="21">
      <c r="A10" s="136" t="s">
        <v>339</v>
      </c>
      <c r="B10" s="181">
        <v>92342</v>
      </c>
      <c r="C10" s="181"/>
      <c r="D10" s="181">
        <v>85793</v>
      </c>
      <c r="E10" s="181"/>
      <c r="F10" s="181">
        <v>91897</v>
      </c>
      <c r="G10" s="181"/>
      <c r="H10" s="181">
        <v>84553</v>
      </c>
      <c r="I10" s="181"/>
      <c r="J10" s="181">
        <v>94207</v>
      </c>
      <c r="K10" s="181"/>
      <c r="L10" s="234">
        <f t="shared" si="1"/>
        <v>448792</v>
      </c>
      <c r="O10" s="134"/>
    </row>
    <row r="11" spans="1:15" s="133" customFormat="1" ht="21">
      <c r="A11" s="136" t="s">
        <v>340</v>
      </c>
      <c r="B11" s="183">
        <v>88859</v>
      </c>
      <c r="C11" s="183"/>
      <c r="D11" s="183">
        <v>81627</v>
      </c>
      <c r="E11" s="183"/>
      <c r="F11" s="183">
        <v>87918</v>
      </c>
      <c r="G11" s="183"/>
      <c r="H11" s="183">
        <v>86290</v>
      </c>
      <c r="I11" s="183"/>
      <c r="J11" s="183">
        <v>94844</v>
      </c>
      <c r="K11" s="183"/>
      <c r="L11" s="234">
        <f t="shared" si="1"/>
        <v>439538</v>
      </c>
      <c r="O11" s="134"/>
    </row>
    <row r="12" spans="1:15" s="133" customFormat="1" ht="21">
      <c r="A12" s="136" t="s">
        <v>341</v>
      </c>
      <c r="B12" s="181">
        <v>35176</v>
      </c>
      <c r="C12" s="181"/>
      <c r="D12" s="181">
        <v>38751</v>
      </c>
      <c r="E12" s="181"/>
      <c r="F12" s="181">
        <v>41237</v>
      </c>
      <c r="G12" s="181"/>
      <c r="H12" s="181">
        <v>39505</v>
      </c>
      <c r="I12" s="181"/>
      <c r="J12" s="181">
        <v>37486</v>
      </c>
      <c r="K12" s="181"/>
      <c r="L12" s="234">
        <f t="shared" si="1"/>
        <v>192155</v>
      </c>
      <c r="O12" s="134"/>
    </row>
    <row r="13" spans="1:15" s="133" customFormat="1" ht="21">
      <c r="A13" s="136" t="s">
        <v>342</v>
      </c>
      <c r="B13" s="181">
        <v>27595</v>
      </c>
      <c r="C13" s="181"/>
      <c r="D13" s="181">
        <v>26794</v>
      </c>
      <c r="E13" s="181"/>
      <c r="F13" s="181">
        <v>29989</v>
      </c>
      <c r="G13" s="181"/>
      <c r="H13" s="181">
        <v>28465</v>
      </c>
      <c r="I13" s="181"/>
      <c r="J13" s="181">
        <v>31047</v>
      </c>
      <c r="K13" s="181"/>
      <c r="L13" s="234">
        <f t="shared" si="1"/>
        <v>143890</v>
      </c>
      <c r="O13" s="134"/>
    </row>
    <row r="14" spans="1:15" s="133" customFormat="1" ht="21">
      <c r="A14" s="136" t="s">
        <v>343</v>
      </c>
      <c r="B14" s="181">
        <v>14957</v>
      </c>
      <c r="C14" s="181"/>
      <c r="D14" s="181">
        <v>15423</v>
      </c>
      <c r="E14" s="181"/>
      <c r="F14" s="181">
        <v>11479</v>
      </c>
      <c r="G14" s="181"/>
      <c r="H14" s="181">
        <v>21957</v>
      </c>
      <c r="I14" s="181"/>
      <c r="J14" s="181">
        <v>15473</v>
      </c>
      <c r="K14" s="181"/>
      <c r="L14" s="234">
        <f t="shared" si="1"/>
        <v>79289</v>
      </c>
      <c r="O14" s="134"/>
    </row>
    <row r="15" spans="1:15" s="133" customFormat="1" ht="21">
      <c r="A15" s="136" t="s">
        <v>344</v>
      </c>
      <c r="B15" s="181">
        <v>13347</v>
      </c>
      <c r="C15" s="181"/>
      <c r="D15" s="181">
        <v>11661</v>
      </c>
      <c r="E15" s="181"/>
      <c r="F15" s="181">
        <v>11174</v>
      </c>
      <c r="G15" s="181"/>
      <c r="H15" s="181">
        <v>10503</v>
      </c>
      <c r="I15" s="181"/>
      <c r="J15" s="181">
        <v>11308</v>
      </c>
      <c r="K15" s="181"/>
      <c r="L15" s="234">
        <f t="shared" si="1"/>
        <v>57993</v>
      </c>
      <c r="O15" s="134"/>
    </row>
    <row r="16" spans="1:15" s="133" customFormat="1" ht="18.75" customHeight="1">
      <c r="A16" s="136" t="s">
        <v>345</v>
      </c>
      <c r="B16" s="183">
        <v>8335</v>
      </c>
      <c r="C16" s="183"/>
      <c r="D16" s="183">
        <v>7508</v>
      </c>
      <c r="E16" s="183"/>
      <c r="F16" s="183">
        <v>8497</v>
      </c>
      <c r="G16" s="183"/>
      <c r="H16" s="184">
        <v>7873</v>
      </c>
      <c r="I16" s="184"/>
      <c r="J16" s="183">
        <v>8311</v>
      </c>
      <c r="K16" s="183"/>
      <c r="L16" s="234">
        <f t="shared" si="1"/>
        <v>40524</v>
      </c>
      <c r="O16" s="134"/>
    </row>
    <row r="17" spans="1:15" s="133" customFormat="1" ht="18.75" customHeight="1">
      <c r="A17" s="235" t="s">
        <v>346</v>
      </c>
      <c r="B17" s="236">
        <v>5510</v>
      </c>
      <c r="C17" s="236"/>
      <c r="D17" s="236">
        <v>1502</v>
      </c>
      <c r="E17" s="236"/>
      <c r="F17" s="236">
        <v>7553</v>
      </c>
      <c r="G17" s="236"/>
      <c r="H17" s="236">
        <v>1133</v>
      </c>
      <c r="I17" s="236"/>
      <c r="J17" s="236">
        <v>1557</v>
      </c>
      <c r="K17" s="236"/>
      <c r="L17" s="237">
        <f t="shared" si="1"/>
        <v>17255</v>
      </c>
      <c r="O17" s="134"/>
    </row>
    <row r="18" spans="1:15" s="139" customFormat="1" ht="18.75" customHeight="1">
      <c r="A18" s="192" t="s">
        <v>347</v>
      </c>
      <c r="C18" s="192"/>
      <c r="D18" s="192"/>
      <c r="E18" s="192"/>
      <c r="F18" s="192"/>
      <c r="G18" s="192"/>
      <c r="H18" s="192"/>
      <c r="I18" s="192"/>
      <c r="J18" s="192"/>
      <c r="K18" s="192"/>
      <c r="L18" s="137"/>
      <c r="M18" s="138"/>
    </row>
    <row r="19" spans="1:15" s="139" customFormat="1" ht="18.75" customHeight="1">
      <c r="A19" s="192" t="s">
        <v>348</v>
      </c>
      <c r="C19" s="192"/>
      <c r="D19" s="192"/>
      <c r="E19" s="192"/>
      <c r="F19" s="192"/>
      <c r="G19" s="192"/>
      <c r="H19" s="192"/>
      <c r="I19" s="192"/>
      <c r="J19" s="192"/>
      <c r="K19" s="192"/>
      <c r="L19" s="137"/>
      <c r="M19" s="140"/>
    </row>
    <row r="20" spans="1:15" s="139" customFormat="1" ht="18.75" customHeight="1">
      <c r="A20" s="192" t="s">
        <v>349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37"/>
      <c r="M20" s="140"/>
    </row>
    <row r="21" spans="1:15" s="139" customFormat="1" ht="18.75" customHeight="1">
      <c r="A21" s="192" t="s">
        <v>350</v>
      </c>
      <c r="C21" s="192"/>
      <c r="D21" s="192"/>
      <c r="E21" s="192"/>
      <c r="F21" s="192"/>
      <c r="G21" s="192"/>
      <c r="H21" s="192"/>
      <c r="I21" s="192"/>
      <c r="J21" s="192"/>
      <c r="K21" s="192"/>
      <c r="L21" s="137"/>
      <c r="M21" s="140"/>
    </row>
    <row r="22" spans="1:15" s="139" customFormat="1" ht="18.75" customHeight="1">
      <c r="A22" s="230" t="s">
        <v>351</v>
      </c>
      <c r="C22" s="192"/>
      <c r="D22" s="192"/>
      <c r="E22" s="192"/>
      <c r="F22" s="192"/>
      <c r="G22" s="192"/>
      <c r="H22" s="192"/>
      <c r="I22" s="192"/>
      <c r="J22" s="192"/>
      <c r="K22" s="192"/>
      <c r="L22" s="137"/>
      <c r="M22" s="140"/>
    </row>
    <row r="25" spans="1:15" ht="21">
      <c r="B25" s="185"/>
      <c r="C25" s="185"/>
      <c r="D25" s="185"/>
      <c r="E25" s="185"/>
      <c r="F25" s="185"/>
      <c r="G25" s="185"/>
      <c r="H25" s="185"/>
      <c r="I25" s="185"/>
      <c r="J25" s="185"/>
      <c r="K25" s="185"/>
    </row>
    <row r="26" spans="1:15" ht="21">
      <c r="B26" s="186"/>
      <c r="C26" s="186"/>
      <c r="D26" s="186"/>
      <c r="E26" s="186"/>
      <c r="F26" s="186"/>
      <c r="G26" s="186"/>
      <c r="H26" s="186"/>
      <c r="I26" s="186"/>
      <c r="J26" s="186"/>
      <c r="K26" s="186"/>
      <c r="L26" s="144"/>
    </row>
    <row r="27" spans="1:15" ht="21"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44"/>
    </row>
    <row r="29" spans="1:15">
      <c r="B29" s="145"/>
      <c r="C29" s="145"/>
      <c r="D29" s="145"/>
      <c r="E29" s="145"/>
      <c r="F29" s="145"/>
      <c r="G29" s="145"/>
      <c r="H29" s="145"/>
      <c r="I29" s="145"/>
      <c r="J29" s="145"/>
      <c r="K29" s="145"/>
    </row>
  </sheetData>
  <printOptions horizontalCentered="1"/>
  <pageMargins left="0.59055118110236227" right="0.59055118110236227" top="0.78740157480314965" bottom="0.78740157480314965" header="0.51181102362204722" footer="0.51181102362204722"/>
  <pageSetup paperSize="9" scale="9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7030A0"/>
  </sheetPr>
  <dimension ref="A1:T29"/>
  <sheetViews>
    <sheetView view="pageBreakPreview" zoomScale="90" zoomScaleSheetLayoutView="90" workbookViewId="0">
      <selection activeCell="Q8" sqref="Q8"/>
    </sheetView>
  </sheetViews>
  <sheetFormatPr defaultColWidth="11.375" defaultRowHeight="24"/>
  <cols>
    <col min="1" max="1" width="14.875" style="122" customWidth="1"/>
    <col min="2" max="3" width="10.875" style="122" customWidth="1"/>
    <col min="4" max="4" width="1.125" style="122" customWidth="1"/>
    <col min="5" max="6" width="10.875" style="122" customWidth="1"/>
    <col min="7" max="7" width="1.125" style="122" customWidth="1"/>
    <col min="8" max="9" width="10.875" style="122" customWidth="1"/>
    <col min="10" max="10" width="1.125" style="122" customWidth="1"/>
    <col min="11" max="12" width="10.875" style="122" customWidth="1"/>
    <col min="13" max="13" width="1.125" style="122" customWidth="1"/>
    <col min="14" max="15" width="10.875" style="122" customWidth="1"/>
    <col min="16" max="16" width="1.125" style="122" customWidth="1"/>
    <col min="17" max="18" width="10.875" style="122" customWidth="1"/>
    <col min="19" max="20" width="9.125" style="122" customWidth="1"/>
    <col min="21" max="256" width="9" customWidth="1"/>
  </cols>
  <sheetData>
    <row r="1" spans="1:18">
      <c r="A1" s="164" t="s">
        <v>352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</row>
    <row r="2" spans="1:18">
      <c r="A2" s="189" t="s">
        <v>353</v>
      </c>
      <c r="B2" s="165" t="s">
        <v>307</v>
      </c>
      <c r="C2" s="165"/>
      <c r="D2" s="165"/>
      <c r="E2" s="165"/>
      <c r="F2" s="165"/>
      <c r="G2" s="123"/>
      <c r="H2" s="165" t="s">
        <v>308</v>
      </c>
      <c r="I2" s="165"/>
      <c r="J2" s="165"/>
      <c r="K2" s="165"/>
      <c r="L2" s="165"/>
      <c r="M2" s="123"/>
      <c r="N2" s="165" t="s">
        <v>309</v>
      </c>
      <c r="O2" s="165"/>
      <c r="P2" s="165"/>
      <c r="Q2" s="165"/>
      <c r="R2" s="165"/>
    </row>
    <row r="3" spans="1:18">
      <c r="A3" s="23"/>
      <c r="B3" s="165" t="s">
        <v>354</v>
      </c>
      <c r="C3" s="165"/>
      <c r="D3" s="124"/>
      <c r="E3" s="165" t="s">
        <v>355</v>
      </c>
      <c r="F3" s="165"/>
      <c r="G3" s="124"/>
      <c r="H3" s="165" t="s">
        <v>354</v>
      </c>
      <c r="I3" s="165"/>
      <c r="J3" s="124"/>
      <c r="K3" s="165" t="s">
        <v>355</v>
      </c>
      <c r="L3" s="165"/>
      <c r="M3" s="124"/>
      <c r="N3" s="165" t="s">
        <v>354</v>
      </c>
      <c r="O3" s="165"/>
      <c r="P3" s="124"/>
      <c r="Q3" s="165" t="s">
        <v>355</v>
      </c>
      <c r="R3" s="165"/>
    </row>
    <row r="4" spans="1:18">
      <c r="A4" s="223"/>
      <c r="B4" s="125" t="s">
        <v>97</v>
      </c>
      <c r="C4" s="125" t="s">
        <v>356</v>
      </c>
      <c r="D4" s="125"/>
      <c r="E4" s="125" t="s">
        <v>97</v>
      </c>
      <c r="F4" s="125" t="s">
        <v>356</v>
      </c>
      <c r="G4" s="125"/>
      <c r="H4" s="125" t="s">
        <v>97</v>
      </c>
      <c r="I4" s="125" t="s">
        <v>356</v>
      </c>
      <c r="J4" s="125"/>
      <c r="K4" s="125" t="s">
        <v>97</v>
      </c>
      <c r="L4" s="125" t="s">
        <v>356</v>
      </c>
      <c r="M4" s="125"/>
      <c r="N4" s="125" t="s">
        <v>97</v>
      </c>
      <c r="O4" s="125" t="s">
        <v>356</v>
      </c>
      <c r="P4" s="125"/>
      <c r="Q4" s="125" t="s">
        <v>97</v>
      </c>
      <c r="R4" s="125" t="s">
        <v>356</v>
      </c>
    </row>
    <row r="5" spans="1:18">
      <c r="A5" s="26">
        <v>2548</v>
      </c>
      <c r="B5" s="46">
        <v>111</v>
      </c>
      <c r="C5" s="46">
        <v>16</v>
      </c>
      <c r="D5" s="46"/>
      <c r="E5" s="46">
        <v>281</v>
      </c>
      <c r="F5" s="46">
        <v>28</v>
      </c>
      <c r="G5" s="46"/>
      <c r="H5" s="46">
        <v>140</v>
      </c>
      <c r="I5" s="46">
        <v>20</v>
      </c>
      <c r="J5" s="46"/>
      <c r="K5" s="46">
        <v>168</v>
      </c>
      <c r="L5" s="46">
        <v>17</v>
      </c>
      <c r="M5" s="46"/>
      <c r="N5" s="46">
        <v>12</v>
      </c>
      <c r="O5" s="46">
        <v>2</v>
      </c>
      <c r="P5" s="46"/>
      <c r="Q5" s="46">
        <v>17</v>
      </c>
      <c r="R5" s="46">
        <v>2</v>
      </c>
    </row>
    <row r="6" spans="1:18">
      <c r="A6" s="26">
        <v>2549</v>
      </c>
      <c r="B6" s="46">
        <v>79</v>
      </c>
      <c r="C6" s="46">
        <v>11</v>
      </c>
      <c r="D6" s="46"/>
      <c r="E6" s="46">
        <v>149</v>
      </c>
      <c r="F6" s="46">
        <v>15</v>
      </c>
      <c r="G6" s="46"/>
      <c r="H6" s="46">
        <v>88</v>
      </c>
      <c r="I6" s="46">
        <v>13</v>
      </c>
      <c r="J6" s="46"/>
      <c r="K6" s="46">
        <v>126</v>
      </c>
      <c r="L6" s="46">
        <v>13</v>
      </c>
      <c r="M6" s="46"/>
      <c r="N6" s="46">
        <v>9</v>
      </c>
      <c r="O6" s="46">
        <v>1</v>
      </c>
      <c r="P6" s="46"/>
      <c r="Q6" s="46">
        <v>10</v>
      </c>
      <c r="R6" s="46">
        <v>1</v>
      </c>
    </row>
    <row r="7" spans="1:18">
      <c r="A7" s="46">
        <v>2550</v>
      </c>
      <c r="B7" s="46">
        <v>88</v>
      </c>
      <c r="C7" s="46">
        <v>13</v>
      </c>
      <c r="D7" s="46"/>
      <c r="E7" s="46">
        <v>75</v>
      </c>
      <c r="F7" s="46">
        <v>11</v>
      </c>
      <c r="G7" s="46"/>
      <c r="H7" s="46">
        <v>87</v>
      </c>
      <c r="I7" s="46">
        <v>12</v>
      </c>
      <c r="J7" s="46"/>
      <c r="K7" s="46">
        <v>83</v>
      </c>
      <c r="L7" s="46">
        <v>12</v>
      </c>
      <c r="M7" s="46"/>
      <c r="N7" s="46">
        <v>18</v>
      </c>
      <c r="O7" s="46">
        <v>3</v>
      </c>
      <c r="P7" s="46"/>
      <c r="Q7" s="46">
        <v>12</v>
      </c>
      <c r="R7" s="46">
        <v>2</v>
      </c>
    </row>
    <row r="8" spans="1:18">
      <c r="A8" s="46">
        <v>2551</v>
      </c>
      <c r="B8" s="46">
        <v>76</v>
      </c>
      <c r="C8" s="46">
        <v>11</v>
      </c>
      <c r="D8" s="46"/>
      <c r="E8" s="46">
        <v>43</v>
      </c>
      <c r="F8" s="46">
        <v>6</v>
      </c>
      <c r="G8" s="46"/>
      <c r="H8" s="46">
        <v>77</v>
      </c>
      <c r="I8" s="46">
        <v>11</v>
      </c>
      <c r="J8" s="46"/>
      <c r="K8" s="46">
        <v>38</v>
      </c>
      <c r="L8" s="46">
        <v>5</v>
      </c>
      <c r="M8" s="46"/>
      <c r="N8" s="46">
        <v>24</v>
      </c>
      <c r="O8" s="46">
        <v>3</v>
      </c>
      <c r="P8" s="46"/>
      <c r="Q8" s="46">
        <v>13</v>
      </c>
      <c r="R8" s="46">
        <v>2</v>
      </c>
    </row>
    <row r="9" spans="1:18">
      <c r="A9" s="46">
        <v>2552</v>
      </c>
      <c r="B9" s="46">
        <v>30</v>
      </c>
      <c r="C9" s="46">
        <v>4</v>
      </c>
      <c r="D9" s="46"/>
      <c r="E9" s="46">
        <v>27</v>
      </c>
      <c r="F9" s="46">
        <v>4</v>
      </c>
      <c r="G9" s="46"/>
      <c r="H9" s="46">
        <v>25</v>
      </c>
      <c r="I9" s="46">
        <v>4</v>
      </c>
      <c r="J9" s="46"/>
      <c r="K9" s="46">
        <v>24</v>
      </c>
      <c r="L9" s="46">
        <v>3</v>
      </c>
      <c r="M9" s="46"/>
      <c r="N9" s="46">
        <v>11</v>
      </c>
      <c r="O9" s="46">
        <v>2</v>
      </c>
      <c r="P9" s="46"/>
      <c r="Q9" s="46">
        <v>13</v>
      </c>
      <c r="R9" s="46">
        <v>2</v>
      </c>
    </row>
    <row r="10" spans="1:18">
      <c r="A10" s="46">
        <v>2553</v>
      </c>
      <c r="B10" s="46">
        <v>45</v>
      </c>
      <c r="C10" s="46">
        <v>6</v>
      </c>
      <c r="D10" s="46"/>
      <c r="E10" s="46">
        <v>21</v>
      </c>
      <c r="F10" s="46">
        <v>3</v>
      </c>
      <c r="G10" s="46"/>
      <c r="H10" s="46">
        <v>45</v>
      </c>
      <c r="I10" s="46">
        <v>6</v>
      </c>
      <c r="J10" s="46"/>
      <c r="K10" s="46">
        <v>23</v>
      </c>
      <c r="L10" s="46">
        <v>3</v>
      </c>
      <c r="M10" s="46"/>
      <c r="N10" s="46">
        <v>9</v>
      </c>
      <c r="O10" s="46">
        <v>1</v>
      </c>
      <c r="P10" s="46"/>
      <c r="Q10" s="46">
        <v>7</v>
      </c>
      <c r="R10" s="46">
        <v>1</v>
      </c>
    </row>
    <row r="11" spans="1:18">
      <c r="A11" s="46">
        <v>2554</v>
      </c>
      <c r="B11" s="46">
        <v>40</v>
      </c>
      <c r="C11" s="46">
        <v>6</v>
      </c>
      <c r="D11" s="46"/>
      <c r="E11" s="46">
        <v>23</v>
      </c>
      <c r="F11" s="46">
        <v>3</v>
      </c>
      <c r="G11" s="46"/>
      <c r="H11" s="46">
        <v>48</v>
      </c>
      <c r="I11" s="46">
        <v>7</v>
      </c>
      <c r="J11" s="46"/>
      <c r="K11" s="46">
        <v>17</v>
      </c>
      <c r="L11" s="46">
        <v>2</v>
      </c>
      <c r="M11" s="46"/>
      <c r="N11" s="46">
        <v>7</v>
      </c>
      <c r="O11" s="46">
        <v>1</v>
      </c>
      <c r="P11" s="46"/>
      <c r="Q11" s="46">
        <v>12</v>
      </c>
      <c r="R11" s="46">
        <v>2</v>
      </c>
    </row>
    <row r="12" spans="1:18">
      <c r="A12" s="46">
        <v>2555</v>
      </c>
      <c r="B12" s="46">
        <v>34</v>
      </c>
      <c r="C12" s="46">
        <v>5</v>
      </c>
      <c r="D12" s="46"/>
      <c r="E12" s="46">
        <v>25</v>
      </c>
      <c r="F12" s="46">
        <v>4</v>
      </c>
      <c r="G12" s="46"/>
      <c r="H12" s="46">
        <v>31</v>
      </c>
      <c r="I12" s="46">
        <v>4</v>
      </c>
      <c r="J12" s="46"/>
      <c r="K12" s="46">
        <v>22</v>
      </c>
      <c r="L12" s="46">
        <v>3</v>
      </c>
      <c r="M12" s="46"/>
      <c r="N12" s="46">
        <v>12</v>
      </c>
      <c r="O12" s="46">
        <v>2</v>
      </c>
      <c r="P12" s="46"/>
      <c r="Q12" s="46">
        <v>8</v>
      </c>
      <c r="R12" s="46">
        <v>1</v>
      </c>
    </row>
    <row r="13" spans="1:18">
      <c r="A13" s="46">
        <v>2556</v>
      </c>
      <c r="B13" s="46">
        <v>30</v>
      </c>
      <c r="C13" s="46">
        <v>4</v>
      </c>
      <c r="D13" s="46"/>
      <c r="E13" s="46">
        <v>16</v>
      </c>
      <c r="F13" s="46">
        <v>2</v>
      </c>
      <c r="G13" s="46"/>
      <c r="H13" s="46">
        <v>28</v>
      </c>
      <c r="I13" s="46">
        <v>4</v>
      </c>
      <c r="J13" s="46"/>
      <c r="K13" s="46">
        <v>17</v>
      </c>
      <c r="L13" s="46">
        <v>2</v>
      </c>
      <c r="M13" s="46"/>
      <c r="N13" s="46">
        <v>13</v>
      </c>
      <c r="O13" s="46">
        <v>2</v>
      </c>
      <c r="P13" s="46"/>
      <c r="Q13" s="46">
        <v>4</v>
      </c>
      <c r="R13" s="46">
        <v>1</v>
      </c>
    </row>
    <row r="14" spans="1:18" s="122" customFormat="1">
      <c r="A14" s="46">
        <v>2557</v>
      </c>
      <c r="B14" s="46">
        <v>25</v>
      </c>
      <c r="C14" s="46">
        <v>4</v>
      </c>
      <c r="D14" s="46"/>
      <c r="E14" s="46">
        <v>8</v>
      </c>
      <c r="F14" s="46">
        <v>1</v>
      </c>
      <c r="G14" s="46"/>
      <c r="H14" s="46">
        <v>26</v>
      </c>
      <c r="I14" s="46">
        <v>4</v>
      </c>
      <c r="J14" s="46"/>
      <c r="K14" s="46">
        <v>11</v>
      </c>
      <c r="L14" s="46">
        <v>2</v>
      </c>
      <c r="M14" s="46"/>
      <c r="N14" s="46">
        <v>12</v>
      </c>
      <c r="O14" s="46">
        <v>2</v>
      </c>
      <c r="P14" s="46"/>
      <c r="Q14" s="46">
        <v>8</v>
      </c>
      <c r="R14" s="46">
        <v>1</v>
      </c>
    </row>
    <row r="15" spans="1:18" s="122" customFormat="1">
      <c r="A15" s="46">
        <v>2558</v>
      </c>
      <c r="B15" s="46">
        <v>23</v>
      </c>
      <c r="C15" s="46">
        <v>3</v>
      </c>
      <c r="D15" s="46"/>
      <c r="E15" s="46">
        <v>27</v>
      </c>
      <c r="F15" s="46">
        <v>4</v>
      </c>
      <c r="G15" s="46"/>
      <c r="H15" s="46">
        <v>22</v>
      </c>
      <c r="I15" s="46">
        <v>3</v>
      </c>
      <c r="J15" s="46"/>
      <c r="K15" s="46">
        <v>23</v>
      </c>
      <c r="L15" s="46">
        <v>3</v>
      </c>
      <c r="M15" s="46"/>
      <c r="N15" s="46">
        <v>8</v>
      </c>
      <c r="O15" s="46">
        <v>1</v>
      </c>
      <c r="P15" s="46"/>
      <c r="Q15" s="46">
        <v>10</v>
      </c>
      <c r="R15" s="46">
        <v>1</v>
      </c>
    </row>
    <row r="16" spans="1:18" s="122" customFormat="1" ht="6.75" customHeight="1">
      <c r="A16" s="126"/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</row>
    <row r="17" spans="1:19" s="122" customFormat="1" ht="6.7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9" s="122" customFormat="1" ht="21" customHeight="1">
      <c r="A18" s="127" t="s">
        <v>326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4"/>
      <c r="R18" s="35"/>
    </row>
    <row r="19" spans="1:19" s="122" customFormat="1" ht="21" customHeight="1">
      <c r="A19" s="25" t="s">
        <v>357</v>
      </c>
      <c r="B19" s="25"/>
      <c r="C19" s="25" t="s">
        <v>358</v>
      </c>
      <c r="D19" s="25"/>
      <c r="E19" s="25"/>
      <c r="F19" s="25" t="s">
        <v>359</v>
      </c>
      <c r="G19" s="25"/>
      <c r="H19" s="25"/>
      <c r="I19" s="25" t="s">
        <v>360</v>
      </c>
      <c r="J19" s="25"/>
      <c r="K19" s="25"/>
      <c r="L19" s="25" t="s">
        <v>361</v>
      </c>
      <c r="M19" s="25"/>
      <c r="N19" s="25"/>
      <c r="O19" s="25" t="s">
        <v>362</v>
      </c>
      <c r="P19" s="25"/>
      <c r="Q19" s="24"/>
      <c r="R19" s="35"/>
    </row>
    <row r="20" spans="1:19" s="122" customFormat="1" ht="21" customHeight="1">
      <c r="A20" s="25"/>
      <c r="B20" s="25"/>
      <c r="C20" s="25" t="s">
        <v>363</v>
      </c>
      <c r="D20" s="25"/>
      <c r="E20" s="25"/>
      <c r="F20" s="25" t="s">
        <v>364</v>
      </c>
      <c r="G20" s="25"/>
      <c r="H20" s="25"/>
      <c r="I20" s="25" t="s">
        <v>365</v>
      </c>
      <c r="J20" s="25"/>
      <c r="K20" s="25"/>
      <c r="L20" s="25" t="s">
        <v>366</v>
      </c>
      <c r="M20" s="25"/>
      <c r="N20" s="25"/>
      <c r="O20" s="25" t="s">
        <v>367</v>
      </c>
      <c r="P20" s="25"/>
      <c r="Q20" s="24"/>
      <c r="R20" s="35"/>
    </row>
    <row r="21" spans="1:19" s="122" customFormat="1" ht="21" customHeight="1">
      <c r="B21" s="25"/>
      <c r="C21" s="25" t="s">
        <v>368</v>
      </c>
      <c r="D21" s="25"/>
      <c r="E21" s="25"/>
      <c r="F21" s="25"/>
      <c r="G21" s="25"/>
      <c r="H21" s="25"/>
      <c r="J21" s="25"/>
      <c r="K21" s="25"/>
      <c r="L21" s="25"/>
      <c r="M21" s="25"/>
      <c r="N21" s="25"/>
      <c r="O21" s="25"/>
      <c r="P21" s="25"/>
      <c r="Q21" s="24"/>
      <c r="R21" s="35"/>
      <c r="S21" s="35"/>
    </row>
    <row r="22" spans="1:19" s="122" customFormat="1" ht="21" customHeight="1">
      <c r="B22" s="25"/>
      <c r="C22" s="25"/>
      <c r="D22" s="25"/>
      <c r="E22" s="25"/>
      <c r="F22" s="25"/>
      <c r="G22" s="25"/>
      <c r="H22" s="25"/>
      <c r="J22" s="25"/>
      <c r="K22" s="25"/>
      <c r="L22" s="25"/>
      <c r="M22" s="25"/>
      <c r="N22" s="25"/>
      <c r="O22" s="25"/>
      <c r="P22" s="25"/>
      <c r="Q22" s="24"/>
      <c r="R22" s="35"/>
      <c r="S22" s="35"/>
    </row>
    <row r="23" spans="1:19" s="122" customFormat="1" ht="21" customHeight="1">
      <c r="A23" s="15" t="s">
        <v>369</v>
      </c>
      <c r="B23" s="25"/>
      <c r="C23" s="25" t="s">
        <v>370</v>
      </c>
      <c r="D23" s="25"/>
      <c r="E23" s="25"/>
      <c r="F23" s="25" t="s">
        <v>371</v>
      </c>
      <c r="G23" s="25"/>
      <c r="H23" s="25"/>
      <c r="I23" s="25" t="s">
        <v>372</v>
      </c>
      <c r="J23" s="25"/>
      <c r="K23" s="25"/>
      <c r="L23" s="25" t="s">
        <v>373</v>
      </c>
      <c r="M23" s="25"/>
      <c r="N23" s="25"/>
      <c r="O23" s="25" t="s">
        <v>374</v>
      </c>
      <c r="P23" s="25"/>
      <c r="Q23" s="25"/>
      <c r="R23" s="25"/>
    </row>
    <row r="24" spans="1:19" s="122" customFormat="1" ht="21" customHeight="1">
      <c r="A24" s="25"/>
      <c r="B24" s="25"/>
      <c r="C24" s="25" t="s">
        <v>375</v>
      </c>
      <c r="D24" s="25"/>
      <c r="E24" s="25"/>
      <c r="F24" s="25" t="s">
        <v>376</v>
      </c>
      <c r="G24" s="25"/>
      <c r="H24" s="25"/>
      <c r="I24" s="25" t="s">
        <v>377</v>
      </c>
      <c r="J24" s="25"/>
      <c r="K24" s="25"/>
      <c r="L24" s="25" t="s">
        <v>378</v>
      </c>
      <c r="M24" s="25"/>
      <c r="N24" s="25"/>
      <c r="O24" s="25" t="s">
        <v>379</v>
      </c>
      <c r="P24" s="25"/>
      <c r="Q24" s="25"/>
      <c r="R24" s="25"/>
    </row>
    <row r="25" spans="1:19" s="122" customFormat="1" ht="21" customHeight="1">
      <c r="A25" s="25"/>
      <c r="B25" s="25"/>
      <c r="C25" s="25" t="s">
        <v>380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</row>
    <row r="26" spans="1:19" s="122" customFormat="1" ht="21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</row>
    <row r="27" spans="1:19" s="122" customFormat="1" ht="21" customHeight="1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</row>
    <row r="28" spans="1:19" s="122" customFormat="1" ht="21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</row>
    <row r="29" spans="1:19" s="122" customForma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</row>
  </sheetData>
  <printOptions horizontalCentered="1"/>
  <pageMargins left="0.78740157480314965" right="0.78740157480314965" top="0.78740157480314965" bottom="0.59055118110236227" header="0.51181102362204722" footer="0.51181102362204722"/>
  <pageSetup paperSize="9" scale="9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7030A0"/>
  </sheetPr>
  <dimension ref="A1:E32"/>
  <sheetViews>
    <sheetView view="pageBreakPreview" zoomScale="110" zoomScaleNormal="110" zoomScaleSheetLayoutView="110" workbookViewId="0">
      <selection activeCell="F13" sqref="F13"/>
    </sheetView>
  </sheetViews>
  <sheetFormatPr defaultColWidth="9.125" defaultRowHeight="21"/>
  <cols>
    <col min="1" max="1" width="7.625" style="133" customWidth="1"/>
    <col min="2" max="2" width="29.625" style="133" customWidth="1"/>
    <col min="3" max="5" width="13.875" style="133" customWidth="1"/>
    <col min="6" max="16384" width="9.125" style="133"/>
  </cols>
  <sheetData>
    <row r="1" spans="1:5" s="131" customFormat="1" ht="24">
      <c r="A1" s="132" t="s">
        <v>381</v>
      </c>
      <c r="B1" s="132"/>
      <c r="C1" s="132"/>
      <c r="D1" s="132"/>
      <c r="E1" s="132"/>
    </row>
    <row r="2" spans="1:5" ht="24" customHeight="1">
      <c r="A2" s="224" t="s">
        <v>257</v>
      </c>
      <c r="B2" s="224"/>
      <c r="C2" s="224" t="s">
        <v>258</v>
      </c>
      <c r="D2" s="224" t="s">
        <v>259</v>
      </c>
      <c r="E2" s="224" t="s">
        <v>260</v>
      </c>
    </row>
    <row r="3" spans="1:5" s="134" customFormat="1" ht="19.5" customHeight="1">
      <c r="A3" s="143" t="s">
        <v>261</v>
      </c>
      <c r="B3" s="143"/>
      <c r="C3" s="128">
        <f>SUM(C4:C20)</f>
        <v>1442814</v>
      </c>
      <c r="D3" s="128">
        <f>SUM(D4:D20)</f>
        <v>421007</v>
      </c>
      <c r="E3" s="128">
        <f>SUM(E4:E20)</f>
        <v>1021807</v>
      </c>
    </row>
    <row r="4" spans="1:5" ht="19.5" customHeight="1">
      <c r="A4" s="170" t="s">
        <v>262</v>
      </c>
      <c r="B4" s="170" t="s">
        <v>263</v>
      </c>
      <c r="C4" s="171">
        <v>283918</v>
      </c>
      <c r="D4" s="171">
        <v>146728</v>
      </c>
      <c r="E4" s="129">
        <v>137190</v>
      </c>
    </row>
    <row r="5" spans="1:5" ht="19.5" customHeight="1">
      <c r="A5" s="170" t="s">
        <v>264</v>
      </c>
      <c r="B5" s="170" t="s">
        <v>265</v>
      </c>
      <c r="C5" s="171">
        <v>7830</v>
      </c>
      <c r="D5" s="171">
        <v>4616</v>
      </c>
      <c r="E5" s="129">
        <v>3214</v>
      </c>
    </row>
    <row r="6" spans="1:5" ht="19.5" customHeight="1">
      <c r="A6" s="170" t="s">
        <v>266</v>
      </c>
      <c r="B6" s="170" t="s">
        <v>267</v>
      </c>
      <c r="C6" s="171">
        <v>137027</v>
      </c>
      <c r="D6" s="171">
        <v>42422</v>
      </c>
      <c r="E6" s="129">
        <v>94605</v>
      </c>
    </row>
    <row r="7" spans="1:5" ht="19.5" customHeight="1">
      <c r="A7" s="170" t="s">
        <v>268</v>
      </c>
      <c r="B7" s="170" t="s">
        <v>269</v>
      </c>
      <c r="C7" s="171">
        <v>59</v>
      </c>
      <c r="D7" s="171">
        <v>23</v>
      </c>
      <c r="E7" s="129">
        <v>36</v>
      </c>
    </row>
    <row r="8" spans="1:5" ht="19.5" customHeight="1">
      <c r="A8" s="170" t="s">
        <v>270</v>
      </c>
      <c r="B8" s="170" t="s">
        <v>271</v>
      </c>
      <c r="C8" s="171">
        <v>0</v>
      </c>
      <c r="D8" s="171">
        <v>0</v>
      </c>
      <c r="E8" s="130">
        <v>0</v>
      </c>
    </row>
    <row r="9" spans="1:5" ht="19.5" customHeight="1">
      <c r="A9" s="170" t="s">
        <v>272</v>
      </c>
      <c r="B9" s="170" t="s">
        <v>273</v>
      </c>
      <c r="C9" s="171">
        <v>4721</v>
      </c>
      <c r="D9" s="171">
        <v>4492</v>
      </c>
      <c r="E9" s="129">
        <v>229</v>
      </c>
    </row>
    <row r="10" spans="1:5" ht="19.5" customHeight="1">
      <c r="A10" s="170" t="s">
        <v>274</v>
      </c>
      <c r="B10" s="170" t="s">
        <v>275</v>
      </c>
      <c r="C10" s="171">
        <v>29</v>
      </c>
      <c r="D10" s="171">
        <v>20</v>
      </c>
      <c r="E10" s="129">
        <v>9</v>
      </c>
    </row>
    <row r="11" spans="1:5" ht="19.5" customHeight="1">
      <c r="A11" s="170" t="s">
        <v>276</v>
      </c>
      <c r="B11" s="170" t="s">
        <v>277</v>
      </c>
      <c r="C11" s="171">
        <v>81</v>
      </c>
      <c r="D11" s="171">
        <v>9</v>
      </c>
      <c r="E11" s="129">
        <v>72</v>
      </c>
    </row>
    <row r="12" spans="1:5" ht="19.5" customHeight="1">
      <c r="A12" s="170" t="s">
        <v>278</v>
      </c>
      <c r="B12" s="170" t="s">
        <v>279</v>
      </c>
      <c r="C12" s="171">
        <v>116</v>
      </c>
      <c r="D12" s="171">
        <v>32</v>
      </c>
      <c r="E12" s="129">
        <v>84</v>
      </c>
    </row>
    <row r="13" spans="1:5" ht="19.5" customHeight="1">
      <c r="A13" s="170" t="s">
        <v>280</v>
      </c>
      <c r="B13" s="170" t="s">
        <v>281</v>
      </c>
      <c r="C13" s="171">
        <v>208</v>
      </c>
      <c r="D13" s="171">
        <v>121</v>
      </c>
      <c r="E13" s="129">
        <v>87</v>
      </c>
    </row>
    <row r="14" spans="1:5" ht="19.5" customHeight="1">
      <c r="A14" s="170" t="s">
        <v>282</v>
      </c>
      <c r="B14" s="170" t="s">
        <v>283</v>
      </c>
      <c r="C14" s="171">
        <v>3</v>
      </c>
      <c r="D14" s="171">
        <v>3</v>
      </c>
      <c r="E14" s="129">
        <v>0</v>
      </c>
    </row>
    <row r="15" spans="1:5" ht="19.5" customHeight="1">
      <c r="A15" s="170" t="s">
        <v>284</v>
      </c>
      <c r="B15" s="170" t="s">
        <v>285</v>
      </c>
      <c r="C15" s="171">
        <v>971097</v>
      </c>
      <c r="D15" s="171">
        <v>215505</v>
      </c>
      <c r="E15" s="129">
        <v>755592</v>
      </c>
    </row>
    <row r="16" spans="1:5" ht="19.5" customHeight="1">
      <c r="A16" s="170" t="s">
        <v>286</v>
      </c>
      <c r="B16" s="170" t="s">
        <v>287</v>
      </c>
      <c r="C16" s="171">
        <v>33929</v>
      </c>
      <c r="D16" s="171">
        <v>5784</v>
      </c>
      <c r="E16" s="129">
        <v>28145</v>
      </c>
    </row>
    <row r="17" spans="1:5" ht="19.5" customHeight="1">
      <c r="A17" s="170" t="s">
        <v>288</v>
      </c>
      <c r="B17" s="170" t="s">
        <v>289</v>
      </c>
      <c r="C17" s="171">
        <v>414</v>
      </c>
      <c r="D17" s="171">
        <v>113</v>
      </c>
      <c r="E17" s="129">
        <v>301</v>
      </c>
    </row>
    <row r="18" spans="1:5" ht="19.5" customHeight="1">
      <c r="A18" s="170" t="s">
        <v>290</v>
      </c>
      <c r="B18" s="170" t="s">
        <v>291</v>
      </c>
      <c r="C18" s="171">
        <v>959</v>
      </c>
      <c r="D18" s="171">
        <v>0</v>
      </c>
      <c r="E18" s="129">
        <v>959</v>
      </c>
    </row>
    <row r="19" spans="1:5" ht="19.5" customHeight="1">
      <c r="A19" s="170" t="s">
        <v>292</v>
      </c>
      <c r="B19" s="170" t="s">
        <v>293</v>
      </c>
      <c r="C19" s="171">
        <v>191</v>
      </c>
      <c r="D19" s="171">
        <v>119</v>
      </c>
      <c r="E19" s="129">
        <v>72</v>
      </c>
    </row>
    <row r="20" spans="1:5" ht="19.5" customHeight="1">
      <c r="A20" s="170" t="s">
        <v>294</v>
      </c>
      <c r="B20" s="170" t="s">
        <v>295</v>
      </c>
      <c r="C20" s="171">
        <v>2232</v>
      </c>
      <c r="D20" s="171">
        <v>1020</v>
      </c>
      <c r="E20" s="130">
        <v>1212</v>
      </c>
    </row>
    <row r="21" spans="1:5" s="134" customFormat="1" ht="19.5" customHeight="1">
      <c r="A21" s="143" t="s">
        <v>296</v>
      </c>
      <c r="B21" s="143"/>
      <c r="C21" s="128">
        <f>SUM(C22,C26,C29)</f>
        <v>44216</v>
      </c>
      <c r="D21" s="128">
        <f>SUM(D22,D26,D29)</f>
        <v>7759</v>
      </c>
      <c r="E21" s="128">
        <f>SUM(E22,E26,E29)</f>
        <v>36457</v>
      </c>
    </row>
    <row r="22" spans="1:5" ht="19.5" customHeight="1">
      <c r="A22" s="141" t="s">
        <v>297</v>
      </c>
      <c r="B22" s="141"/>
      <c r="C22" s="130">
        <f>SUM(C23:C25)</f>
        <v>9311</v>
      </c>
      <c r="D22" s="130">
        <f>SUM(D23:D25)</f>
        <v>2733</v>
      </c>
      <c r="E22" s="130">
        <f>SUM(E23:E25)</f>
        <v>6578</v>
      </c>
    </row>
    <row r="23" spans="1:5" ht="19.5" customHeight="1">
      <c r="A23" s="170" t="s">
        <v>298</v>
      </c>
      <c r="B23" s="170" t="s">
        <v>299</v>
      </c>
      <c r="C23" s="173">
        <v>2561</v>
      </c>
      <c r="D23" s="171">
        <v>1278</v>
      </c>
      <c r="E23" s="129">
        <v>1283</v>
      </c>
    </row>
    <row r="24" spans="1:5" ht="19.5" customHeight="1">
      <c r="A24" s="141"/>
      <c r="B24" s="170" t="s">
        <v>300</v>
      </c>
      <c r="C24" s="173">
        <v>6417</v>
      </c>
      <c r="D24" s="171">
        <v>1374</v>
      </c>
      <c r="E24" s="129">
        <v>5043</v>
      </c>
    </row>
    <row r="25" spans="1:5" ht="19.5" customHeight="1">
      <c r="A25" s="174"/>
      <c r="B25" s="170" t="s">
        <v>301</v>
      </c>
      <c r="C25" s="173">
        <v>333</v>
      </c>
      <c r="D25" s="171">
        <v>81</v>
      </c>
      <c r="E25" s="129">
        <v>252</v>
      </c>
    </row>
    <row r="26" spans="1:5" ht="19.5" customHeight="1">
      <c r="A26" s="141" t="s">
        <v>302</v>
      </c>
      <c r="B26" s="141"/>
      <c r="C26" s="175">
        <f>SUM(C27:C28)</f>
        <v>34900</v>
      </c>
      <c r="D26" s="172">
        <f>SUM(D27:D28)</f>
        <v>5026</v>
      </c>
      <c r="E26" s="172">
        <f>SUM(E27:E28)</f>
        <v>29874</v>
      </c>
    </row>
    <row r="27" spans="1:5" ht="19.5" customHeight="1">
      <c r="A27" s="170" t="s">
        <v>298</v>
      </c>
      <c r="B27" s="170" t="s">
        <v>300</v>
      </c>
      <c r="C27" s="173">
        <v>11589</v>
      </c>
      <c r="D27" s="171">
        <v>3148</v>
      </c>
      <c r="E27" s="129">
        <v>8441</v>
      </c>
    </row>
    <row r="28" spans="1:5" ht="19.5" customHeight="1">
      <c r="A28" s="174"/>
      <c r="B28" s="170" t="s">
        <v>301</v>
      </c>
      <c r="C28" s="173">
        <v>23311</v>
      </c>
      <c r="D28" s="171">
        <v>1878</v>
      </c>
      <c r="E28" s="129">
        <v>21433</v>
      </c>
    </row>
    <row r="29" spans="1:5" ht="19.5" customHeight="1">
      <c r="A29" s="225" t="s">
        <v>303</v>
      </c>
      <c r="B29" s="225"/>
      <c r="C29" s="172">
        <v>5</v>
      </c>
      <c r="D29" s="130" t="s">
        <v>80</v>
      </c>
      <c r="E29" s="129">
        <v>5</v>
      </c>
    </row>
    <row r="30" spans="1:5" ht="24" customHeight="1">
      <c r="A30" s="226" t="s">
        <v>54</v>
      </c>
      <c r="B30" s="226"/>
      <c r="C30" s="176">
        <f>SUM(C3,C21)</f>
        <v>1487030</v>
      </c>
      <c r="D30" s="176">
        <f>SUM(D3,D21)</f>
        <v>428766</v>
      </c>
      <c r="E30" s="176">
        <f>SUM(E3,E21)</f>
        <v>1058264</v>
      </c>
    </row>
    <row r="31" spans="1:5" s="178" customFormat="1" ht="18">
      <c r="A31" s="169" t="s">
        <v>304</v>
      </c>
      <c r="B31" s="170"/>
      <c r="C31" s="141"/>
      <c r="D31" s="177"/>
      <c r="E31" s="177"/>
    </row>
    <row r="32" spans="1:5">
      <c r="C32" s="179"/>
    </row>
  </sheetData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3">
    <tabColor rgb="FF7030A0"/>
  </sheetPr>
  <dimension ref="A1:C54"/>
  <sheetViews>
    <sheetView showGridLines="0" view="pageBreakPreview" zoomScaleNormal="100" zoomScaleSheetLayoutView="100" workbookViewId="0">
      <selection activeCell="B2" sqref="B2"/>
    </sheetView>
  </sheetViews>
  <sheetFormatPr defaultColWidth="14.375" defaultRowHeight="18" customHeight="1"/>
  <cols>
    <col min="1" max="1" width="19.125" style="2" customWidth="1"/>
    <col min="2" max="2" width="25.375" style="2" customWidth="1"/>
    <col min="3" max="3" width="32.125" style="2" customWidth="1"/>
    <col min="4" max="16384" width="14.375" style="2"/>
  </cols>
  <sheetData>
    <row r="1" spans="1:3" s="85" customFormat="1" ht="21" customHeight="1">
      <c r="A1" s="1"/>
      <c r="B1" s="1"/>
      <c r="C1" s="1" t="s">
        <v>57</v>
      </c>
    </row>
    <row r="2" spans="1:3" s="5" customFormat="1" ht="21">
      <c r="A2" s="16" t="s">
        <v>1</v>
      </c>
      <c r="B2" s="16" t="s">
        <v>382</v>
      </c>
      <c r="C2" s="16" t="s">
        <v>3</v>
      </c>
    </row>
    <row r="3" spans="1:3" ht="15.6" customHeight="1">
      <c r="A3" s="86" t="s">
        <v>12</v>
      </c>
      <c r="B3" s="87">
        <v>1936</v>
      </c>
      <c r="C3" s="13">
        <v>267339212.08999997</v>
      </c>
    </row>
    <row r="4" spans="1:3" ht="15.6" customHeight="1">
      <c r="A4" s="86" t="s">
        <v>36</v>
      </c>
      <c r="B4" s="87">
        <v>1936</v>
      </c>
      <c r="C4" s="13">
        <v>239029815.35999998</v>
      </c>
    </row>
    <row r="5" spans="1:3" ht="15.6" customHeight="1">
      <c r="A5" s="86" t="s">
        <v>19</v>
      </c>
      <c r="B5" s="87">
        <v>1936</v>
      </c>
      <c r="C5" s="13">
        <v>216047274.30000001</v>
      </c>
    </row>
    <row r="6" spans="1:3" ht="15.6" customHeight="1">
      <c r="A6" s="86" t="s">
        <v>16</v>
      </c>
      <c r="B6" s="87">
        <v>1936</v>
      </c>
      <c r="C6" s="13">
        <v>190301194.25</v>
      </c>
    </row>
    <row r="7" spans="1:3" ht="15.6" customHeight="1">
      <c r="A7" s="86" t="s">
        <v>33</v>
      </c>
      <c r="B7" s="87">
        <v>1936</v>
      </c>
      <c r="C7" s="13">
        <v>173228208.40999997</v>
      </c>
    </row>
    <row r="8" spans="1:3" ht="15.75" customHeight="1">
      <c r="A8" s="86" t="s">
        <v>41</v>
      </c>
      <c r="B8" s="87">
        <v>1936</v>
      </c>
      <c r="C8" s="13">
        <v>167546802.13</v>
      </c>
    </row>
    <row r="9" spans="1:3" ht="12.75" customHeight="1">
      <c r="A9" s="86" t="s">
        <v>13</v>
      </c>
      <c r="B9" s="87">
        <v>1936</v>
      </c>
      <c r="C9" s="13">
        <v>140656407.61000001</v>
      </c>
    </row>
    <row r="10" spans="1:3" ht="15.6" customHeight="1">
      <c r="A10" s="86" t="s">
        <v>8</v>
      </c>
      <c r="B10" s="87">
        <v>1936</v>
      </c>
      <c r="C10" s="13">
        <v>133010396.94</v>
      </c>
    </row>
    <row r="11" spans="1:3" ht="15.6" customHeight="1">
      <c r="A11" s="86" t="s">
        <v>7</v>
      </c>
      <c r="B11" s="87">
        <v>1936</v>
      </c>
      <c r="C11" s="13">
        <v>120498739.24000001</v>
      </c>
    </row>
    <row r="12" spans="1:3" ht="15.6" customHeight="1">
      <c r="A12" s="86" t="s">
        <v>9</v>
      </c>
      <c r="B12" s="87">
        <v>1936</v>
      </c>
      <c r="C12" s="13">
        <v>107064622.38</v>
      </c>
    </row>
    <row r="13" spans="1:3" ht="15.6" customHeight="1">
      <c r="A13" s="86" t="s">
        <v>5</v>
      </c>
      <c r="B13" s="87">
        <v>1936</v>
      </c>
      <c r="C13" s="13">
        <v>103670125.3</v>
      </c>
    </row>
    <row r="14" spans="1:3" ht="15.6" customHeight="1">
      <c r="A14" s="86" t="s">
        <v>6</v>
      </c>
      <c r="B14" s="87">
        <v>1936</v>
      </c>
      <c r="C14" s="13">
        <v>100408841.50999999</v>
      </c>
    </row>
    <row r="15" spans="1:3" ht="15.6" customHeight="1">
      <c r="A15" s="86" t="s">
        <v>14</v>
      </c>
      <c r="B15" s="87">
        <v>1936</v>
      </c>
      <c r="C15" s="13">
        <v>96138133.180000007</v>
      </c>
    </row>
    <row r="16" spans="1:3" ht="15.6" customHeight="1">
      <c r="A16" s="86" t="s">
        <v>4</v>
      </c>
      <c r="B16" s="87">
        <v>1936</v>
      </c>
      <c r="C16" s="13">
        <v>94388975.780000001</v>
      </c>
    </row>
    <row r="17" spans="1:3" ht="15.6" customHeight="1">
      <c r="A17" s="86" t="s">
        <v>10</v>
      </c>
      <c r="B17" s="87">
        <v>1936</v>
      </c>
      <c r="C17" s="13">
        <v>87014619.739999995</v>
      </c>
    </row>
    <row r="18" spans="1:3" ht="15.6" customHeight="1">
      <c r="A18" s="86" t="s">
        <v>31</v>
      </c>
      <c r="B18" s="87">
        <v>1936</v>
      </c>
      <c r="C18" s="13">
        <v>84378080.689999998</v>
      </c>
    </row>
    <row r="19" spans="1:3" ht="15.6" customHeight="1">
      <c r="A19" s="86" t="s">
        <v>11</v>
      </c>
      <c r="B19" s="87">
        <v>1936</v>
      </c>
      <c r="C19" s="13">
        <v>71648167.620000005</v>
      </c>
    </row>
    <row r="20" spans="1:3" ht="15.6" customHeight="1">
      <c r="A20" s="86" t="s">
        <v>39</v>
      </c>
      <c r="B20" s="87">
        <v>1936</v>
      </c>
      <c r="C20" s="13">
        <v>70682896.609999999</v>
      </c>
    </row>
    <row r="21" spans="1:3" ht="15.6" customHeight="1">
      <c r="A21" s="86" t="s">
        <v>50</v>
      </c>
      <c r="B21" s="87">
        <v>1936</v>
      </c>
      <c r="C21" s="13">
        <v>66760019.520000003</v>
      </c>
    </row>
    <row r="22" spans="1:3" ht="15.6" customHeight="1">
      <c r="A22" s="86" t="s">
        <v>38</v>
      </c>
      <c r="B22" s="87">
        <v>1936</v>
      </c>
      <c r="C22" s="13">
        <v>62458371.489999995</v>
      </c>
    </row>
    <row r="23" spans="1:3" ht="15.6" customHeight="1">
      <c r="A23" s="86" t="s">
        <v>29</v>
      </c>
      <c r="B23" s="87">
        <v>1936</v>
      </c>
      <c r="C23" s="13">
        <v>62189522.240000002</v>
      </c>
    </row>
    <row r="24" spans="1:3" ht="15.6" customHeight="1">
      <c r="A24" s="86" t="s">
        <v>26</v>
      </c>
      <c r="B24" s="87">
        <v>1936</v>
      </c>
      <c r="C24" s="13">
        <v>58966285.539999999</v>
      </c>
    </row>
    <row r="25" spans="1:3" ht="15.6" customHeight="1">
      <c r="A25" s="86" t="s">
        <v>25</v>
      </c>
      <c r="B25" s="87">
        <v>1936</v>
      </c>
      <c r="C25" s="13">
        <v>58430132.739999995</v>
      </c>
    </row>
    <row r="26" spans="1:3" ht="15.6" customHeight="1">
      <c r="A26" s="86" t="s">
        <v>37</v>
      </c>
      <c r="B26" s="87">
        <v>1936</v>
      </c>
      <c r="C26" s="13">
        <v>54541490.309999995</v>
      </c>
    </row>
    <row r="27" spans="1:3" ht="15.9" customHeight="1">
      <c r="A27" s="86" t="s">
        <v>27</v>
      </c>
      <c r="B27" s="87">
        <v>1936</v>
      </c>
      <c r="C27" s="13">
        <v>53437403.139999993</v>
      </c>
    </row>
    <row r="28" spans="1:3" ht="15.6" customHeight="1">
      <c r="A28" s="86" t="s">
        <v>30</v>
      </c>
      <c r="B28" s="87">
        <v>1936</v>
      </c>
      <c r="C28" s="13">
        <v>52906406.359999999</v>
      </c>
    </row>
    <row r="29" spans="1:3" ht="15.6" customHeight="1">
      <c r="A29" s="86" t="s">
        <v>20</v>
      </c>
      <c r="B29" s="87">
        <v>1936</v>
      </c>
      <c r="C29" s="13">
        <v>52840571.150000006</v>
      </c>
    </row>
    <row r="30" spans="1:3" ht="15.6" customHeight="1">
      <c r="A30" s="86" t="s">
        <v>18</v>
      </c>
      <c r="B30" s="87">
        <v>1936</v>
      </c>
      <c r="C30" s="13">
        <v>52407460.700000003</v>
      </c>
    </row>
    <row r="31" spans="1:3" ht="15.6" customHeight="1">
      <c r="A31" s="86" t="s">
        <v>28</v>
      </c>
      <c r="B31" s="87">
        <v>1936</v>
      </c>
      <c r="C31" s="13">
        <v>48299996.579999998</v>
      </c>
    </row>
    <row r="32" spans="1:3" ht="15.6" customHeight="1">
      <c r="A32" s="86" t="s">
        <v>52</v>
      </c>
      <c r="B32" s="87">
        <v>1936</v>
      </c>
      <c r="C32" s="13">
        <v>48034210.200000003</v>
      </c>
    </row>
    <row r="33" spans="1:3" ht="15.6" customHeight="1">
      <c r="A33" s="86" t="s">
        <v>46</v>
      </c>
      <c r="B33" s="87">
        <v>1936</v>
      </c>
      <c r="C33" s="13">
        <v>47852087.450000003</v>
      </c>
    </row>
    <row r="34" spans="1:3" ht="15.6" customHeight="1">
      <c r="A34" s="86" t="s">
        <v>17</v>
      </c>
      <c r="B34" s="87">
        <v>1936</v>
      </c>
      <c r="C34" s="13">
        <v>47128023.960000001</v>
      </c>
    </row>
    <row r="35" spans="1:3" ht="15.6" customHeight="1">
      <c r="A35" s="86" t="s">
        <v>43</v>
      </c>
      <c r="B35" s="87">
        <v>1936</v>
      </c>
      <c r="C35" s="13">
        <v>46679774.280000001</v>
      </c>
    </row>
    <row r="36" spans="1:3" ht="15.6" customHeight="1">
      <c r="A36" s="86" t="s">
        <v>23</v>
      </c>
      <c r="B36" s="87">
        <v>1936</v>
      </c>
      <c r="C36" s="13">
        <v>45656550.82</v>
      </c>
    </row>
    <row r="37" spans="1:3" ht="15.6" customHeight="1">
      <c r="A37" s="86" t="s">
        <v>15</v>
      </c>
      <c r="B37" s="87">
        <v>1936</v>
      </c>
      <c r="C37" s="13">
        <v>43323912.409999996</v>
      </c>
    </row>
    <row r="38" spans="1:3" ht="15.6" customHeight="1">
      <c r="A38" s="86" t="s">
        <v>44</v>
      </c>
      <c r="B38" s="87">
        <v>1936</v>
      </c>
      <c r="C38" s="13">
        <v>42823847.069999993</v>
      </c>
    </row>
    <row r="39" spans="1:3" ht="15.9" customHeight="1">
      <c r="A39" s="86" t="s">
        <v>24</v>
      </c>
      <c r="B39" s="87">
        <v>1936</v>
      </c>
      <c r="C39" s="13">
        <v>41042264.07</v>
      </c>
    </row>
    <row r="40" spans="1:3" ht="15.6" customHeight="1">
      <c r="A40" s="86" t="s">
        <v>49</v>
      </c>
      <c r="B40" s="87">
        <v>1936</v>
      </c>
      <c r="C40" s="13">
        <v>39363183.019999996</v>
      </c>
    </row>
    <row r="41" spans="1:3" ht="15.6" customHeight="1">
      <c r="A41" s="86" t="s">
        <v>45</v>
      </c>
      <c r="B41" s="87">
        <v>1936</v>
      </c>
      <c r="C41" s="13">
        <v>38714387.609999999</v>
      </c>
    </row>
    <row r="42" spans="1:3" ht="15.75" customHeight="1">
      <c r="A42" s="86" t="s">
        <v>53</v>
      </c>
      <c r="B42" s="87">
        <v>1936</v>
      </c>
      <c r="C42" s="13">
        <v>38194865.780000001</v>
      </c>
    </row>
    <row r="43" spans="1:3" ht="15.6" customHeight="1">
      <c r="A43" s="86" t="s">
        <v>51</v>
      </c>
      <c r="B43" s="87">
        <v>1936</v>
      </c>
      <c r="C43" s="13">
        <v>35504759.539999999</v>
      </c>
    </row>
    <row r="44" spans="1:3" ht="15.6" customHeight="1">
      <c r="A44" s="86" t="s">
        <v>42</v>
      </c>
      <c r="B44" s="87">
        <v>1936</v>
      </c>
      <c r="C44" s="13">
        <v>33484616.23</v>
      </c>
    </row>
    <row r="45" spans="1:3" ht="15.6" customHeight="1">
      <c r="A45" s="86" t="s">
        <v>40</v>
      </c>
      <c r="B45" s="87">
        <v>1936</v>
      </c>
      <c r="C45" s="13">
        <v>30587870.609999999</v>
      </c>
    </row>
    <row r="46" spans="1:3" ht="15.6" customHeight="1">
      <c r="A46" s="86" t="s">
        <v>21</v>
      </c>
      <c r="B46" s="87">
        <v>1936</v>
      </c>
      <c r="C46" s="13">
        <v>29304490.060000002</v>
      </c>
    </row>
    <row r="47" spans="1:3" ht="15.9" customHeight="1">
      <c r="A47" s="86" t="s">
        <v>34</v>
      </c>
      <c r="B47" s="87">
        <v>1936</v>
      </c>
      <c r="C47" s="13">
        <v>28841976.819999997</v>
      </c>
    </row>
    <row r="48" spans="1:3" ht="15.6" customHeight="1">
      <c r="A48" s="86" t="s">
        <v>35</v>
      </c>
      <c r="B48" s="87">
        <v>1936</v>
      </c>
      <c r="C48" s="13">
        <v>27808209.93</v>
      </c>
    </row>
    <row r="49" spans="1:3" ht="15.75" customHeight="1">
      <c r="A49" s="86" t="s">
        <v>47</v>
      </c>
      <c r="B49" s="87">
        <v>1936</v>
      </c>
      <c r="C49" s="13">
        <v>26118058.640000001</v>
      </c>
    </row>
    <row r="50" spans="1:3" ht="15.6" customHeight="1">
      <c r="A50" s="86" t="s">
        <v>48</v>
      </c>
      <c r="B50" s="87">
        <v>1936</v>
      </c>
      <c r="C50" s="13">
        <v>21294337.59</v>
      </c>
    </row>
    <row r="51" spans="1:3" ht="15.6" customHeight="1">
      <c r="A51" s="86" t="s">
        <v>22</v>
      </c>
      <c r="B51" s="87">
        <v>1936</v>
      </c>
      <c r="C51" s="13">
        <v>19739641.310000002</v>
      </c>
    </row>
    <row r="52" spans="1:3" ht="15.6" customHeight="1">
      <c r="A52" s="86" t="s">
        <v>32</v>
      </c>
      <c r="B52" s="87">
        <v>1936</v>
      </c>
      <c r="C52" s="13">
        <v>18261833.09</v>
      </c>
    </row>
    <row r="53" spans="1:3" s="91" customFormat="1" ht="21" customHeight="1">
      <c r="A53" s="88" t="s">
        <v>54</v>
      </c>
      <c r="B53" s="89">
        <f>SUM(B3:B52)</f>
        <v>96800</v>
      </c>
      <c r="C53" s="90">
        <f>SUM(C3:C52)</f>
        <v>3836049073.3999996</v>
      </c>
    </row>
    <row r="54" spans="1:3" s="18" customFormat="1" ht="21" customHeight="1">
      <c r="A54" s="189" t="s">
        <v>55</v>
      </c>
      <c r="B54" s="189"/>
    </row>
  </sheetData>
  <phoneticPr fontId="91" type="noConversion"/>
  <printOptions horizontalCentered="1"/>
  <pageMargins left="0.39370078740157483" right="0.39370078740157483" top="0.43307086614173229" bottom="0.39370078740157483" header="0.51181102362204722" footer="0.51181102362204722"/>
  <pageSetup paperSize="9"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7030A0"/>
  </sheetPr>
  <dimension ref="A1:M23"/>
  <sheetViews>
    <sheetView showGridLines="0" view="pageBreakPreview" zoomScaleNormal="100" zoomScaleSheetLayoutView="100" workbookViewId="0">
      <selection activeCell="O31" sqref="O31"/>
    </sheetView>
  </sheetViews>
  <sheetFormatPr defaultColWidth="15.625" defaultRowHeight="18"/>
  <cols>
    <col min="1" max="1" width="3.125" style="2" customWidth="1"/>
    <col min="2" max="2" width="2.125" style="2" customWidth="1"/>
    <col min="3" max="3" width="19" style="2" customWidth="1"/>
    <col min="4" max="4" width="7" style="2" customWidth="1"/>
    <col min="5" max="5" width="18.125" style="2" customWidth="1"/>
    <col min="6" max="6" width="7.125" style="2" customWidth="1"/>
    <col min="7" max="7" width="16.875" style="2" customWidth="1"/>
    <col min="8" max="8" width="2.375" style="2" customWidth="1"/>
    <col min="9" max="9" width="5.875" style="2" customWidth="1"/>
    <col min="10" max="10" width="21" style="2" customWidth="1"/>
    <col min="11" max="11" width="6.125" style="2" customWidth="1"/>
    <col min="12" max="12" width="26.125" style="64" customWidth="1"/>
    <col min="13" max="13" width="2.375" style="2" customWidth="1"/>
    <col min="14" max="16384" width="15.625" style="2"/>
  </cols>
  <sheetData>
    <row r="1" spans="1:13" s="1" customFormat="1" ht="25.5" customHeight="1">
      <c r="A1" s="1" t="s">
        <v>58</v>
      </c>
    </row>
    <row r="2" spans="1:13" s="18" customFormat="1" ht="21">
      <c r="L2" s="84" t="s">
        <v>59</v>
      </c>
    </row>
    <row r="3" spans="1:13" s="5" customFormat="1" ht="25.5" customHeight="1">
      <c r="A3" s="4"/>
      <c r="B3" s="4" t="s">
        <v>60</v>
      </c>
      <c r="C3" s="4"/>
      <c r="D3" s="3"/>
      <c r="E3" s="16" t="s">
        <v>61</v>
      </c>
      <c r="F3" s="16"/>
      <c r="G3" s="16"/>
      <c r="H3" s="16"/>
      <c r="I3" s="4"/>
      <c r="J3" s="16" t="s">
        <v>62</v>
      </c>
      <c r="K3" s="16"/>
      <c r="L3" s="16"/>
      <c r="M3" s="16"/>
    </row>
    <row r="4" spans="1:13" s="5" customFormat="1" ht="21">
      <c r="D4" s="6"/>
      <c r="E4" s="200" t="s">
        <v>63</v>
      </c>
      <c r="F4" s="97"/>
      <c r="G4" s="200" t="s">
        <v>64</v>
      </c>
      <c r="H4" s="3"/>
      <c r="J4" s="200" t="s">
        <v>63</v>
      </c>
      <c r="K4" s="97"/>
      <c r="L4" s="98" t="s">
        <v>64</v>
      </c>
      <c r="M4" s="3"/>
    </row>
    <row r="5" spans="1:13" s="5" customFormat="1" ht="21">
      <c r="A5" s="8"/>
      <c r="B5" s="8"/>
      <c r="C5" s="8"/>
      <c r="D5" s="7"/>
      <c r="E5" s="201"/>
      <c r="F5" s="65"/>
      <c r="G5" s="201"/>
      <c r="H5" s="202"/>
      <c r="I5" s="202"/>
      <c r="J5" s="201"/>
      <c r="K5" s="65"/>
      <c r="L5" s="99" t="s">
        <v>65</v>
      </c>
      <c r="M5" s="202"/>
    </row>
    <row r="6" spans="1:13" s="23" customFormat="1" ht="19.5" customHeight="1">
      <c r="A6" s="63" t="s">
        <v>66</v>
      </c>
      <c r="C6" s="63"/>
      <c r="D6" s="63"/>
      <c r="E6" s="66"/>
      <c r="F6" s="66"/>
      <c r="G6" s="66"/>
      <c r="H6" s="66"/>
      <c r="I6" s="66"/>
      <c r="J6" s="66"/>
      <c r="K6" s="66"/>
      <c r="L6" s="66"/>
      <c r="M6" s="66"/>
    </row>
    <row r="7" spans="1:13" s="18" customFormat="1" ht="19.5" customHeight="1">
      <c r="B7" s="67" t="s">
        <v>67</v>
      </c>
      <c r="C7" s="18" t="s">
        <v>68</v>
      </c>
      <c r="D7" s="61"/>
      <c r="E7" s="68"/>
      <c r="F7" s="68"/>
      <c r="G7" s="68"/>
      <c r="H7" s="68"/>
      <c r="I7" s="68"/>
      <c r="J7" s="68"/>
      <c r="K7" s="68"/>
      <c r="L7" s="68"/>
      <c r="M7" s="68"/>
    </row>
    <row r="8" spans="1:13" s="18" customFormat="1" ht="19.5" customHeight="1">
      <c r="B8" s="69"/>
      <c r="C8" s="70" t="s">
        <v>69</v>
      </c>
      <c r="D8" s="61"/>
      <c r="E8" s="106">
        <v>10743</v>
      </c>
      <c r="F8" s="106"/>
      <c r="G8" s="107">
        <v>11934078388.84</v>
      </c>
      <c r="H8" s="71"/>
      <c r="I8" s="71"/>
      <c r="J8" s="107">
        <v>10847800000</v>
      </c>
      <c r="K8" s="71"/>
      <c r="L8" s="107">
        <v>4320345211.25</v>
      </c>
      <c r="M8" s="71"/>
    </row>
    <row r="9" spans="1:13" s="18" customFormat="1" ht="19.5" customHeight="1">
      <c r="B9" s="67"/>
      <c r="C9" s="70" t="s">
        <v>70</v>
      </c>
      <c r="D9" s="61"/>
      <c r="E9" s="106">
        <v>51200</v>
      </c>
      <c r="F9" s="106"/>
      <c r="G9" s="107">
        <v>51150213046.849998</v>
      </c>
      <c r="H9" s="71"/>
      <c r="I9" s="71"/>
      <c r="J9" s="107">
        <v>51315000000</v>
      </c>
      <c r="K9" s="71"/>
      <c r="L9" s="107">
        <v>24283401947.02</v>
      </c>
      <c r="M9" s="71"/>
    </row>
    <row r="10" spans="1:13" s="23" customFormat="1" ht="19.5" customHeight="1">
      <c r="B10" s="72"/>
      <c r="C10" s="73" t="s">
        <v>71</v>
      </c>
      <c r="D10" s="63"/>
      <c r="E10" s="74">
        <f>SUM(E8:E9)</f>
        <v>61943</v>
      </c>
      <c r="F10" s="74"/>
      <c r="G10" s="108">
        <f>SUM(G8:G9)</f>
        <v>63084291435.690002</v>
      </c>
      <c r="H10" s="74"/>
      <c r="I10" s="74"/>
      <c r="J10" s="107">
        <f>SUM(J8:J9)</f>
        <v>62162800000</v>
      </c>
      <c r="K10" s="74"/>
      <c r="L10" s="107">
        <f>SUM(L8:L9)</f>
        <v>28603747158.27</v>
      </c>
      <c r="M10" s="74"/>
    </row>
    <row r="11" spans="1:13" s="18" customFormat="1" ht="19.5" customHeight="1">
      <c r="B11" s="67" t="s">
        <v>72</v>
      </c>
      <c r="C11" s="70" t="s">
        <v>73</v>
      </c>
      <c r="D11" s="61"/>
      <c r="E11" s="75"/>
      <c r="F11" s="71"/>
      <c r="G11" s="75"/>
      <c r="H11" s="71"/>
      <c r="I11" s="71"/>
      <c r="J11" s="75"/>
      <c r="K11" s="71"/>
      <c r="L11" s="75"/>
      <c r="M11" s="71"/>
    </row>
    <row r="12" spans="1:13" s="18" customFormat="1" ht="19.5" customHeight="1">
      <c r="B12" s="67"/>
      <c r="C12" s="70" t="s">
        <v>74</v>
      </c>
      <c r="D12" s="61"/>
      <c r="E12" s="106">
        <v>1050</v>
      </c>
      <c r="F12" s="106"/>
      <c r="G12" s="107">
        <v>1082082479.6800001</v>
      </c>
      <c r="H12" s="71"/>
      <c r="I12" s="71"/>
      <c r="J12" s="107">
        <v>1080000000</v>
      </c>
      <c r="K12" s="71"/>
      <c r="L12" s="109">
        <v>562470230.77999997</v>
      </c>
      <c r="M12" s="71"/>
    </row>
    <row r="13" spans="1:13" s="18" customFormat="1" ht="18" customHeight="1">
      <c r="B13" s="67" t="s">
        <v>75</v>
      </c>
      <c r="C13" s="70" t="s">
        <v>76</v>
      </c>
      <c r="D13" s="61"/>
      <c r="E13" s="106">
        <v>980</v>
      </c>
      <c r="F13" s="106"/>
      <c r="G13" s="109">
        <v>991925671.44000006</v>
      </c>
      <c r="H13" s="71"/>
      <c r="I13" s="71"/>
      <c r="J13" s="109">
        <v>755000000</v>
      </c>
      <c r="K13" s="71"/>
      <c r="L13" s="109">
        <v>437457636.99000001</v>
      </c>
      <c r="M13" s="71"/>
    </row>
    <row r="14" spans="1:13" s="18" customFormat="1" ht="19.5" customHeight="1">
      <c r="B14" s="67" t="s">
        <v>77</v>
      </c>
      <c r="C14" s="70" t="s">
        <v>78</v>
      </c>
      <c r="D14" s="61"/>
      <c r="E14" s="76"/>
      <c r="F14" s="76"/>
      <c r="G14" s="71"/>
      <c r="H14" s="71"/>
      <c r="I14" s="71"/>
      <c r="J14" s="76"/>
      <c r="K14" s="76"/>
      <c r="L14" s="71"/>
      <c r="M14" s="71"/>
    </row>
    <row r="15" spans="1:13" s="18" customFormat="1" ht="19.5" customHeight="1">
      <c r="B15" s="67"/>
      <c r="C15" s="70" t="s">
        <v>79</v>
      </c>
      <c r="D15" s="61"/>
      <c r="E15" s="106">
        <v>98</v>
      </c>
      <c r="F15" s="106"/>
      <c r="G15" s="110">
        <v>91073507.510000005</v>
      </c>
      <c r="H15" s="71"/>
      <c r="I15" s="71"/>
      <c r="J15" s="110">
        <v>73200000</v>
      </c>
      <c r="K15" s="71"/>
      <c r="L15" s="120" t="s">
        <v>80</v>
      </c>
      <c r="M15" s="71"/>
    </row>
    <row r="16" spans="1:13" s="18" customFormat="1" ht="19.5" customHeight="1">
      <c r="B16" s="67" t="s">
        <v>81</v>
      </c>
      <c r="C16" s="70" t="s">
        <v>82</v>
      </c>
      <c r="D16" s="61"/>
      <c r="E16" s="111">
        <v>929</v>
      </c>
      <c r="F16" s="106"/>
      <c r="G16" s="110">
        <v>1306467957.6300001</v>
      </c>
      <c r="H16" s="71"/>
      <c r="I16" s="71"/>
      <c r="J16" s="110">
        <v>929000000</v>
      </c>
      <c r="K16" s="71"/>
      <c r="L16" s="110">
        <v>1344935506.1700001</v>
      </c>
      <c r="M16" s="71"/>
    </row>
    <row r="17" spans="1:13" s="23" customFormat="1" ht="19.5" customHeight="1">
      <c r="A17" s="77" t="s">
        <v>83</v>
      </c>
      <c r="B17" s="78"/>
      <c r="C17" s="77"/>
      <c r="D17" s="77"/>
      <c r="E17" s="79">
        <f>SUM(E10:E16)</f>
        <v>65000</v>
      </c>
      <c r="F17" s="80"/>
      <c r="G17" s="112">
        <f>SUM(G10:G16)</f>
        <v>66555841051.950005</v>
      </c>
      <c r="H17" s="80"/>
      <c r="I17" s="80"/>
      <c r="J17" s="112">
        <f>SUM(J10:J16)</f>
        <v>65000000000</v>
      </c>
      <c r="K17" s="80"/>
      <c r="L17" s="112">
        <f>SUM(L10:L16)</f>
        <v>30948610532.209999</v>
      </c>
      <c r="M17" s="80"/>
    </row>
    <row r="18" spans="1:13" s="23" customFormat="1" ht="19.5" customHeight="1">
      <c r="A18" s="63" t="s">
        <v>84</v>
      </c>
      <c r="C18" s="63"/>
      <c r="D18" s="63"/>
      <c r="E18" s="66"/>
      <c r="F18" s="66"/>
      <c r="G18" s="66"/>
      <c r="H18" s="66"/>
      <c r="I18" s="66"/>
      <c r="J18" s="66"/>
      <c r="K18" s="66"/>
      <c r="L18" s="66"/>
      <c r="M18" s="66"/>
    </row>
    <row r="19" spans="1:13" s="18" customFormat="1" ht="19.5" customHeight="1">
      <c r="B19" s="81" t="s">
        <v>85</v>
      </c>
      <c r="E19" s="113">
        <v>5000</v>
      </c>
      <c r="F19" s="68"/>
      <c r="G19" s="107">
        <v>5000000000</v>
      </c>
      <c r="H19" s="68"/>
      <c r="I19" s="68"/>
      <c r="J19" s="119" t="s">
        <v>80</v>
      </c>
      <c r="K19" s="68"/>
      <c r="L19" s="68">
        <v>0</v>
      </c>
      <c r="M19" s="68"/>
    </row>
    <row r="20" spans="1:13" s="23" customFormat="1" ht="19.5" customHeight="1">
      <c r="A20" s="77" t="s">
        <v>86</v>
      </c>
      <c r="B20" s="78"/>
      <c r="C20" s="77"/>
      <c r="D20" s="77"/>
      <c r="E20" s="79">
        <f>SUM(E19)</f>
        <v>5000</v>
      </c>
      <c r="F20" s="80"/>
      <c r="G20" s="112">
        <f>SUM(G19)</f>
        <v>5000000000</v>
      </c>
      <c r="H20" s="80"/>
      <c r="I20" s="80"/>
      <c r="J20" s="79">
        <f>SUM(J19)</f>
        <v>0</v>
      </c>
      <c r="K20" s="80"/>
      <c r="L20" s="79">
        <f>SUM(L19)</f>
        <v>0</v>
      </c>
      <c r="M20" s="80"/>
    </row>
    <row r="21" spans="1:13" s="5" customFormat="1" ht="21">
      <c r="A21" s="16"/>
      <c r="B21" s="16" t="s">
        <v>87</v>
      </c>
      <c r="C21" s="16"/>
      <c r="D21" s="17"/>
      <c r="E21" s="79">
        <f>SUM(E20,E17)</f>
        <v>70000</v>
      </c>
      <c r="F21" s="82"/>
      <c r="G21" s="112">
        <f>SUM(G20,G17)</f>
        <v>71555841051.950012</v>
      </c>
      <c r="H21" s="82"/>
      <c r="I21" s="82"/>
      <c r="J21" s="112">
        <f>SUM(J20,J17)</f>
        <v>65000000000</v>
      </c>
      <c r="K21" s="82"/>
      <c r="L21" s="112">
        <f>SUM(L20,L17)</f>
        <v>30948610532.209999</v>
      </c>
      <c r="M21" s="82"/>
    </row>
    <row r="22" spans="1:13" s="18" customFormat="1" ht="21" customHeight="1">
      <c r="A22" s="63" t="s">
        <v>88</v>
      </c>
      <c r="B22" s="61"/>
      <c r="L22" s="83"/>
    </row>
    <row r="23" spans="1:13" s="18" customFormat="1" ht="23.25" customHeight="1">
      <c r="A23" s="63" t="s">
        <v>89</v>
      </c>
      <c r="B23" s="61"/>
    </row>
  </sheetData>
  <phoneticPr fontId="91" type="noConversion"/>
  <printOptions horizontalCentered="1" verticalCentered="1"/>
  <pageMargins left="0.78740157480314965" right="0.78740157480314965" top="0.59055118110236227" bottom="0.82677165354330717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7030A0"/>
  </sheetPr>
  <dimension ref="A1:I27"/>
  <sheetViews>
    <sheetView showGridLines="0" view="pageBreakPreview" topLeftCell="A16" zoomScaleNormal="120" zoomScaleSheetLayoutView="100" workbookViewId="0">
      <selection activeCell="D34" sqref="D34"/>
    </sheetView>
  </sheetViews>
  <sheetFormatPr defaultColWidth="9.125" defaultRowHeight="18"/>
  <cols>
    <col min="1" max="1" width="12.875" style="2" customWidth="1"/>
    <col min="2" max="2" width="2.875" style="2" customWidth="1"/>
    <col min="3" max="3" width="21" style="2" customWidth="1"/>
    <col min="4" max="4" width="22" style="2" customWidth="1"/>
    <col min="5" max="5" width="1" style="2" customWidth="1"/>
    <col min="6" max="6" width="14.875" style="2" customWidth="1"/>
    <col min="7" max="7" width="3.625" style="2" customWidth="1"/>
    <col min="8" max="8" width="11.875" style="2" customWidth="1"/>
    <col min="9" max="9" width="7.125" style="2" customWidth="1"/>
    <col min="10" max="16384" width="9.125" style="2"/>
  </cols>
  <sheetData>
    <row r="1" spans="1:9" s="1" customFormat="1" ht="24">
      <c r="A1" s="1" t="s">
        <v>90</v>
      </c>
    </row>
    <row r="2" spans="1:9" s="5" customFormat="1" ht="21">
      <c r="A2" s="4" t="s">
        <v>91</v>
      </c>
      <c r="B2" s="4"/>
      <c r="C2" s="3" t="s">
        <v>92</v>
      </c>
      <c r="D2" s="3" t="s">
        <v>93</v>
      </c>
      <c r="E2" s="4"/>
      <c r="F2" s="16" t="s">
        <v>94</v>
      </c>
      <c r="G2" s="16"/>
      <c r="H2" s="16"/>
      <c r="I2" s="16"/>
    </row>
    <row r="3" spans="1:9" s="5" customFormat="1" ht="16.5" customHeight="1">
      <c r="C3" s="6" t="s">
        <v>95</v>
      </c>
      <c r="D3" s="6" t="s">
        <v>96</v>
      </c>
      <c r="E3" s="6"/>
      <c r="F3" s="4" t="s">
        <v>97</v>
      </c>
      <c r="G3" s="4"/>
      <c r="H3" s="4" t="s">
        <v>98</v>
      </c>
      <c r="I3" s="4"/>
    </row>
    <row r="4" spans="1:9" s="5" customFormat="1" ht="19.5" customHeight="1">
      <c r="A4" s="8"/>
      <c r="B4" s="8"/>
      <c r="C4" s="8"/>
      <c r="D4" s="7" t="s">
        <v>95</v>
      </c>
      <c r="E4" s="7"/>
      <c r="F4" s="8" t="s">
        <v>95</v>
      </c>
      <c r="G4" s="8"/>
      <c r="H4" s="8" t="s">
        <v>92</v>
      </c>
      <c r="I4" s="8"/>
    </row>
    <row r="5" spans="1:9" ht="6" customHeight="1">
      <c r="A5" s="9"/>
      <c r="B5" s="9"/>
      <c r="C5" s="9"/>
      <c r="D5" s="9"/>
      <c r="E5" s="9"/>
      <c r="F5" s="9"/>
      <c r="G5" s="9"/>
      <c r="H5" s="10"/>
    </row>
    <row r="6" spans="1:9" ht="17.100000000000001" customHeight="1">
      <c r="A6" s="11">
        <v>2541</v>
      </c>
      <c r="C6" s="12">
        <v>26415253123.720001</v>
      </c>
      <c r="D6" s="12">
        <v>24496876723.23</v>
      </c>
      <c r="E6" s="12"/>
      <c r="F6" s="13">
        <f t="shared" ref="F6:F18" si="0">C6-D6</f>
        <v>1918376400.4900017</v>
      </c>
      <c r="G6" s="13"/>
      <c r="H6" s="13">
        <f t="shared" ref="H6:H18" si="1">F6/C6*100</f>
        <v>7.2623812897229616</v>
      </c>
    </row>
    <row r="7" spans="1:9" ht="17.100000000000001" customHeight="1">
      <c r="A7" s="11">
        <v>2542</v>
      </c>
      <c r="C7" s="12">
        <v>23073293989.220001</v>
      </c>
      <c r="D7" s="12">
        <v>22246219631.630001</v>
      </c>
      <c r="E7" s="12"/>
      <c r="F7" s="13">
        <f t="shared" si="0"/>
        <v>827074357.59000015</v>
      </c>
      <c r="G7" s="13"/>
      <c r="H7" s="13">
        <f t="shared" si="1"/>
        <v>3.5845525913049729</v>
      </c>
    </row>
    <row r="8" spans="1:9" ht="17.100000000000001" customHeight="1">
      <c r="A8" s="11">
        <v>2543</v>
      </c>
      <c r="C8" s="12">
        <v>21457600505.439999</v>
      </c>
      <c r="D8" s="12">
        <v>20967749067.299999</v>
      </c>
      <c r="E8" s="12"/>
      <c r="F8" s="13">
        <f t="shared" si="0"/>
        <v>489851438.13999939</v>
      </c>
      <c r="G8" s="13"/>
      <c r="H8" s="13">
        <f t="shared" si="1"/>
        <v>2.282880781641035</v>
      </c>
    </row>
    <row r="9" spans="1:9" ht="17.100000000000001" customHeight="1">
      <c r="A9" s="11">
        <v>2544</v>
      </c>
      <c r="C9" s="12">
        <v>23462103262.68</v>
      </c>
      <c r="D9" s="12">
        <v>22599824563.439999</v>
      </c>
      <c r="E9" s="12"/>
      <c r="F9" s="13">
        <f t="shared" si="0"/>
        <v>862278699.24000168</v>
      </c>
      <c r="G9" s="13"/>
      <c r="H9" s="13">
        <f t="shared" si="1"/>
        <v>3.6751977842139389</v>
      </c>
    </row>
    <row r="10" spans="1:9" ht="17.100000000000001" customHeight="1">
      <c r="A10" s="11">
        <v>2545</v>
      </c>
      <c r="C10" s="12">
        <v>23668993930.849998</v>
      </c>
      <c r="D10" s="12">
        <v>22695974883.360001</v>
      </c>
      <c r="E10" s="12"/>
      <c r="F10" s="13">
        <f t="shared" si="0"/>
        <v>973019047.48999786</v>
      </c>
      <c r="G10" s="13"/>
      <c r="H10" s="13">
        <f t="shared" si="1"/>
        <v>4.1109438378864587</v>
      </c>
    </row>
    <row r="11" spans="1:9" ht="17.100000000000001" customHeight="1">
      <c r="A11" s="11">
        <v>2546</v>
      </c>
      <c r="C11" s="12">
        <v>32757818963.880001</v>
      </c>
      <c r="D11" s="12">
        <v>26522807820.790001</v>
      </c>
      <c r="E11" s="12"/>
      <c r="F11" s="13">
        <f t="shared" si="0"/>
        <v>6235011143.0900002</v>
      </c>
      <c r="G11" s="13"/>
      <c r="H11" s="13">
        <f t="shared" si="1"/>
        <v>19.033657735165328</v>
      </c>
    </row>
    <row r="12" spans="1:9" ht="17.100000000000001" customHeight="1">
      <c r="A12" s="11">
        <v>2547</v>
      </c>
      <c r="C12" s="12">
        <v>36744530566.879997</v>
      </c>
      <c r="D12" s="12">
        <v>28580837524.900002</v>
      </c>
      <c r="E12" s="12"/>
      <c r="F12" s="13">
        <f t="shared" si="0"/>
        <v>8163693041.9799957</v>
      </c>
      <c r="G12" s="13"/>
      <c r="H12" s="13">
        <f t="shared" si="1"/>
        <v>22.217437305726289</v>
      </c>
    </row>
    <row r="13" spans="1:9" ht="17.100000000000001" customHeight="1">
      <c r="A13" s="11">
        <v>2548</v>
      </c>
      <c r="C13" s="12">
        <v>36713654374.029999</v>
      </c>
      <c r="D13" s="12">
        <v>30622428099.59</v>
      </c>
      <c r="E13" s="12"/>
      <c r="F13" s="13">
        <f t="shared" si="0"/>
        <v>6091226274.4399986</v>
      </c>
      <c r="G13" s="13"/>
      <c r="H13" s="13">
        <f t="shared" si="1"/>
        <v>16.591173987705041</v>
      </c>
    </row>
    <row r="14" spans="1:9" ht="17.100000000000001" customHeight="1">
      <c r="A14" s="11">
        <v>2549</v>
      </c>
      <c r="C14" s="12">
        <v>43661886232.199997</v>
      </c>
      <c r="D14" s="12">
        <v>34186903058.299999</v>
      </c>
      <c r="E14" s="12"/>
      <c r="F14" s="13">
        <f t="shared" si="0"/>
        <v>9474983173.8999977</v>
      </c>
      <c r="G14" s="13"/>
      <c r="H14" s="13">
        <f t="shared" si="1"/>
        <v>21.70081045860162</v>
      </c>
    </row>
    <row r="15" spans="1:9" ht="17.100000000000001" customHeight="1">
      <c r="A15" s="11">
        <v>2550</v>
      </c>
      <c r="C15" s="12">
        <v>43644003524.290001</v>
      </c>
      <c r="D15" s="12">
        <v>37898886462.510002</v>
      </c>
      <c r="E15" s="12"/>
      <c r="F15" s="13">
        <f t="shared" si="0"/>
        <v>5745117061.7799988</v>
      </c>
      <c r="G15" s="13"/>
      <c r="H15" s="13">
        <f t="shared" si="1"/>
        <v>13.163588575421509</v>
      </c>
    </row>
    <row r="16" spans="1:9" ht="17.100000000000001" customHeight="1">
      <c r="A16" s="11">
        <v>2551</v>
      </c>
      <c r="C16" s="12">
        <v>45470633351.599998</v>
      </c>
      <c r="D16" s="12">
        <v>43973654264.540001</v>
      </c>
      <c r="E16" s="12"/>
      <c r="F16" s="13">
        <f t="shared" si="0"/>
        <v>1496979087.0599976</v>
      </c>
      <c r="G16" s="13"/>
      <c r="H16" s="13">
        <f t="shared" si="1"/>
        <v>3.2921887748619247</v>
      </c>
    </row>
    <row r="17" spans="1:9" ht="17.100000000000001" customHeight="1">
      <c r="A17" s="11">
        <v>2552</v>
      </c>
      <c r="C17" s="12">
        <v>38502264122.5</v>
      </c>
      <c r="D17" s="12">
        <v>37627246253.550003</v>
      </c>
      <c r="E17" s="12"/>
      <c r="F17" s="13">
        <f t="shared" si="0"/>
        <v>875017868.94999695</v>
      </c>
      <c r="G17" s="13"/>
      <c r="H17" s="13">
        <f t="shared" si="1"/>
        <v>2.2726400353132816</v>
      </c>
    </row>
    <row r="18" spans="1:9" ht="17.100000000000001" customHeight="1">
      <c r="A18" s="11">
        <v>2553</v>
      </c>
      <c r="C18" s="12">
        <v>46179488877.629997</v>
      </c>
      <c r="D18" s="12">
        <v>40487843226.120003</v>
      </c>
      <c r="E18" s="13">
        <f>C18-D18</f>
        <v>5691645651.5099945</v>
      </c>
      <c r="F18" s="13">
        <f t="shared" si="0"/>
        <v>5691645651.5099945</v>
      </c>
      <c r="G18" s="13"/>
      <c r="H18" s="13">
        <f t="shared" si="1"/>
        <v>12.325051207457406</v>
      </c>
    </row>
    <row r="19" spans="1:9" ht="17.100000000000001" customHeight="1">
      <c r="A19" s="11">
        <v>2554</v>
      </c>
      <c r="C19" s="12">
        <v>57483806592.419998</v>
      </c>
      <c r="D19" s="12">
        <v>45558211027.169998</v>
      </c>
      <c r="E19" s="12"/>
      <c r="F19" s="13">
        <f>C19-D19</f>
        <v>11925595565.25</v>
      </c>
      <c r="G19" s="13"/>
      <c r="H19" s="13">
        <f>F19/C19*100</f>
        <v>20.746008784363539</v>
      </c>
    </row>
    <row r="20" spans="1:9" ht="17.100000000000001" customHeight="1">
      <c r="A20" s="11">
        <v>2555</v>
      </c>
      <c r="C20" s="12">
        <v>59548867621.970001</v>
      </c>
      <c r="D20" s="12">
        <v>53332127989.279999</v>
      </c>
      <c r="E20" s="12"/>
      <c r="F20" s="13">
        <f>C20-D20</f>
        <v>6216739632.6900024</v>
      </c>
      <c r="G20" s="13"/>
      <c r="H20" s="13">
        <f>F20/C20*100</f>
        <v>10.439727707595223</v>
      </c>
    </row>
    <row r="21" spans="1:9" ht="17.100000000000001" customHeight="1">
      <c r="A21" s="11">
        <v>2556</v>
      </c>
      <c r="C21" s="105">
        <v>63061200856.260002</v>
      </c>
      <c r="D21" s="105">
        <v>57907687845.550003</v>
      </c>
      <c r="E21" s="12"/>
      <c r="F21" s="13">
        <f>C21-D21</f>
        <v>5153513010.7099991</v>
      </c>
      <c r="G21" s="13"/>
      <c r="H21" s="13">
        <f>F21/C21*100</f>
        <v>8.1722405230702435</v>
      </c>
    </row>
    <row r="22" spans="1:9" ht="17.100000000000001" customHeight="1">
      <c r="A22" s="11">
        <v>2557</v>
      </c>
      <c r="C22" s="105">
        <v>66555841051.949997</v>
      </c>
      <c r="D22" s="105">
        <v>64109830987.040001</v>
      </c>
      <c r="E22" s="12"/>
      <c r="F22" s="13">
        <f>C22-D22</f>
        <v>2446010064.909996</v>
      </c>
      <c r="G22" s="13"/>
      <c r="H22" s="13">
        <f>F22/C22*100</f>
        <v>3.6751245664535572</v>
      </c>
    </row>
    <row r="23" spans="1:9" ht="17.100000000000001" customHeight="1">
      <c r="A23" s="100">
        <v>2558</v>
      </c>
      <c r="B23" s="193"/>
      <c r="C23" s="194">
        <v>30948610532.209999</v>
      </c>
      <c r="D23" s="194">
        <v>23973925998.580002</v>
      </c>
      <c r="E23" s="12"/>
      <c r="F23" s="194">
        <f>C23-D23</f>
        <v>6974684533.6299973</v>
      </c>
      <c r="G23" s="13"/>
      <c r="H23" s="194">
        <f>F23/C23*100</f>
        <v>22.536341417883822</v>
      </c>
    </row>
    <row r="24" spans="1:9" ht="17.100000000000001" customHeight="1">
      <c r="A24" s="195" t="s">
        <v>99</v>
      </c>
      <c r="B24" s="196"/>
      <c r="C24" s="197"/>
      <c r="D24" s="197"/>
      <c r="E24" s="198"/>
      <c r="F24" s="197"/>
      <c r="G24" s="199"/>
      <c r="H24" s="197"/>
      <c r="I24" s="14"/>
    </row>
    <row r="25" spans="1:9" s="23" customFormat="1" ht="17.25" customHeight="1">
      <c r="A25" s="63" t="s">
        <v>100</v>
      </c>
    </row>
    <row r="26" spans="1:9" s="23" customFormat="1" ht="17.25" customHeight="1">
      <c r="A26" s="23" t="s">
        <v>101</v>
      </c>
    </row>
    <row r="27" spans="1:9" s="23" customFormat="1" ht="17.25" customHeight="1">
      <c r="A27" s="121" t="s">
        <v>102</v>
      </c>
    </row>
  </sheetData>
  <phoneticPr fontId="91" type="noConversion"/>
  <printOptions horizontalCentered="1"/>
  <pageMargins left="0.39370078740157483" right="0.39370078740157483" top="0.98425196850393704" bottom="0.59055118110236227" header="0.51181102362204722" footer="0.51181102362204722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5">
    <tabColor rgb="FF7030A0"/>
  </sheetPr>
  <dimension ref="A1:L56"/>
  <sheetViews>
    <sheetView showGridLines="0" view="pageBreakPreview" topLeftCell="A25" zoomScale="120" zoomScaleNormal="100" workbookViewId="0">
      <selection activeCell="D1" sqref="D1"/>
    </sheetView>
  </sheetViews>
  <sheetFormatPr defaultColWidth="14.375" defaultRowHeight="18" customHeight="1"/>
  <cols>
    <col min="1" max="1" width="17.125" style="2" customWidth="1"/>
    <col min="2" max="2" width="16" style="2" customWidth="1"/>
    <col min="3" max="3" width="33.875" style="2" customWidth="1"/>
    <col min="4" max="4" width="19" style="2" customWidth="1"/>
    <col min="5" max="5" width="9.875" style="2" customWidth="1"/>
    <col min="6" max="6" width="1.875" style="2" customWidth="1"/>
    <col min="7" max="16384" width="14.375" style="2"/>
  </cols>
  <sheetData>
    <row r="1" spans="1:3" s="1" customFormat="1" ht="24">
      <c r="A1" s="1" t="s">
        <v>103</v>
      </c>
    </row>
    <row r="2" spans="1:3" s="5" customFormat="1" ht="17.25" customHeight="1">
      <c r="A2" s="16" t="s">
        <v>1</v>
      </c>
      <c r="B2" s="16" t="s">
        <v>2</v>
      </c>
      <c r="C2" s="16" t="s">
        <v>3</v>
      </c>
    </row>
    <row r="3" spans="1:3" ht="15.6" customHeight="1">
      <c r="A3" s="86" t="s">
        <v>9</v>
      </c>
      <c r="B3" s="87">
        <v>2325</v>
      </c>
      <c r="C3" s="161">
        <v>28342672.900000002</v>
      </c>
    </row>
    <row r="4" spans="1:3" ht="15.6" customHeight="1">
      <c r="A4" s="86" t="s">
        <v>19</v>
      </c>
      <c r="B4" s="87">
        <v>1892</v>
      </c>
      <c r="C4" s="161">
        <v>12609219.800000001</v>
      </c>
    </row>
    <row r="5" spans="1:3" ht="15.6" customHeight="1">
      <c r="A5" s="86" t="s">
        <v>33</v>
      </c>
      <c r="B5" s="87">
        <v>1414</v>
      </c>
      <c r="C5" s="161">
        <v>15517619.16</v>
      </c>
    </row>
    <row r="6" spans="1:3" ht="15.6" customHeight="1">
      <c r="A6" s="86" t="s">
        <v>36</v>
      </c>
      <c r="B6" s="87">
        <v>1244</v>
      </c>
      <c r="C6" s="161">
        <v>16120133.1</v>
      </c>
    </row>
    <row r="7" spans="1:3" ht="15.6" customHeight="1">
      <c r="A7" s="86" t="s">
        <v>12</v>
      </c>
      <c r="B7" s="87">
        <v>2109</v>
      </c>
      <c r="C7" s="161">
        <v>12440195.25</v>
      </c>
    </row>
    <row r="8" spans="1:3" ht="15.6" customHeight="1">
      <c r="A8" s="86" t="s">
        <v>41</v>
      </c>
      <c r="B8" s="87">
        <v>2213</v>
      </c>
      <c r="C8" s="161">
        <v>11679196.800000001</v>
      </c>
    </row>
    <row r="9" spans="1:3" ht="15.6" customHeight="1">
      <c r="A9" s="86" t="s">
        <v>7</v>
      </c>
      <c r="B9" s="87">
        <v>1659</v>
      </c>
      <c r="C9" s="161">
        <v>12835318.850000001</v>
      </c>
    </row>
    <row r="10" spans="1:3" ht="15.6" customHeight="1">
      <c r="A10" s="86" t="s">
        <v>8</v>
      </c>
      <c r="B10" s="87">
        <v>1699</v>
      </c>
      <c r="C10" s="161">
        <v>10271403.68</v>
      </c>
    </row>
    <row r="11" spans="1:3" ht="15.6" customHeight="1">
      <c r="A11" s="86" t="s">
        <v>4</v>
      </c>
      <c r="B11" s="87">
        <v>2020</v>
      </c>
      <c r="C11" s="161">
        <v>10398915.870000001</v>
      </c>
    </row>
    <row r="12" spans="1:3" ht="15.6" customHeight="1">
      <c r="A12" s="86" t="s">
        <v>10</v>
      </c>
      <c r="B12" s="87">
        <v>1337</v>
      </c>
      <c r="C12" s="161">
        <v>9935108.8000000007</v>
      </c>
    </row>
    <row r="13" spans="1:3" ht="15.6" customHeight="1">
      <c r="A13" s="86" t="s">
        <v>38</v>
      </c>
      <c r="B13" s="87">
        <v>1760</v>
      </c>
      <c r="C13" s="161">
        <v>9468170.1999999993</v>
      </c>
    </row>
    <row r="14" spans="1:3" ht="15.6" customHeight="1">
      <c r="A14" s="86" t="s">
        <v>6</v>
      </c>
      <c r="B14" s="87">
        <v>1174</v>
      </c>
      <c r="C14" s="161">
        <v>8915465.8000000007</v>
      </c>
    </row>
    <row r="15" spans="1:3" ht="15.6" customHeight="1">
      <c r="A15" s="86" t="s">
        <v>39</v>
      </c>
      <c r="B15" s="87">
        <v>1415</v>
      </c>
      <c r="C15" s="161">
        <v>8382692.7199999997</v>
      </c>
    </row>
    <row r="16" spans="1:3" ht="15.6" customHeight="1">
      <c r="A16" s="86" t="s">
        <v>16</v>
      </c>
      <c r="B16" s="87">
        <v>1454</v>
      </c>
      <c r="C16" s="161">
        <v>8818996.5</v>
      </c>
    </row>
    <row r="17" spans="1:3" ht="15.6" customHeight="1">
      <c r="A17" s="86" t="s">
        <v>5</v>
      </c>
      <c r="B17" s="87">
        <v>718</v>
      </c>
      <c r="C17" s="161">
        <v>8612778.5999999996</v>
      </c>
    </row>
    <row r="18" spans="1:3" ht="15.6" customHeight="1">
      <c r="A18" s="86" t="s">
        <v>28</v>
      </c>
      <c r="B18" s="87">
        <v>1147</v>
      </c>
      <c r="C18" s="161">
        <v>9083318.9000000004</v>
      </c>
    </row>
    <row r="19" spans="1:3" ht="15.6" customHeight="1">
      <c r="A19" s="86" t="s">
        <v>37</v>
      </c>
      <c r="B19" s="87">
        <v>1369</v>
      </c>
      <c r="C19" s="161">
        <v>7773430.6999999993</v>
      </c>
    </row>
    <row r="20" spans="1:3" ht="15.6" customHeight="1">
      <c r="A20" s="86" t="s">
        <v>45</v>
      </c>
      <c r="B20" s="87">
        <v>1025</v>
      </c>
      <c r="C20" s="161">
        <v>7402563.4600000009</v>
      </c>
    </row>
    <row r="21" spans="1:3" ht="15.6" customHeight="1">
      <c r="A21" s="86" t="s">
        <v>53</v>
      </c>
      <c r="B21" s="87">
        <v>1217</v>
      </c>
      <c r="C21" s="161">
        <v>8014933.7000000002</v>
      </c>
    </row>
    <row r="22" spans="1:3" ht="15.6" customHeight="1">
      <c r="A22" s="86" t="s">
        <v>20</v>
      </c>
      <c r="B22" s="87">
        <v>1183</v>
      </c>
      <c r="C22" s="161">
        <v>7913844.6999999993</v>
      </c>
    </row>
    <row r="23" spans="1:3" ht="15.6" customHeight="1">
      <c r="A23" s="86" t="s">
        <v>24</v>
      </c>
      <c r="B23" s="87">
        <v>1575</v>
      </c>
      <c r="C23" s="161">
        <v>8695690.4499999993</v>
      </c>
    </row>
    <row r="24" spans="1:3" ht="15.6" customHeight="1">
      <c r="A24" s="86" t="s">
        <v>52</v>
      </c>
      <c r="B24" s="87">
        <v>3113</v>
      </c>
      <c r="C24" s="161">
        <v>7939377.9500000002</v>
      </c>
    </row>
    <row r="25" spans="1:3" ht="15.6" customHeight="1">
      <c r="A25" s="86" t="s">
        <v>13</v>
      </c>
      <c r="B25" s="87">
        <v>1471</v>
      </c>
      <c r="C25" s="161">
        <v>8541716.9800000004</v>
      </c>
    </row>
    <row r="26" spans="1:3" ht="15.6" customHeight="1">
      <c r="A26" s="86" t="s">
        <v>15</v>
      </c>
      <c r="B26" s="87">
        <v>1401</v>
      </c>
      <c r="C26" s="161">
        <v>6478122.7600000007</v>
      </c>
    </row>
    <row r="27" spans="1:3" ht="15.6" customHeight="1">
      <c r="A27" s="86" t="s">
        <v>29</v>
      </c>
      <c r="B27" s="87">
        <v>3069</v>
      </c>
      <c r="C27" s="161">
        <v>6272658</v>
      </c>
    </row>
    <row r="28" spans="1:3" ht="15.6" customHeight="1">
      <c r="A28" s="86" t="s">
        <v>42</v>
      </c>
      <c r="B28" s="87">
        <v>884</v>
      </c>
      <c r="C28" s="161">
        <v>6967878.5</v>
      </c>
    </row>
    <row r="29" spans="1:3" ht="15.6" customHeight="1">
      <c r="A29" s="86" t="s">
        <v>14</v>
      </c>
      <c r="B29" s="87">
        <v>1260</v>
      </c>
      <c r="C29" s="161">
        <v>6109564.5</v>
      </c>
    </row>
    <row r="30" spans="1:3" ht="15.6" customHeight="1">
      <c r="A30" s="86" t="s">
        <v>50</v>
      </c>
      <c r="B30" s="87">
        <v>2131</v>
      </c>
      <c r="C30" s="161">
        <v>6668161.3399999999</v>
      </c>
    </row>
    <row r="31" spans="1:3" ht="15.6" customHeight="1">
      <c r="A31" s="86" t="s">
        <v>23</v>
      </c>
      <c r="B31" s="87">
        <v>1151</v>
      </c>
      <c r="C31" s="161">
        <v>5546568.4499999993</v>
      </c>
    </row>
    <row r="32" spans="1:3" ht="15.6" customHeight="1">
      <c r="A32" s="86" t="s">
        <v>46</v>
      </c>
      <c r="B32" s="87">
        <v>1118</v>
      </c>
      <c r="C32" s="161">
        <v>5773234.7400000002</v>
      </c>
    </row>
    <row r="33" spans="1:3" ht="15.6" customHeight="1">
      <c r="A33" s="86" t="s">
        <v>25</v>
      </c>
      <c r="B33" s="87">
        <v>1073</v>
      </c>
      <c r="C33" s="161">
        <v>5031321.82</v>
      </c>
    </row>
    <row r="34" spans="1:3" ht="15.6" customHeight="1">
      <c r="A34" s="86" t="s">
        <v>31</v>
      </c>
      <c r="B34" s="87">
        <v>1336</v>
      </c>
      <c r="C34" s="161">
        <v>6707011.3700000001</v>
      </c>
    </row>
    <row r="35" spans="1:3" ht="15.6" customHeight="1">
      <c r="A35" s="86" t="s">
        <v>27</v>
      </c>
      <c r="B35" s="87">
        <v>1223</v>
      </c>
      <c r="C35" s="161">
        <v>6059291.5</v>
      </c>
    </row>
    <row r="36" spans="1:3" ht="15.6" customHeight="1">
      <c r="A36" s="86" t="s">
        <v>49</v>
      </c>
      <c r="B36" s="87">
        <v>1378</v>
      </c>
      <c r="C36" s="161">
        <v>4866071.8</v>
      </c>
    </row>
    <row r="37" spans="1:3" ht="15.6" customHeight="1">
      <c r="A37" s="86" t="s">
        <v>30</v>
      </c>
      <c r="B37" s="87">
        <v>913</v>
      </c>
      <c r="C37" s="161">
        <v>6048389.6900000004</v>
      </c>
    </row>
    <row r="38" spans="1:3" ht="15.6" customHeight="1">
      <c r="A38" s="86" t="s">
        <v>18</v>
      </c>
      <c r="B38" s="87">
        <v>944</v>
      </c>
      <c r="C38" s="161">
        <v>4128816.23</v>
      </c>
    </row>
    <row r="39" spans="1:3" ht="15.6" customHeight="1">
      <c r="A39" s="86" t="s">
        <v>11</v>
      </c>
      <c r="B39" s="87">
        <v>1128</v>
      </c>
      <c r="C39" s="161">
        <v>5542627</v>
      </c>
    </row>
    <row r="40" spans="1:3" ht="15.6" customHeight="1">
      <c r="A40" s="86" t="s">
        <v>43</v>
      </c>
      <c r="B40" s="87">
        <v>102</v>
      </c>
      <c r="C40" s="161">
        <v>3716508.4</v>
      </c>
    </row>
    <row r="41" spans="1:3" ht="15.6" customHeight="1">
      <c r="A41" s="86" t="s">
        <v>40</v>
      </c>
      <c r="B41" s="87">
        <v>1020</v>
      </c>
      <c r="C41" s="161">
        <v>4043516.63</v>
      </c>
    </row>
    <row r="42" spans="1:3" ht="15.6" customHeight="1">
      <c r="A42" s="86" t="s">
        <v>22</v>
      </c>
      <c r="B42" s="87">
        <v>808</v>
      </c>
      <c r="C42" s="161">
        <v>4374001.1400000006</v>
      </c>
    </row>
    <row r="43" spans="1:3" ht="15.6" customHeight="1">
      <c r="A43" s="86" t="s">
        <v>17</v>
      </c>
      <c r="B43" s="87">
        <v>1218</v>
      </c>
      <c r="C43" s="161">
        <v>5403951.7599999998</v>
      </c>
    </row>
    <row r="44" spans="1:3" ht="15.6" customHeight="1">
      <c r="A44" s="86" t="s">
        <v>44</v>
      </c>
      <c r="B44" s="87">
        <v>1019</v>
      </c>
      <c r="C44" s="161">
        <v>4346620.18</v>
      </c>
    </row>
    <row r="45" spans="1:3" ht="15.6" customHeight="1">
      <c r="A45" s="86" t="s">
        <v>26</v>
      </c>
      <c r="B45" s="87">
        <v>1269</v>
      </c>
      <c r="C45" s="161">
        <v>4900056</v>
      </c>
    </row>
    <row r="46" spans="1:3" ht="15.6" customHeight="1">
      <c r="A46" s="86" t="s">
        <v>34</v>
      </c>
      <c r="B46" s="87">
        <v>792</v>
      </c>
      <c r="C46" s="161">
        <v>3488613</v>
      </c>
    </row>
    <row r="47" spans="1:3" ht="15.6" customHeight="1">
      <c r="A47" s="86" t="s">
        <v>32</v>
      </c>
      <c r="B47" s="87">
        <v>1897</v>
      </c>
      <c r="C47" s="161">
        <v>3964522.3800000004</v>
      </c>
    </row>
    <row r="48" spans="1:3" ht="15.6" customHeight="1">
      <c r="A48" s="86" t="s">
        <v>35</v>
      </c>
      <c r="B48" s="87">
        <v>601</v>
      </c>
      <c r="C48" s="161">
        <v>4230929.16</v>
      </c>
    </row>
    <row r="49" spans="1:12" ht="15.6" customHeight="1">
      <c r="A49" s="86" t="s">
        <v>21</v>
      </c>
      <c r="B49" s="87">
        <v>370</v>
      </c>
      <c r="C49" s="161">
        <v>2151476.1</v>
      </c>
    </row>
    <row r="50" spans="1:12" ht="15.6" customHeight="1">
      <c r="A50" s="86" t="s">
        <v>51</v>
      </c>
      <c r="B50" s="87">
        <v>952</v>
      </c>
      <c r="C50" s="161">
        <v>2726705.5</v>
      </c>
    </row>
    <row r="51" spans="1:12" ht="15.6" customHeight="1">
      <c r="A51" s="86" t="s">
        <v>47</v>
      </c>
      <c r="B51" s="87">
        <v>383</v>
      </c>
      <c r="C51" s="161">
        <v>2241288.7000000002</v>
      </c>
    </row>
    <row r="52" spans="1:12" ht="15.6" customHeight="1">
      <c r="A52" s="86" t="s">
        <v>48</v>
      </c>
      <c r="B52" s="87">
        <v>687</v>
      </c>
      <c r="C52" s="161">
        <v>1624582.2</v>
      </c>
      <c r="D52" s="22"/>
      <c r="E52" s="22"/>
      <c r="F52" s="22"/>
      <c r="G52" s="22"/>
      <c r="H52" s="22"/>
      <c r="I52" s="22"/>
      <c r="J52" s="22"/>
      <c r="K52" s="22"/>
      <c r="L52" s="22"/>
    </row>
    <row r="53" spans="1:12" s="22" customFormat="1" ht="21" customHeight="1">
      <c r="A53" s="19" t="s">
        <v>54</v>
      </c>
      <c r="B53" s="20">
        <f>SUM(B3:B52)</f>
        <v>66660</v>
      </c>
      <c r="C53" s="21">
        <f>SUM(C3:C52)</f>
        <v>379125253.71999991</v>
      </c>
      <c r="D53" s="18"/>
      <c r="E53" s="18"/>
      <c r="F53" s="18"/>
      <c r="G53" s="18"/>
      <c r="H53" s="18"/>
      <c r="I53" s="18"/>
      <c r="J53" s="18"/>
      <c r="K53" s="18"/>
      <c r="L53" s="18"/>
    </row>
    <row r="54" spans="1:12" s="18" customFormat="1" ht="21" customHeight="1">
      <c r="A54" s="189" t="s">
        <v>55</v>
      </c>
      <c r="B54" s="189"/>
    </row>
    <row r="55" spans="1:12" s="18" customFormat="1" ht="21">
      <c r="A55" s="23"/>
    </row>
    <row r="56" spans="1:12" s="18" customFormat="1" ht="21"/>
  </sheetData>
  <phoneticPr fontId="91" type="noConversion"/>
  <printOptions horizontalCentered="1"/>
  <pageMargins left="0.39370078740157483" right="0.39370078740157483" top="0.59055118110236227" bottom="0.39370078740157483" header="0.51181102362204722" footer="0.51181102362204722"/>
  <pageSetup paperSize="9" scale="9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6">
    <tabColor rgb="FF7030A0"/>
  </sheetPr>
  <dimension ref="A1:C55"/>
  <sheetViews>
    <sheetView view="pageBreakPreview" zoomScaleNormal="100" zoomScaleSheetLayoutView="100" workbookViewId="0">
      <selection activeCell="E5" sqref="E5"/>
    </sheetView>
  </sheetViews>
  <sheetFormatPr defaultColWidth="9.125" defaultRowHeight="18"/>
  <cols>
    <col min="1" max="1" width="23" style="29" customWidth="1"/>
    <col min="2" max="2" width="38.125" style="29" customWidth="1"/>
    <col min="3" max="3" width="31.875" style="29" customWidth="1"/>
    <col min="4" max="16384" width="9.125" style="29"/>
  </cols>
  <sheetData>
    <row r="1" spans="1:3" s="27" customFormat="1" ht="24">
      <c r="A1" s="27" t="s">
        <v>104</v>
      </c>
    </row>
    <row r="2" spans="1:3" s="28" customFormat="1" ht="21" customHeight="1">
      <c r="A2" s="33" t="s">
        <v>1</v>
      </c>
      <c r="B2" s="32" t="s">
        <v>105</v>
      </c>
      <c r="C2" s="32" t="s">
        <v>106</v>
      </c>
    </row>
    <row r="3" spans="1:3" ht="15.9" customHeight="1">
      <c r="A3" s="62" t="s">
        <v>19</v>
      </c>
      <c r="B3" s="30">
        <f>VLOOKUP($A$3:$A$53,[2]Sheet1!$B$6:$D$56,2,0)</f>
        <v>357250</v>
      </c>
      <c r="C3" s="30">
        <f>VLOOKUP($A$3:$A$53,[2]Sheet1!$B$6:$D$56,3,0)</f>
        <v>6490740</v>
      </c>
    </row>
    <row r="4" spans="1:3" ht="15.9" customHeight="1">
      <c r="A4" s="62" t="s">
        <v>49</v>
      </c>
      <c r="B4" s="30">
        <f>VLOOKUP($A$3:$A$53,[2]Sheet1!$B$6:$D$56,2,0)</f>
        <v>397200</v>
      </c>
      <c r="C4" s="30">
        <f>VLOOKUP($A$3:$A$53,[2]Sheet1!$B$6:$D$56,3,0)</f>
        <v>4555660</v>
      </c>
    </row>
    <row r="5" spans="1:3" ht="15.9" customHeight="1">
      <c r="A5" s="62" t="s">
        <v>22</v>
      </c>
      <c r="B5" s="30">
        <f>VLOOKUP($A$3:$A$53,[2]Sheet1!$B$6:$D$56,2,0)</f>
        <v>577000</v>
      </c>
      <c r="C5" s="30">
        <f>VLOOKUP($A$3:$A$53,[2]Sheet1!$B$6:$D$56,3,0)</f>
        <v>7855440</v>
      </c>
    </row>
    <row r="6" spans="1:3" ht="15.9" customHeight="1">
      <c r="A6" s="62" t="s">
        <v>45</v>
      </c>
      <c r="B6" s="30">
        <f>VLOOKUP($A$3:$A$53,[2]Sheet1!$B$6:$D$56,2,0)</f>
        <v>415250</v>
      </c>
      <c r="C6" s="30">
        <f>VLOOKUP($A$3:$A$53,[2]Sheet1!$B$6:$D$56,3,0)</f>
        <v>4591910</v>
      </c>
    </row>
    <row r="7" spans="1:3" ht="15.9" customHeight="1">
      <c r="A7" s="62" t="s">
        <v>9</v>
      </c>
      <c r="B7" s="30">
        <f>VLOOKUP($A$3:$A$53,[2]Sheet1!$B$6:$D$56,2,0)</f>
        <v>641750</v>
      </c>
      <c r="C7" s="30">
        <f>VLOOKUP($A$3:$A$53,[2]Sheet1!$B$6:$D$56,3,0)</f>
        <v>10909558</v>
      </c>
    </row>
    <row r="8" spans="1:3" ht="15.9" customHeight="1">
      <c r="A8" s="62" t="s">
        <v>26</v>
      </c>
      <c r="B8" s="30">
        <f>VLOOKUP($A$3:$A$53,[2]Sheet1!$B$6:$D$56,2,0)</f>
        <v>575950</v>
      </c>
      <c r="C8" s="30">
        <f>VLOOKUP($A$3:$A$53,[2]Sheet1!$B$6:$D$56,3,0)</f>
        <v>5189340</v>
      </c>
    </row>
    <row r="9" spans="1:3" ht="15.9" customHeight="1">
      <c r="A9" s="62" t="s">
        <v>27</v>
      </c>
      <c r="B9" s="30">
        <f>VLOOKUP($A$3:$A$53,[2]Sheet1!$B$6:$D$56,2,0)</f>
        <v>305650</v>
      </c>
      <c r="C9" s="30">
        <f>VLOOKUP($A$3:$A$53,[2]Sheet1!$B$6:$D$56,3,0)</f>
        <v>5510446</v>
      </c>
    </row>
    <row r="10" spans="1:3" ht="15.9" customHeight="1">
      <c r="A10" s="62" t="s">
        <v>39</v>
      </c>
      <c r="B10" s="30">
        <f>VLOOKUP($A$3:$A$53,[2]Sheet1!$B$6:$D$56,2,0)</f>
        <v>378100</v>
      </c>
      <c r="C10" s="30">
        <f>VLOOKUP($A$3:$A$53,[2]Sheet1!$B$6:$D$56,3,0)</f>
        <v>5407170</v>
      </c>
    </row>
    <row r="11" spans="1:3" ht="15.9" customHeight="1">
      <c r="A11" s="62" t="s">
        <v>51</v>
      </c>
      <c r="B11" s="30">
        <f>VLOOKUP($A$3:$A$53,[2]Sheet1!$B$6:$D$56,2,0)</f>
        <v>367250</v>
      </c>
      <c r="C11" s="30">
        <f>VLOOKUP($A$3:$A$53,[2]Sheet1!$B$6:$D$56,3,0)</f>
        <v>3164190</v>
      </c>
    </row>
    <row r="12" spans="1:3" ht="15.9" customHeight="1">
      <c r="A12" s="62" t="s">
        <v>34</v>
      </c>
      <c r="B12" s="30">
        <f>VLOOKUP($A$3:$A$53,[2]Sheet1!$B$6:$D$56,2,0)</f>
        <v>355550</v>
      </c>
      <c r="C12" s="30">
        <f>VLOOKUP($A$3:$A$53,[2]Sheet1!$B$6:$D$56,3,0)</f>
        <v>2974220</v>
      </c>
    </row>
    <row r="13" spans="1:3" ht="15.9" customHeight="1">
      <c r="A13" s="62" t="s">
        <v>32</v>
      </c>
      <c r="B13" s="30">
        <f>VLOOKUP($A$3:$A$53,[2]Sheet1!$B$6:$D$56,2,0)</f>
        <v>270700</v>
      </c>
      <c r="C13" s="30">
        <f>VLOOKUP($A$3:$A$53,[2]Sheet1!$B$6:$D$56,3,0)</f>
        <v>2871600</v>
      </c>
    </row>
    <row r="14" spans="1:3" ht="15.9" customHeight="1">
      <c r="A14" s="62" t="s">
        <v>47</v>
      </c>
      <c r="B14" s="30">
        <f>VLOOKUP($A$3:$A$53,[2]Sheet1!$B$6:$D$56,2,0)</f>
        <v>351885</v>
      </c>
      <c r="C14" s="30">
        <f>VLOOKUP($A$3:$A$53,[2]Sheet1!$B$6:$D$56,3,0)</f>
        <v>5155380</v>
      </c>
    </row>
    <row r="15" spans="1:3" ht="15.9" customHeight="1">
      <c r="A15" s="62" t="s">
        <v>29</v>
      </c>
      <c r="B15" s="30">
        <f>VLOOKUP($A$3:$A$53,[2]Sheet1!$B$6:$D$56,2,0)</f>
        <v>407750</v>
      </c>
      <c r="C15" s="30">
        <f>VLOOKUP($A$3:$A$53,[2]Sheet1!$B$6:$D$56,3,0)</f>
        <v>4075160</v>
      </c>
    </row>
    <row r="16" spans="1:3" ht="15.9" customHeight="1">
      <c r="A16" s="62" t="s">
        <v>38</v>
      </c>
      <c r="B16" s="30">
        <f>VLOOKUP($A$3:$A$53,[2]Sheet1!$B$6:$D$56,2,0)</f>
        <v>288250</v>
      </c>
      <c r="C16" s="30">
        <f>VLOOKUP($A$3:$A$53,[2]Sheet1!$B$6:$D$56,3,0)</f>
        <v>3676070</v>
      </c>
    </row>
    <row r="17" spans="1:3" ht="15.9" customHeight="1">
      <c r="A17" s="62" t="s">
        <v>48</v>
      </c>
      <c r="B17" s="30">
        <f>VLOOKUP($A$3:$A$53,[2]Sheet1!$B$6:$D$56,2,0)</f>
        <v>333950</v>
      </c>
      <c r="C17" s="30">
        <f>VLOOKUP($A$3:$A$53,[2]Sheet1!$B$6:$D$56,3,0)</f>
        <v>2506130</v>
      </c>
    </row>
    <row r="18" spans="1:3" ht="15.9" customHeight="1">
      <c r="A18" s="62" t="s">
        <v>4</v>
      </c>
      <c r="B18" s="30">
        <f>VLOOKUP($A$3:$A$53,[2]Sheet1!$B$6:$D$56,2,0)</f>
        <v>660750</v>
      </c>
      <c r="C18" s="30">
        <f>VLOOKUP($A$3:$A$53,[2]Sheet1!$B$6:$D$56,3,0)</f>
        <v>10861728</v>
      </c>
    </row>
    <row r="19" spans="1:3" ht="15.9" customHeight="1">
      <c r="A19" s="62" t="s">
        <v>20</v>
      </c>
      <c r="B19" s="30">
        <f>VLOOKUP($A$3:$A$53,[2]Sheet1!$B$6:$D$56,2,0)</f>
        <v>511600</v>
      </c>
      <c r="C19" s="30">
        <f>VLOOKUP($A$3:$A$53,[2]Sheet1!$B$6:$D$56,3,0)</f>
        <v>3804420</v>
      </c>
    </row>
    <row r="20" spans="1:3" ht="15.9" customHeight="1">
      <c r="A20" s="62" t="s">
        <v>37</v>
      </c>
      <c r="B20" s="30">
        <f>VLOOKUP($A$3:$A$53,[2]Sheet1!$B$6:$D$56,2,0)</f>
        <v>716750</v>
      </c>
      <c r="C20" s="30">
        <f>VLOOKUP($A$3:$A$53,[2]Sheet1!$B$6:$D$56,3,0)</f>
        <v>9939870</v>
      </c>
    </row>
    <row r="21" spans="1:3" ht="15.9" customHeight="1">
      <c r="A21" s="62" t="s">
        <v>11</v>
      </c>
      <c r="B21" s="30">
        <f>VLOOKUP($A$3:$A$53,[2]Sheet1!$B$6:$D$56,2,0)</f>
        <v>280450</v>
      </c>
      <c r="C21" s="30">
        <f>VLOOKUP($A$3:$A$53,[2]Sheet1!$B$6:$D$56,3,0)</f>
        <v>3009200</v>
      </c>
    </row>
    <row r="22" spans="1:3" ht="15.9" customHeight="1">
      <c r="A22" s="62" t="s">
        <v>24</v>
      </c>
      <c r="B22" s="30">
        <f>VLOOKUP($A$3:$A$53,[2]Sheet1!$B$6:$D$56,2,0)</f>
        <v>447850</v>
      </c>
      <c r="C22" s="30">
        <f>VLOOKUP($A$3:$A$53,[2]Sheet1!$B$6:$D$56,3,0)</f>
        <v>5750290</v>
      </c>
    </row>
    <row r="23" spans="1:3" ht="15.9" customHeight="1">
      <c r="A23" s="62" t="s">
        <v>17</v>
      </c>
      <c r="B23" s="30">
        <f>VLOOKUP($A$3:$A$53,[2]Sheet1!$B$6:$D$56,2,0)</f>
        <v>699800</v>
      </c>
      <c r="C23" s="30">
        <f>VLOOKUP($A$3:$A$53,[2]Sheet1!$B$6:$D$56,3,0)</f>
        <v>4844390</v>
      </c>
    </row>
    <row r="24" spans="1:3" ht="15.9" customHeight="1">
      <c r="A24" s="62" t="s">
        <v>5</v>
      </c>
      <c r="B24" s="30">
        <f>VLOOKUP($A$3:$A$53,[2]Sheet1!$B$6:$D$56,2,0)</f>
        <v>134000</v>
      </c>
      <c r="C24" s="30">
        <f>VLOOKUP($A$3:$A$53,[2]Sheet1!$B$6:$D$56,3,0)</f>
        <v>4801340</v>
      </c>
    </row>
    <row r="25" spans="1:3" ht="15.9" customHeight="1">
      <c r="A25" s="62" t="s">
        <v>25</v>
      </c>
      <c r="B25" s="30">
        <f>VLOOKUP($A$3:$A$53,[2]Sheet1!$B$6:$D$56,2,0)</f>
        <v>388150</v>
      </c>
      <c r="C25" s="30">
        <f>VLOOKUP($A$3:$A$53,[2]Sheet1!$B$6:$D$56,3,0)</f>
        <v>3783600</v>
      </c>
    </row>
    <row r="26" spans="1:3" ht="15.9" customHeight="1">
      <c r="A26" s="62" t="s">
        <v>46</v>
      </c>
      <c r="B26" s="30">
        <f>VLOOKUP($A$3:$A$53,[2]Sheet1!$B$6:$D$56,2,0)</f>
        <v>386950</v>
      </c>
      <c r="C26" s="30">
        <f>VLOOKUP($A$3:$A$53,[2]Sheet1!$B$6:$D$56,3,0)</f>
        <v>2950230</v>
      </c>
    </row>
    <row r="27" spans="1:3" ht="15.9" customHeight="1">
      <c r="A27" s="62" t="s">
        <v>41</v>
      </c>
      <c r="B27" s="30">
        <f>VLOOKUP($A$3:$A$53,[2]Sheet1!$B$6:$D$56,2,0)</f>
        <v>491050</v>
      </c>
      <c r="C27" s="30">
        <f>VLOOKUP($A$3:$A$53,[2]Sheet1!$B$6:$D$56,3,0)</f>
        <v>4660560</v>
      </c>
    </row>
    <row r="28" spans="1:3" ht="15.9" customHeight="1">
      <c r="A28" s="62" t="s">
        <v>42</v>
      </c>
      <c r="B28" s="30">
        <f>VLOOKUP($A$3:$A$53,[2]Sheet1!$B$6:$D$56,2,0)</f>
        <v>453250</v>
      </c>
      <c r="C28" s="30">
        <f>VLOOKUP($A$3:$A$53,[2]Sheet1!$B$6:$D$56,3,0)</f>
        <v>7639390</v>
      </c>
    </row>
    <row r="29" spans="1:3" ht="15.9" customHeight="1">
      <c r="A29" s="62" t="s">
        <v>36</v>
      </c>
      <c r="B29" s="30">
        <f>VLOOKUP($A$3:$A$53,[2]Sheet1!$B$6:$D$56,2,0)</f>
        <v>260250</v>
      </c>
      <c r="C29" s="30">
        <f>VLOOKUP($A$3:$A$53,[2]Sheet1!$B$6:$D$56,3,0)</f>
        <v>2396160</v>
      </c>
    </row>
    <row r="30" spans="1:3" ht="15.9" customHeight="1">
      <c r="A30" s="62" t="s">
        <v>6</v>
      </c>
      <c r="B30" s="30">
        <f>VLOOKUP($A$3:$A$53,[2]Sheet1!$B$6:$D$56,2,0)</f>
        <v>343000</v>
      </c>
      <c r="C30" s="30">
        <f>VLOOKUP($A$3:$A$53,[2]Sheet1!$B$6:$D$56,3,0)</f>
        <v>8110010</v>
      </c>
    </row>
    <row r="31" spans="1:3" ht="15.9" customHeight="1">
      <c r="A31" s="62" t="s">
        <v>52</v>
      </c>
      <c r="B31" s="30">
        <f>VLOOKUP($A$3:$A$53,[2]Sheet1!$B$6:$D$56,2,0)</f>
        <v>341300</v>
      </c>
      <c r="C31" s="30">
        <f>VLOOKUP($A$3:$A$53,[2]Sheet1!$B$6:$D$56,3,0)</f>
        <v>3458550</v>
      </c>
    </row>
    <row r="32" spans="1:3" ht="15.9" customHeight="1">
      <c r="A32" s="62" t="s">
        <v>14</v>
      </c>
      <c r="B32" s="30">
        <f>VLOOKUP($A$3:$A$53,[2]Sheet1!$B$6:$D$56,2,0)</f>
        <v>493500</v>
      </c>
      <c r="C32" s="30">
        <f>VLOOKUP($A$3:$A$53,[2]Sheet1!$B$6:$D$56,3,0)</f>
        <v>3578100</v>
      </c>
    </row>
    <row r="33" spans="1:3" ht="15.9" customHeight="1">
      <c r="A33" s="62" t="s">
        <v>18</v>
      </c>
      <c r="B33" s="30">
        <f>VLOOKUP($A$3:$A$53,[2]Sheet1!$B$6:$D$56,2,0)</f>
        <v>327750</v>
      </c>
      <c r="C33" s="30">
        <f>VLOOKUP($A$3:$A$53,[2]Sheet1!$B$6:$D$56,3,0)</f>
        <v>3693680</v>
      </c>
    </row>
    <row r="34" spans="1:3" ht="15.9" customHeight="1">
      <c r="A34" s="62" t="s">
        <v>50</v>
      </c>
      <c r="B34" s="30">
        <f>VLOOKUP($A$3:$A$53,[2]Sheet1!$B$6:$D$56,2,0)</f>
        <v>381000</v>
      </c>
      <c r="C34" s="30">
        <f>VLOOKUP($A$3:$A$53,[2]Sheet1!$B$6:$D$56,3,0)</f>
        <v>3182844</v>
      </c>
    </row>
    <row r="35" spans="1:3" ht="15.9" customHeight="1">
      <c r="A35" s="62" t="s">
        <v>44</v>
      </c>
      <c r="B35" s="30">
        <f>VLOOKUP($A$3:$A$53,[2]Sheet1!$B$6:$D$56,2,0)</f>
        <v>382850</v>
      </c>
      <c r="C35" s="30">
        <f>VLOOKUP($A$3:$A$53,[2]Sheet1!$B$6:$D$56,3,0)</f>
        <v>4456950</v>
      </c>
    </row>
    <row r="36" spans="1:3" ht="15.9" customHeight="1">
      <c r="A36" s="62" t="s">
        <v>28</v>
      </c>
      <c r="B36" s="30">
        <f>VLOOKUP($A$3:$A$53,[2]Sheet1!$B$6:$D$56,2,0)</f>
        <v>464300</v>
      </c>
      <c r="C36" s="30">
        <f>VLOOKUP($A$3:$A$53,[2]Sheet1!$B$6:$D$56,3,0)</f>
        <v>7805484</v>
      </c>
    </row>
    <row r="37" spans="1:3" ht="15.9" customHeight="1">
      <c r="A37" s="62" t="s">
        <v>8</v>
      </c>
      <c r="B37" s="30">
        <f>VLOOKUP($A$3:$A$53,[2]Sheet1!$B$6:$D$56,2,0)</f>
        <v>340150</v>
      </c>
      <c r="C37" s="30">
        <f>VLOOKUP($A$3:$A$53,[2]Sheet1!$B$6:$D$56,3,0)</f>
        <v>1840220</v>
      </c>
    </row>
    <row r="38" spans="1:3" ht="15.9" customHeight="1">
      <c r="A38" s="62" t="s">
        <v>33</v>
      </c>
      <c r="B38" s="30">
        <f>VLOOKUP($A$3:$A$53,[2]Sheet1!$B$6:$D$56,2,0)</f>
        <v>446100</v>
      </c>
      <c r="C38" s="30">
        <f>VLOOKUP($A$3:$A$53,[2]Sheet1!$B$6:$D$56,3,0)</f>
        <v>5920240</v>
      </c>
    </row>
    <row r="39" spans="1:3" ht="15.9" customHeight="1">
      <c r="A39" s="62" t="s">
        <v>43</v>
      </c>
      <c r="B39" s="30">
        <f>VLOOKUP($A$3:$A$53,[2]Sheet1!$B$6:$D$56,2,0)</f>
        <v>290200</v>
      </c>
      <c r="C39" s="30">
        <f>VLOOKUP($A$3:$A$53,[2]Sheet1!$B$6:$D$56,3,0)</f>
        <v>5265600</v>
      </c>
    </row>
    <row r="40" spans="1:3" ht="15.9" customHeight="1">
      <c r="A40" s="62" t="s">
        <v>13</v>
      </c>
      <c r="B40" s="30">
        <f>VLOOKUP($A$3:$A$53,[2]Sheet1!$B$6:$D$56,2,0)</f>
        <v>466500</v>
      </c>
      <c r="C40" s="30">
        <f>VLOOKUP($A$3:$A$53,[2]Sheet1!$B$6:$D$56,3,0)</f>
        <v>11514840</v>
      </c>
    </row>
    <row r="41" spans="1:3" ht="15.9" customHeight="1">
      <c r="A41" s="62" t="s">
        <v>15</v>
      </c>
      <c r="B41" s="30">
        <f>VLOOKUP($A$3:$A$53,[2]Sheet1!$B$6:$D$56,2,0)</f>
        <v>685750</v>
      </c>
      <c r="C41" s="30">
        <f>VLOOKUP($A$3:$A$53,[2]Sheet1!$B$6:$D$56,3,0)</f>
        <v>6531160</v>
      </c>
    </row>
    <row r="42" spans="1:3" ht="15.9" customHeight="1">
      <c r="A42" s="62" t="s">
        <v>31</v>
      </c>
      <c r="B42" s="30">
        <f>VLOOKUP($A$3:$A$53,[2]Sheet1!$B$6:$D$56,2,0)</f>
        <v>450750</v>
      </c>
      <c r="C42" s="30">
        <f>VLOOKUP($A$3:$A$53,[2]Sheet1!$B$6:$D$56,3,0)</f>
        <v>7104430</v>
      </c>
    </row>
    <row r="43" spans="1:3" ht="15.9" customHeight="1">
      <c r="A43" s="62" t="s">
        <v>12</v>
      </c>
      <c r="B43" s="30">
        <f>VLOOKUP($A$3:$A$53,[2]Sheet1!$B$6:$D$56,2,0)</f>
        <v>413000</v>
      </c>
      <c r="C43" s="30">
        <f>VLOOKUP($A$3:$A$53,[2]Sheet1!$B$6:$D$56,3,0)</f>
        <v>4053300</v>
      </c>
    </row>
    <row r="44" spans="1:3" ht="15.9" customHeight="1">
      <c r="A44" s="62" t="s">
        <v>10</v>
      </c>
      <c r="B44" s="30">
        <f>VLOOKUP($A$3:$A$53,[2]Sheet1!$B$6:$D$56,2,0)</f>
        <v>421800</v>
      </c>
      <c r="C44" s="30">
        <f>VLOOKUP($A$3:$A$53,[2]Sheet1!$B$6:$D$56,3,0)</f>
        <v>6432400</v>
      </c>
    </row>
    <row r="45" spans="1:3" ht="15.9" customHeight="1">
      <c r="A45" s="62" t="s">
        <v>35</v>
      </c>
      <c r="B45" s="30">
        <f>VLOOKUP($A$3:$A$53,[2]Sheet1!$B$6:$D$56,2,0)</f>
        <v>246550</v>
      </c>
      <c r="C45" s="30">
        <f>VLOOKUP($A$3:$A$53,[2]Sheet1!$B$6:$D$56,3,0)</f>
        <v>3035480</v>
      </c>
    </row>
    <row r="46" spans="1:3" ht="15.9" customHeight="1">
      <c r="A46" s="62" t="s">
        <v>53</v>
      </c>
      <c r="B46" s="30">
        <f>VLOOKUP($A$3:$A$53,[2]Sheet1!$B$6:$D$56,2,0)</f>
        <v>131750</v>
      </c>
      <c r="C46" s="30">
        <f>VLOOKUP($A$3:$A$53,[2]Sheet1!$B$6:$D$56,3,0)</f>
        <v>1473270</v>
      </c>
    </row>
    <row r="47" spans="1:3" ht="15.9" customHeight="1">
      <c r="A47" s="62" t="s">
        <v>16</v>
      </c>
      <c r="B47" s="30">
        <f>VLOOKUP($A$3:$A$53,[2]Sheet1!$B$6:$D$56,2,0)</f>
        <v>417400</v>
      </c>
      <c r="C47" s="30">
        <f>VLOOKUP($A$3:$A$53,[2]Sheet1!$B$6:$D$56,3,0)</f>
        <v>3505920</v>
      </c>
    </row>
    <row r="48" spans="1:3" ht="15.9" customHeight="1">
      <c r="A48" s="62" t="s">
        <v>40</v>
      </c>
      <c r="B48" s="30">
        <f>VLOOKUP($A$3:$A$53,[2]Sheet1!$B$6:$D$56,2,0)</f>
        <v>437250</v>
      </c>
      <c r="C48" s="30">
        <f>VLOOKUP($A$3:$A$53,[2]Sheet1!$B$6:$D$56,3,0)</f>
        <v>8967230</v>
      </c>
    </row>
    <row r="49" spans="1:3" ht="15.9" customHeight="1">
      <c r="A49" s="62" t="s">
        <v>23</v>
      </c>
      <c r="B49" s="30">
        <f>VLOOKUP($A$3:$A$53,[2]Sheet1!$B$6:$D$56,2,0)</f>
        <v>387000</v>
      </c>
      <c r="C49" s="30">
        <f>VLOOKUP($A$3:$A$53,[2]Sheet1!$B$6:$D$56,3,0)</f>
        <v>4590000</v>
      </c>
    </row>
    <row r="50" spans="1:3" ht="15.9" customHeight="1">
      <c r="A50" s="62" t="s">
        <v>21</v>
      </c>
      <c r="B50" s="30">
        <f>VLOOKUP($A$3:$A$53,[2]Sheet1!$B$6:$D$56,2,0)</f>
        <v>563150</v>
      </c>
      <c r="C50" s="30">
        <f>VLOOKUP($A$3:$A$53,[2]Sheet1!$B$6:$D$56,3,0)</f>
        <v>4773590</v>
      </c>
    </row>
    <row r="51" spans="1:3" ht="15.9" customHeight="1">
      <c r="A51" s="62" t="s">
        <v>30</v>
      </c>
      <c r="B51" s="30">
        <f>VLOOKUP($A$3:$A$53,[2]Sheet1!$B$6:$D$56,2,0)</f>
        <v>348800</v>
      </c>
      <c r="C51" s="30">
        <f>VLOOKUP($A$3:$A$53,[2]Sheet1!$B$6:$D$56,3,0)</f>
        <v>5196756</v>
      </c>
    </row>
    <row r="52" spans="1:3" ht="15.9" customHeight="1">
      <c r="A52" s="62" t="s">
        <v>7</v>
      </c>
      <c r="B52" s="30">
        <f>VLOOKUP($A$3:$A$53,[2]Sheet1!$B$6:$D$56,2,0)</f>
        <v>450750</v>
      </c>
      <c r="C52" s="30">
        <f>VLOOKUP($A$3:$A$53,[2]Sheet1!$B$6:$D$56,3,0)</f>
        <v>2945260</v>
      </c>
    </row>
    <row r="53" spans="1:3" ht="15.9" customHeight="1">
      <c r="A53" s="2" t="s">
        <v>107</v>
      </c>
      <c r="B53" s="31">
        <f>VLOOKUP($A$3:$A$53,[2]Sheet1!$B$6:$D$56,2,0)</f>
        <v>1137000</v>
      </c>
      <c r="C53" s="31">
        <f>VLOOKUP($A$3:$A$53,[2]Sheet1!$B$6:$D$56,3,0)</f>
        <v>7378710</v>
      </c>
    </row>
    <row r="54" spans="1:3" s="34" customFormat="1" ht="21" customHeight="1">
      <c r="A54" s="207" t="s">
        <v>108</v>
      </c>
      <c r="B54" s="162">
        <f>SUM(B3:B53)</f>
        <v>21821935</v>
      </c>
      <c r="C54" s="163">
        <f>SUM(C3:C53)</f>
        <v>264188216</v>
      </c>
    </row>
    <row r="55" spans="1:3" s="95" customFormat="1" ht="20.25" customHeight="1">
      <c r="A55" s="94" t="s">
        <v>109</v>
      </c>
    </row>
  </sheetData>
  <phoneticPr fontId="91" type="noConversion"/>
  <printOptions horizontalCentered="1"/>
  <pageMargins left="0.78740157480314965" right="0.78740157480314965" top="0.39370078740157483" bottom="0.19685039370078741" header="0.51181102362204722" footer="0.19685039370078741"/>
  <pageSetup paperSize="9" scale="88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0">
    <tabColor rgb="FF7030A0"/>
  </sheetPr>
  <dimension ref="A1:E35"/>
  <sheetViews>
    <sheetView view="pageBreakPreview" zoomScale="95" zoomScaleNormal="120" zoomScaleSheetLayoutView="95" workbookViewId="0">
      <selection activeCell="A37" sqref="A37"/>
    </sheetView>
  </sheetViews>
  <sheetFormatPr defaultColWidth="9.125" defaultRowHeight="21"/>
  <cols>
    <col min="1" max="1" width="61.125" style="36" customWidth="1"/>
    <col min="2" max="3" width="29.125" style="36" customWidth="1"/>
    <col min="4" max="4" width="18.125" style="36" customWidth="1"/>
    <col min="5" max="5" width="25.125" style="36" customWidth="1"/>
    <col min="6" max="16384" width="9.125" style="36"/>
  </cols>
  <sheetData>
    <row r="1" spans="1:5" ht="20.25" customHeight="1">
      <c r="A1" s="208" t="s">
        <v>110</v>
      </c>
      <c r="B1" s="208"/>
      <c r="C1" s="208"/>
      <c r="D1" s="208"/>
      <c r="E1" s="208"/>
    </row>
    <row r="2" spans="1:5" ht="17.25" customHeight="1">
      <c r="A2" s="209" t="s">
        <v>111</v>
      </c>
      <c r="B2" s="209" t="s">
        <v>112</v>
      </c>
      <c r="C2" s="209" t="s">
        <v>113</v>
      </c>
      <c r="D2" s="210" t="s">
        <v>114</v>
      </c>
      <c r="E2" s="209" t="s">
        <v>115</v>
      </c>
    </row>
    <row r="3" spans="1:5" s="39" customFormat="1" ht="17.25" customHeight="1">
      <c r="A3" s="37" t="s">
        <v>116</v>
      </c>
      <c r="B3" s="38" t="s">
        <v>117</v>
      </c>
      <c r="C3" s="37" t="s">
        <v>118</v>
      </c>
      <c r="D3" s="101">
        <v>24</v>
      </c>
      <c r="E3" s="38" t="s">
        <v>119</v>
      </c>
    </row>
    <row r="4" spans="1:5" s="39" customFormat="1" ht="17.25" customHeight="1">
      <c r="A4" s="40" t="s">
        <v>120</v>
      </c>
      <c r="B4" s="41" t="s">
        <v>121</v>
      </c>
      <c r="C4" s="40" t="s">
        <v>122</v>
      </c>
      <c r="D4" s="102">
        <v>21</v>
      </c>
      <c r="E4" s="41" t="s">
        <v>123</v>
      </c>
    </row>
    <row r="5" spans="1:5" s="39" customFormat="1" ht="17.25" customHeight="1">
      <c r="A5" s="40" t="s">
        <v>124</v>
      </c>
      <c r="B5" s="40" t="s">
        <v>125</v>
      </c>
      <c r="C5" s="40" t="s">
        <v>126</v>
      </c>
      <c r="D5" s="102">
        <v>20.399999999999999</v>
      </c>
      <c r="E5" s="41" t="s">
        <v>123</v>
      </c>
    </row>
    <row r="6" spans="1:5" s="39" customFormat="1" ht="17.25" customHeight="1">
      <c r="A6" s="40" t="s">
        <v>127</v>
      </c>
      <c r="B6" s="40" t="s">
        <v>128</v>
      </c>
      <c r="C6" s="41" t="s">
        <v>129</v>
      </c>
      <c r="D6" s="102">
        <v>16</v>
      </c>
      <c r="E6" s="41" t="s">
        <v>123</v>
      </c>
    </row>
    <row r="7" spans="1:5" s="39" customFormat="1" ht="17.25" customHeight="1">
      <c r="A7" s="40" t="s">
        <v>130</v>
      </c>
      <c r="B7" s="40" t="s">
        <v>131</v>
      </c>
      <c r="C7" s="41" t="s">
        <v>132</v>
      </c>
      <c r="D7" s="102">
        <v>15.6</v>
      </c>
      <c r="E7" s="41" t="s">
        <v>123</v>
      </c>
    </row>
    <row r="8" spans="1:5" s="39" customFormat="1" ht="17.25" customHeight="1">
      <c r="A8" s="40" t="s">
        <v>133</v>
      </c>
      <c r="B8" s="40" t="s">
        <v>134</v>
      </c>
      <c r="C8" s="41" t="s">
        <v>135</v>
      </c>
      <c r="D8" s="102">
        <v>14</v>
      </c>
      <c r="E8" s="41" t="s">
        <v>123</v>
      </c>
    </row>
    <row r="9" spans="1:5" s="39" customFormat="1" ht="17.25" customHeight="1">
      <c r="A9" s="40" t="s">
        <v>136</v>
      </c>
      <c r="B9" s="211" t="s">
        <v>137</v>
      </c>
      <c r="C9" s="40"/>
      <c r="D9" s="102">
        <v>12.88</v>
      </c>
      <c r="E9" s="41" t="s">
        <v>138</v>
      </c>
    </row>
    <row r="10" spans="1:5" s="39" customFormat="1" ht="17.25" customHeight="1">
      <c r="A10" s="40" t="s">
        <v>139</v>
      </c>
      <c r="B10" s="40" t="s">
        <v>140</v>
      </c>
      <c r="C10" s="41" t="s">
        <v>141</v>
      </c>
      <c r="D10" s="102">
        <v>10.199999999999999</v>
      </c>
      <c r="E10" s="41" t="s">
        <v>123</v>
      </c>
    </row>
    <row r="11" spans="1:5" s="39" customFormat="1" ht="17.25" customHeight="1">
      <c r="A11" s="40" t="s">
        <v>142</v>
      </c>
      <c r="B11" s="40" t="s">
        <v>143</v>
      </c>
      <c r="C11" s="41" t="s">
        <v>129</v>
      </c>
      <c r="D11" s="102">
        <v>10</v>
      </c>
      <c r="E11" s="41" t="s">
        <v>123</v>
      </c>
    </row>
    <row r="12" spans="1:5" s="39" customFormat="1" ht="17.25" customHeight="1">
      <c r="A12" s="40" t="s">
        <v>144</v>
      </c>
      <c r="B12" s="40" t="s">
        <v>145</v>
      </c>
      <c r="C12" s="41" t="s">
        <v>146</v>
      </c>
      <c r="D12" s="102">
        <v>9</v>
      </c>
      <c r="E12" s="41" t="s">
        <v>123</v>
      </c>
    </row>
    <row r="13" spans="1:5" s="39" customFormat="1" ht="17.25" customHeight="1">
      <c r="A13" s="40" t="s">
        <v>147</v>
      </c>
      <c r="B13" s="40" t="s">
        <v>148</v>
      </c>
      <c r="C13" s="41" t="s">
        <v>149</v>
      </c>
      <c r="D13" s="102">
        <v>8</v>
      </c>
      <c r="E13" s="41" t="s">
        <v>123</v>
      </c>
    </row>
    <row r="14" spans="1:5" s="39" customFormat="1" ht="17.25" customHeight="1">
      <c r="A14" s="40" t="s">
        <v>150</v>
      </c>
      <c r="B14" s="40" t="s">
        <v>151</v>
      </c>
      <c r="C14" s="41" t="s">
        <v>152</v>
      </c>
      <c r="D14" s="102">
        <v>8</v>
      </c>
      <c r="E14" s="41" t="s">
        <v>123</v>
      </c>
    </row>
    <row r="15" spans="1:5" s="39" customFormat="1" ht="17.25" customHeight="1">
      <c r="A15" s="40" t="s">
        <v>153</v>
      </c>
      <c r="B15" s="40" t="s">
        <v>154</v>
      </c>
      <c r="C15" s="41" t="s">
        <v>155</v>
      </c>
      <c r="D15" s="102">
        <v>8</v>
      </c>
      <c r="E15" s="41" t="s">
        <v>123</v>
      </c>
    </row>
    <row r="16" spans="1:5" s="39" customFormat="1" ht="17.25" customHeight="1">
      <c r="A16" s="40" t="s">
        <v>156</v>
      </c>
      <c r="B16" s="42" t="s">
        <v>157</v>
      </c>
      <c r="C16" s="43" t="s">
        <v>158</v>
      </c>
      <c r="D16" s="102">
        <v>8</v>
      </c>
      <c r="E16" s="41" t="s">
        <v>159</v>
      </c>
    </row>
    <row r="17" spans="1:5" s="39" customFormat="1" ht="17.25" customHeight="1">
      <c r="A17" s="40" t="s">
        <v>160</v>
      </c>
      <c r="B17" s="44" t="s">
        <v>161</v>
      </c>
      <c r="C17" s="41" t="s">
        <v>143</v>
      </c>
      <c r="D17" s="102">
        <v>4.8</v>
      </c>
      <c r="E17" s="41" t="s">
        <v>123</v>
      </c>
    </row>
    <row r="18" spans="1:5" s="39" customFormat="1" ht="17.25" customHeight="1">
      <c r="A18" s="40" t="s">
        <v>162</v>
      </c>
      <c r="B18" s="40" t="s">
        <v>163</v>
      </c>
      <c r="C18" s="41" t="s">
        <v>164</v>
      </c>
      <c r="D18" s="102">
        <v>4.5</v>
      </c>
      <c r="E18" s="41" t="s">
        <v>123</v>
      </c>
    </row>
    <row r="19" spans="1:5" s="39" customFormat="1" ht="17.25" customHeight="1">
      <c r="A19" s="40" t="s">
        <v>165</v>
      </c>
      <c r="B19" s="211" t="s">
        <v>166</v>
      </c>
      <c r="C19" s="40"/>
      <c r="D19" s="102">
        <v>4.4000000000000004</v>
      </c>
      <c r="E19" s="41" t="s">
        <v>167</v>
      </c>
    </row>
    <row r="20" spans="1:5" s="39" customFormat="1" ht="17.25" customHeight="1">
      <c r="A20" s="40" t="s">
        <v>168</v>
      </c>
      <c r="B20" s="40" t="s">
        <v>169</v>
      </c>
      <c r="C20" s="41" t="s">
        <v>170</v>
      </c>
      <c r="D20" s="102">
        <v>4</v>
      </c>
      <c r="E20" s="41" t="s">
        <v>119</v>
      </c>
    </row>
    <row r="21" spans="1:5" s="39" customFormat="1" ht="17.25" customHeight="1">
      <c r="A21" s="40" t="s">
        <v>171</v>
      </c>
      <c r="B21" s="40" t="s">
        <v>172</v>
      </c>
      <c r="C21" s="41" t="s">
        <v>173</v>
      </c>
      <c r="D21" s="102">
        <v>3.8</v>
      </c>
      <c r="E21" s="41" t="s">
        <v>119</v>
      </c>
    </row>
    <row r="22" spans="1:5" s="39" customFormat="1" ht="17.25" customHeight="1">
      <c r="A22" s="40" t="s">
        <v>174</v>
      </c>
      <c r="B22" s="40" t="s">
        <v>175</v>
      </c>
      <c r="C22" s="41" t="s">
        <v>157</v>
      </c>
      <c r="D22" s="102">
        <v>3.5</v>
      </c>
      <c r="E22" s="41" t="s">
        <v>123</v>
      </c>
    </row>
    <row r="23" spans="1:5" s="39" customFormat="1" ht="17.25" customHeight="1">
      <c r="A23" s="40" t="s">
        <v>176</v>
      </c>
      <c r="B23" s="40" t="s">
        <v>177</v>
      </c>
      <c r="C23" s="41" t="s">
        <v>178</v>
      </c>
      <c r="D23" s="102">
        <v>3.2</v>
      </c>
      <c r="E23" s="41" t="s">
        <v>123</v>
      </c>
    </row>
    <row r="24" spans="1:5" s="39" customFormat="1" ht="17.25" customHeight="1">
      <c r="A24" s="40" t="s">
        <v>179</v>
      </c>
      <c r="B24" s="40" t="s">
        <v>180</v>
      </c>
      <c r="C24" s="41" t="s">
        <v>181</v>
      </c>
      <c r="D24" s="102">
        <v>3</v>
      </c>
      <c r="E24" s="41" t="s">
        <v>123</v>
      </c>
    </row>
    <row r="25" spans="1:5" s="39" customFormat="1" ht="17.25" customHeight="1">
      <c r="A25" s="40" t="s">
        <v>182</v>
      </c>
      <c r="B25" s="40" t="s">
        <v>183</v>
      </c>
      <c r="C25" s="40" t="s">
        <v>184</v>
      </c>
      <c r="D25" s="102">
        <v>3</v>
      </c>
      <c r="E25" s="41" t="s">
        <v>123</v>
      </c>
    </row>
    <row r="26" spans="1:5" s="39" customFormat="1" ht="17.25" customHeight="1">
      <c r="A26" s="40" t="s">
        <v>185</v>
      </c>
      <c r="B26" s="40" t="s">
        <v>186</v>
      </c>
      <c r="C26" s="41" t="s">
        <v>187</v>
      </c>
      <c r="D26" s="102">
        <v>2.8</v>
      </c>
      <c r="E26" s="41" t="s">
        <v>167</v>
      </c>
    </row>
    <row r="27" spans="1:5" s="39" customFormat="1" ht="17.25" customHeight="1">
      <c r="A27" s="40" t="s">
        <v>188</v>
      </c>
      <c r="B27" s="211" t="s">
        <v>189</v>
      </c>
      <c r="C27" s="40"/>
      <c r="D27" s="102">
        <v>1.66</v>
      </c>
      <c r="E27" s="41" t="s">
        <v>123</v>
      </c>
    </row>
    <row r="28" spans="1:5" s="39" customFormat="1" ht="17.25" customHeight="1">
      <c r="A28" s="40" t="s">
        <v>190</v>
      </c>
      <c r="B28" s="40" t="s">
        <v>191</v>
      </c>
      <c r="C28" s="41" t="s">
        <v>192</v>
      </c>
      <c r="D28" s="102">
        <v>1.3</v>
      </c>
      <c r="E28" s="41" t="s">
        <v>119</v>
      </c>
    </row>
    <row r="29" spans="1:5" s="39" customFormat="1" ht="17.25" customHeight="1">
      <c r="A29" s="40" t="s">
        <v>193</v>
      </c>
      <c r="B29" s="40" t="s">
        <v>194</v>
      </c>
      <c r="C29" s="40" t="s">
        <v>195</v>
      </c>
      <c r="D29" s="102">
        <v>1.3</v>
      </c>
      <c r="E29" s="41" t="s">
        <v>123</v>
      </c>
    </row>
    <row r="30" spans="1:5" s="39" customFormat="1" ht="17.25" customHeight="1">
      <c r="A30" s="40" t="s">
        <v>196</v>
      </c>
      <c r="B30" s="40" t="s">
        <v>154</v>
      </c>
      <c r="C30" s="40" t="s">
        <v>197</v>
      </c>
      <c r="D30" s="102">
        <v>1</v>
      </c>
      <c r="E30" s="41" t="s">
        <v>119</v>
      </c>
    </row>
    <row r="31" spans="1:5" s="39" customFormat="1" ht="17.25" customHeight="1">
      <c r="A31" s="40" t="s">
        <v>198</v>
      </c>
      <c r="B31" s="40" t="s">
        <v>199</v>
      </c>
      <c r="C31" s="41" t="s">
        <v>200</v>
      </c>
      <c r="D31" s="102">
        <v>1</v>
      </c>
      <c r="E31" s="41" t="s">
        <v>119</v>
      </c>
    </row>
    <row r="32" spans="1:5" s="39" customFormat="1" ht="17.25" customHeight="1">
      <c r="A32" s="40" t="s">
        <v>201</v>
      </c>
      <c r="B32" s="40" t="s">
        <v>202</v>
      </c>
      <c r="C32" s="41" t="s">
        <v>203</v>
      </c>
      <c r="D32" s="103">
        <v>0.5</v>
      </c>
      <c r="E32" s="41" t="s">
        <v>159</v>
      </c>
    </row>
    <row r="33" spans="1:5" s="39" customFormat="1" ht="17.25" customHeight="1">
      <c r="A33" s="212" t="s">
        <v>71</v>
      </c>
      <c r="B33" s="213"/>
      <c r="C33" s="214"/>
      <c r="D33" s="104">
        <f>SUM(D3:D32)</f>
        <v>228.84000000000003</v>
      </c>
      <c r="E33" s="45"/>
    </row>
    <row r="34" spans="1:5" s="2" customFormat="1" ht="18">
      <c r="A34" s="15" t="s">
        <v>204</v>
      </c>
    </row>
    <row r="35" spans="1:5" s="2" customFormat="1" ht="18">
      <c r="A35" s="15" t="s">
        <v>205</v>
      </c>
    </row>
  </sheetData>
  <phoneticPr fontId="0" type="noConversion"/>
  <printOptions horizontalCentered="1"/>
  <pageMargins left="0.39370078740157483" right="0.39370078740157483" top="0.39370078740157483" bottom="0.39370078740157483" header="0.51181102362204722" footer="0.51181102362204722"/>
  <pageSetup paperSize="9" scale="8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8">
    <tabColor rgb="FF7030A0"/>
  </sheetPr>
  <dimension ref="A1:M38"/>
  <sheetViews>
    <sheetView showGridLines="0" view="pageBreakPreview" zoomScaleNormal="120" workbookViewId="0">
      <selection activeCell="A22" sqref="A22"/>
    </sheetView>
  </sheetViews>
  <sheetFormatPr defaultColWidth="9.125" defaultRowHeight="21"/>
  <cols>
    <col min="1" max="1" width="46.875" style="47" customWidth="1"/>
    <col min="2" max="2" width="20.875" style="60" customWidth="1"/>
    <col min="3" max="4" width="26" style="60" hidden="1" customWidth="1"/>
    <col min="5" max="5" width="14.375" style="60" customWidth="1"/>
    <col min="6" max="6" width="8.875" style="60" customWidth="1"/>
    <col min="7" max="7" width="3.875" style="60" customWidth="1"/>
    <col min="8" max="8" width="23.875" style="47" customWidth="1"/>
    <col min="9" max="9" width="3.375" style="47" customWidth="1"/>
    <col min="10" max="10" width="36" style="47" customWidth="1"/>
    <col min="11" max="11" width="27.875" style="47" customWidth="1"/>
    <col min="12" max="12" width="16.875" style="47" customWidth="1"/>
    <col min="13" max="13" width="36.125" style="47" customWidth="1"/>
    <col min="14" max="16384" width="9.125" style="47"/>
  </cols>
  <sheetData>
    <row r="1" spans="1:13" ht="21" customHeight="1">
      <c r="A1" s="215" t="s">
        <v>206</v>
      </c>
      <c r="B1" s="18"/>
      <c r="C1" s="18"/>
      <c r="D1" s="18"/>
      <c r="E1" s="18"/>
      <c r="F1" s="18"/>
      <c r="G1" s="18"/>
    </row>
    <row r="2" spans="1:13" s="48" customFormat="1" ht="23.25" customHeight="1">
      <c r="A2" s="219" t="s">
        <v>207</v>
      </c>
      <c r="B2" s="219" t="s">
        <v>208</v>
      </c>
      <c r="C2" s="220"/>
      <c r="D2" s="220"/>
      <c r="E2" s="221" t="s">
        <v>209</v>
      </c>
      <c r="F2" s="216"/>
      <c r="G2" s="149"/>
    </row>
    <row r="3" spans="1:13" s="48" customFormat="1" ht="21" customHeight="1">
      <c r="A3" s="52" t="s">
        <v>210</v>
      </c>
      <c r="B3" s="49" t="s">
        <v>211</v>
      </c>
      <c r="C3" s="50">
        <v>4784</v>
      </c>
      <c r="D3" s="50">
        <v>4636</v>
      </c>
      <c r="E3" s="159">
        <v>16522</v>
      </c>
      <c r="F3" s="51"/>
      <c r="G3" s="150"/>
      <c r="H3" s="155"/>
      <c r="J3" s="148"/>
      <c r="K3" s="148"/>
      <c r="L3" s="156"/>
      <c r="M3" s="157"/>
    </row>
    <row r="4" spans="1:13" s="48" customFormat="1" ht="21" customHeight="1">
      <c r="A4" s="52" t="s">
        <v>212</v>
      </c>
      <c r="B4" s="49" t="s">
        <v>213</v>
      </c>
      <c r="C4" s="50">
        <v>209</v>
      </c>
      <c r="D4" s="50">
        <v>2439</v>
      </c>
      <c r="E4" s="159">
        <v>14090</v>
      </c>
      <c r="F4" s="160" t="s">
        <v>214</v>
      </c>
      <c r="G4" s="151"/>
      <c r="H4" s="155"/>
      <c r="J4" s="148"/>
      <c r="K4" s="148"/>
      <c r="L4" s="156"/>
      <c r="M4" s="157"/>
    </row>
    <row r="5" spans="1:13" s="48" customFormat="1" ht="21" customHeight="1">
      <c r="A5" s="52" t="s">
        <v>215</v>
      </c>
      <c r="B5" s="49" t="s">
        <v>211</v>
      </c>
      <c r="C5" s="50">
        <v>4187</v>
      </c>
      <c r="D5" s="50">
        <v>8780</v>
      </c>
      <c r="E5" s="159">
        <v>13241</v>
      </c>
      <c r="F5" s="53"/>
      <c r="G5" s="150"/>
      <c r="H5" s="155"/>
      <c r="J5" s="148"/>
      <c r="K5" s="148"/>
      <c r="L5" s="156"/>
      <c r="M5" s="157"/>
    </row>
    <row r="6" spans="1:13" s="48" customFormat="1" ht="21" customHeight="1">
      <c r="A6" s="52" t="s">
        <v>216</v>
      </c>
      <c r="B6" s="49" t="s">
        <v>211</v>
      </c>
      <c r="C6" s="50">
        <v>3130</v>
      </c>
      <c r="D6" s="50">
        <v>14677</v>
      </c>
      <c r="E6" s="159">
        <v>13180</v>
      </c>
      <c r="F6" s="53"/>
      <c r="G6" s="150"/>
      <c r="H6" s="155"/>
      <c r="J6" s="148"/>
      <c r="K6" s="148"/>
      <c r="L6" s="156"/>
      <c r="M6" s="157"/>
    </row>
    <row r="7" spans="1:13" s="48" customFormat="1" ht="21" customHeight="1">
      <c r="A7" s="52" t="s">
        <v>217</v>
      </c>
      <c r="B7" s="49" t="s">
        <v>218</v>
      </c>
      <c r="C7" s="50">
        <v>4495</v>
      </c>
      <c r="D7" s="50">
        <v>3257</v>
      </c>
      <c r="E7" s="159">
        <v>11730</v>
      </c>
      <c r="F7" s="53"/>
      <c r="G7" s="150"/>
      <c r="H7" s="157"/>
      <c r="J7" s="148"/>
      <c r="K7" s="148"/>
      <c r="L7" s="156"/>
      <c r="M7" s="157"/>
    </row>
    <row r="8" spans="1:13" s="48" customFormat="1" ht="21" customHeight="1">
      <c r="A8" s="52" t="s">
        <v>219</v>
      </c>
      <c r="B8" s="54" t="s">
        <v>213</v>
      </c>
      <c r="C8" s="50">
        <v>196</v>
      </c>
      <c r="D8" s="50">
        <v>2627</v>
      </c>
      <c r="E8" s="159">
        <v>8564</v>
      </c>
      <c r="F8" s="53"/>
      <c r="G8" s="150"/>
      <c r="H8" s="155"/>
      <c r="J8" s="148"/>
      <c r="K8" s="148"/>
      <c r="L8" s="156"/>
      <c r="M8" s="158"/>
    </row>
    <row r="9" spans="1:13" s="48" customFormat="1" ht="21" customHeight="1">
      <c r="A9" s="52" t="s">
        <v>220</v>
      </c>
      <c r="B9" s="49" t="s">
        <v>221</v>
      </c>
      <c r="C9" s="50">
        <v>3703</v>
      </c>
      <c r="D9" s="50">
        <v>5114</v>
      </c>
      <c r="E9" s="159">
        <v>6541</v>
      </c>
      <c r="F9" s="118"/>
      <c r="G9" s="152"/>
      <c r="H9" s="155"/>
      <c r="J9" s="148"/>
      <c r="K9" s="148"/>
      <c r="L9" s="156"/>
      <c r="M9" s="157"/>
    </row>
    <row r="10" spans="1:13" s="48" customFormat="1" ht="21" customHeight="1">
      <c r="A10" s="52" t="s">
        <v>222</v>
      </c>
      <c r="B10" s="49" t="s">
        <v>223</v>
      </c>
      <c r="C10" s="50">
        <v>354</v>
      </c>
      <c r="D10" s="50">
        <v>4013</v>
      </c>
      <c r="E10" s="159">
        <v>6445</v>
      </c>
      <c r="F10" s="53"/>
      <c r="G10" s="150"/>
      <c r="H10" s="155"/>
      <c r="J10" s="148"/>
      <c r="K10" s="148"/>
      <c r="L10" s="147"/>
      <c r="M10" s="157"/>
    </row>
    <row r="11" spans="1:13" s="48" customFormat="1" ht="21" customHeight="1">
      <c r="A11" s="52" t="s">
        <v>224</v>
      </c>
      <c r="B11" s="49" t="s">
        <v>218</v>
      </c>
      <c r="C11" s="50">
        <v>891</v>
      </c>
      <c r="D11" s="50">
        <v>5300</v>
      </c>
      <c r="E11" s="159">
        <v>6001</v>
      </c>
      <c r="F11" s="53"/>
      <c r="G11" s="150"/>
      <c r="H11" s="155"/>
      <c r="J11" s="148"/>
      <c r="K11" s="148"/>
      <c r="L11" s="156"/>
      <c r="M11" s="157"/>
    </row>
    <row r="12" spans="1:13" s="48" customFormat="1" ht="21" customHeight="1">
      <c r="A12" s="52" t="s">
        <v>225</v>
      </c>
      <c r="B12" s="49" t="s">
        <v>226</v>
      </c>
      <c r="C12" s="50">
        <v>709</v>
      </c>
      <c r="D12" s="50">
        <v>2230</v>
      </c>
      <c r="E12" s="159">
        <v>4976</v>
      </c>
      <c r="F12" s="53"/>
      <c r="G12" s="150"/>
      <c r="H12" s="155"/>
      <c r="J12" s="148"/>
      <c r="K12" s="148"/>
      <c r="L12" s="156"/>
      <c r="M12" s="157"/>
    </row>
    <row r="13" spans="1:13" s="48" customFormat="1" ht="21" customHeight="1">
      <c r="A13" s="52" t="s">
        <v>227</v>
      </c>
      <c r="B13" s="49" t="s">
        <v>211</v>
      </c>
      <c r="C13" s="50">
        <v>689</v>
      </c>
      <c r="D13" s="50">
        <v>4041</v>
      </c>
      <c r="E13" s="159">
        <v>4687</v>
      </c>
      <c r="F13" s="53"/>
      <c r="G13" s="150"/>
      <c r="H13" s="155"/>
      <c r="J13" s="148"/>
      <c r="K13" s="148"/>
      <c r="L13" s="156"/>
      <c r="M13" s="158"/>
    </row>
    <row r="14" spans="1:13" s="48" customFormat="1" ht="21" customHeight="1">
      <c r="A14" s="52" t="s">
        <v>228</v>
      </c>
      <c r="B14" s="49" t="s">
        <v>213</v>
      </c>
      <c r="C14" s="50">
        <v>1058</v>
      </c>
      <c r="D14" s="50">
        <v>15004</v>
      </c>
      <c r="E14" s="159">
        <v>4587</v>
      </c>
      <c r="F14" s="53"/>
      <c r="G14" s="150"/>
      <c r="H14" s="155"/>
      <c r="J14" s="148"/>
      <c r="K14" s="148"/>
      <c r="L14" s="156"/>
      <c r="M14" s="157"/>
    </row>
    <row r="15" spans="1:13" s="48" customFormat="1" ht="21" customHeight="1">
      <c r="A15" s="52" t="s">
        <v>229</v>
      </c>
      <c r="B15" s="49" t="s">
        <v>213</v>
      </c>
      <c r="C15" s="50">
        <v>1688</v>
      </c>
      <c r="D15" s="50">
        <v>4325</v>
      </c>
      <c r="E15" s="159">
        <v>4058</v>
      </c>
      <c r="F15" s="53"/>
      <c r="G15" s="150"/>
      <c r="H15" s="158"/>
      <c r="J15" s="148"/>
      <c r="K15" s="148"/>
      <c r="L15" s="156"/>
      <c r="M15" s="157"/>
    </row>
    <row r="16" spans="1:13" s="48" customFormat="1" ht="21" customHeight="1">
      <c r="A16" s="52" t="s">
        <v>230</v>
      </c>
      <c r="B16" s="49" t="s">
        <v>218</v>
      </c>
      <c r="C16" s="50">
        <v>562</v>
      </c>
      <c r="D16" s="50">
        <v>4367</v>
      </c>
      <c r="E16" s="159">
        <v>3914</v>
      </c>
      <c r="F16" s="53"/>
      <c r="G16" s="150"/>
      <c r="H16" s="155"/>
      <c r="J16" s="148"/>
      <c r="K16" s="148"/>
      <c r="L16" s="156"/>
      <c r="M16" s="157"/>
    </row>
    <row r="17" spans="1:13" s="48" customFormat="1" ht="21" customHeight="1">
      <c r="A17" s="52" t="s">
        <v>231</v>
      </c>
      <c r="B17" s="49" t="s">
        <v>221</v>
      </c>
      <c r="C17" s="50">
        <v>388</v>
      </c>
      <c r="D17" s="50">
        <v>1534</v>
      </c>
      <c r="E17" s="159">
        <v>3627</v>
      </c>
      <c r="F17" s="53"/>
      <c r="G17" s="150"/>
      <c r="H17" s="155"/>
      <c r="J17" s="148"/>
      <c r="K17" s="148"/>
      <c r="L17" s="156"/>
      <c r="M17" s="157"/>
    </row>
    <row r="18" spans="1:13" s="48" customFormat="1" ht="21" customHeight="1">
      <c r="A18" s="52" t="s">
        <v>232</v>
      </c>
      <c r="B18" s="49" t="s">
        <v>213</v>
      </c>
      <c r="C18" s="50">
        <v>1270</v>
      </c>
      <c r="D18" s="50">
        <v>4840</v>
      </c>
      <c r="E18" s="159">
        <v>3317</v>
      </c>
      <c r="F18" s="53"/>
      <c r="G18" s="150"/>
      <c r="H18" s="155"/>
      <c r="J18" s="148"/>
      <c r="K18" s="148"/>
      <c r="L18" s="156"/>
      <c r="M18" s="157"/>
    </row>
    <row r="19" spans="1:13" s="48" customFormat="1" ht="21" customHeight="1">
      <c r="A19" s="52" t="s">
        <v>233</v>
      </c>
      <c r="B19" s="49" t="s">
        <v>226</v>
      </c>
      <c r="C19" s="50"/>
      <c r="D19" s="50"/>
      <c r="E19" s="159">
        <v>2452</v>
      </c>
      <c r="F19" s="160" t="s">
        <v>214</v>
      </c>
      <c r="G19" s="150"/>
      <c r="H19" s="155"/>
      <c r="J19" s="148"/>
      <c r="K19" s="148"/>
      <c r="L19" s="156"/>
      <c r="M19" s="158"/>
    </row>
    <row r="20" spans="1:13" s="48" customFormat="1" ht="21" customHeight="1">
      <c r="A20" s="52" t="s">
        <v>234</v>
      </c>
      <c r="B20" s="49" t="s">
        <v>235</v>
      </c>
      <c r="C20" s="50">
        <v>1585</v>
      </c>
      <c r="D20" s="50">
        <v>3385</v>
      </c>
      <c r="E20" s="159">
        <v>2334</v>
      </c>
      <c r="F20" s="160" t="s">
        <v>214</v>
      </c>
      <c r="G20" s="150"/>
      <c r="H20" s="155"/>
      <c r="J20" s="148"/>
      <c r="K20" s="148"/>
      <c r="L20" s="156"/>
      <c r="M20" s="157"/>
    </row>
    <row r="21" spans="1:13" s="48" customFormat="1" ht="21" customHeight="1">
      <c r="A21" s="52" t="s">
        <v>236</v>
      </c>
      <c r="B21" s="49" t="s">
        <v>218</v>
      </c>
      <c r="C21" s="50"/>
      <c r="D21" s="50"/>
      <c r="E21" s="159">
        <v>2249</v>
      </c>
      <c r="F21" s="53"/>
      <c r="G21" s="150"/>
      <c r="H21" s="155"/>
      <c r="J21" s="148"/>
      <c r="K21" s="148"/>
      <c r="L21" s="156"/>
      <c r="M21" s="157"/>
    </row>
    <row r="22" spans="1:13" s="48" customFormat="1" ht="21" customHeight="1">
      <c r="A22" s="52" t="s">
        <v>237</v>
      </c>
      <c r="B22" s="49" t="s">
        <v>211</v>
      </c>
      <c r="C22" s="50">
        <v>1135</v>
      </c>
      <c r="D22" s="50">
        <v>13454</v>
      </c>
      <c r="E22" s="159">
        <v>2202</v>
      </c>
      <c r="F22" s="160"/>
      <c r="G22" s="150"/>
      <c r="H22" s="158"/>
      <c r="J22" s="148"/>
      <c r="K22" s="148"/>
      <c r="L22" s="156"/>
      <c r="M22" s="157"/>
    </row>
    <row r="23" spans="1:13" s="48" customFormat="1" ht="21" customHeight="1">
      <c r="A23" s="52" t="s">
        <v>238</v>
      </c>
      <c r="B23" s="55" t="s">
        <v>239</v>
      </c>
      <c r="C23" s="56">
        <v>2208</v>
      </c>
      <c r="D23" s="56">
        <v>7901</v>
      </c>
      <c r="E23" s="159">
        <v>2009</v>
      </c>
      <c r="F23" s="53"/>
      <c r="G23" s="150"/>
      <c r="H23" s="155"/>
      <c r="J23" s="148"/>
      <c r="K23" s="148"/>
      <c r="L23" s="154"/>
      <c r="M23" s="157"/>
    </row>
    <row r="24" spans="1:13" s="48" customFormat="1" ht="21" customHeight="1">
      <c r="A24" s="117" t="s">
        <v>240</v>
      </c>
      <c r="B24" s="115" t="s">
        <v>211</v>
      </c>
      <c r="C24" s="116">
        <v>1856</v>
      </c>
      <c r="D24" s="116">
        <v>2916</v>
      </c>
      <c r="E24" s="159">
        <v>1970</v>
      </c>
      <c r="F24" s="53"/>
      <c r="G24" s="150"/>
      <c r="H24" s="155"/>
      <c r="J24" s="148"/>
      <c r="K24" s="148"/>
      <c r="L24" s="154"/>
      <c r="M24" s="157"/>
    </row>
    <row r="25" spans="1:13" s="48" customFormat="1" ht="21" customHeight="1">
      <c r="A25" s="52" t="s">
        <v>241</v>
      </c>
      <c r="B25" s="49" t="s">
        <v>211</v>
      </c>
      <c r="C25" s="50"/>
      <c r="D25" s="50"/>
      <c r="E25" s="159">
        <v>1695</v>
      </c>
      <c r="F25" s="53"/>
      <c r="G25" s="150"/>
      <c r="H25" s="155"/>
      <c r="J25" s="148"/>
      <c r="K25" s="148"/>
      <c r="L25" s="154"/>
      <c r="M25" s="157"/>
    </row>
    <row r="26" spans="1:13" s="48" customFormat="1" ht="21" customHeight="1">
      <c r="A26" s="52" t="s">
        <v>242</v>
      </c>
      <c r="B26" s="49" t="s">
        <v>226</v>
      </c>
      <c r="C26" s="50">
        <v>1309</v>
      </c>
      <c r="D26" s="50">
        <v>6741</v>
      </c>
      <c r="E26" s="159">
        <v>1674</v>
      </c>
      <c r="F26" s="160"/>
      <c r="G26" s="150"/>
      <c r="H26" s="158"/>
      <c r="J26" s="148"/>
      <c r="K26" s="148"/>
      <c r="L26" s="156"/>
      <c r="M26" s="157"/>
    </row>
    <row r="27" spans="1:13" s="48" customFormat="1" ht="21" customHeight="1">
      <c r="A27" s="52" t="s">
        <v>243</v>
      </c>
      <c r="B27" s="49" t="s">
        <v>244</v>
      </c>
      <c r="C27" s="50">
        <v>2401</v>
      </c>
      <c r="D27" s="50">
        <v>10077</v>
      </c>
      <c r="E27" s="159">
        <v>1407</v>
      </c>
      <c r="F27" s="53"/>
      <c r="G27" s="150"/>
      <c r="H27" s="157" t="s">
        <v>245</v>
      </c>
      <c r="J27" s="148"/>
      <c r="K27" s="148"/>
      <c r="L27" s="154"/>
      <c r="M27" s="157"/>
    </row>
    <row r="28" spans="1:13" s="48" customFormat="1" ht="21" customHeight="1">
      <c r="A28" s="52" t="s">
        <v>246</v>
      </c>
      <c r="B28" s="49" t="s">
        <v>211</v>
      </c>
      <c r="C28" s="50">
        <v>778</v>
      </c>
      <c r="D28" s="50">
        <v>1803</v>
      </c>
      <c r="E28" s="159">
        <v>754</v>
      </c>
      <c r="F28" s="160" t="s">
        <v>214</v>
      </c>
      <c r="G28" s="150"/>
      <c r="J28" s="148"/>
      <c r="K28" s="148"/>
      <c r="L28" s="156"/>
      <c r="M28" s="157"/>
    </row>
    <row r="29" spans="1:13" s="48" customFormat="1" ht="21" customHeight="1">
      <c r="A29" s="52" t="s">
        <v>247</v>
      </c>
      <c r="B29" s="55" t="s">
        <v>213</v>
      </c>
      <c r="C29" s="50">
        <v>1186</v>
      </c>
      <c r="D29" s="50">
        <v>3219</v>
      </c>
      <c r="E29" s="159">
        <v>496</v>
      </c>
      <c r="F29" s="53"/>
      <c r="G29" s="150"/>
      <c r="H29" s="155"/>
      <c r="J29" s="148"/>
      <c r="K29" s="148"/>
      <c r="L29" s="156"/>
      <c r="M29" s="157"/>
    </row>
    <row r="30" spans="1:13" s="48" customFormat="1" ht="21" customHeight="1">
      <c r="A30" s="52" t="s">
        <v>248</v>
      </c>
      <c r="B30" s="49" t="s">
        <v>226</v>
      </c>
      <c r="C30" s="50"/>
      <c r="D30" s="50"/>
      <c r="E30" s="159" t="s">
        <v>80</v>
      </c>
      <c r="F30" s="160" t="s">
        <v>214</v>
      </c>
      <c r="G30" s="150"/>
      <c r="H30" s="155"/>
      <c r="J30" s="148"/>
      <c r="K30" s="148"/>
      <c r="L30" s="147"/>
      <c r="M30" s="157"/>
    </row>
    <row r="31" spans="1:13" s="48" customFormat="1" ht="21" customHeight="1">
      <c r="A31" s="217" t="s">
        <v>71</v>
      </c>
      <c r="B31" s="218"/>
      <c r="C31" s="57">
        <f>SUM(C3:C30)</f>
        <v>40771</v>
      </c>
      <c r="D31" s="57">
        <f>SUM(D3:D30)</f>
        <v>136680</v>
      </c>
      <c r="E31" s="58">
        <f>SUM(E3:E30)</f>
        <v>144722</v>
      </c>
      <c r="F31" s="59"/>
      <c r="G31" s="153"/>
      <c r="H31" s="155"/>
      <c r="J31" s="148"/>
      <c r="K31" s="148"/>
      <c r="L31" s="147"/>
      <c r="M31" s="157"/>
    </row>
    <row r="32" spans="1:13" s="48" customFormat="1" ht="18" customHeight="1">
      <c r="A32" s="96" t="s">
        <v>249</v>
      </c>
      <c r="B32" s="55"/>
      <c r="C32" s="55"/>
      <c r="D32" s="55"/>
      <c r="E32" s="55"/>
      <c r="F32" s="55"/>
      <c r="G32" s="55"/>
    </row>
    <row r="33" spans="1:1">
      <c r="A33" s="114" t="s">
        <v>250</v>
      </c>
    </row>
    <row r="34" spans="1:1">
      <c r="A34" s="114" t="s">
        <v>251</v>
      </c>
    </row>
    <row r="35" spans="1:1">
      <c r="A35" s="114" t="s">
        <v>252</v>
      </c>
    </row>
    <row r="36" spans="1:1">
      <c r="A36" s="114" t="s">
        <v>253</v>
      </c>
    </row>
    <row r="37" spans="1:1">
      <c r="A37" s="114" t="s">
        <v>254</v>
      </c>
    </row>
    <row r="38" spans="1:1">
      <c r="A38" s="47" t="s">
        <v>255</v>
      </c>
    </row>
  </sheetData>
  <phoneticPr fontId="0" type="noConversion"/>
  <printOptions horizontalCentered="1"/>
  <pageMargins left="0.31496062992125984" right="0.23622047244094491" top="0.70866141732283472" bottom="0.55118110236220474" header="0.51181102362204722" footer="0.15748031496062992"/>
  <pageSetup paperSize="9" scale="9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7030A0"/>
  </sheetPr>
  <dimension ref="A1:E31"/>
  <sheetViews>
    <sheetView view="pageBreakPreview" topLeftCell="A13" zoomScaleNormal="110" zoomScaleSheetLayoutView="100" workbookViewId="0">
      <selection activeCell="J6" sqref="J6"/>
    </sheetView>
  </sheetViews>
  <sheetFormatPr defaultColWidth="9.125" defaultRowHeight="21"/>
  <cols>
    <col min="1" max="1" width="7.875" style="133" customWidth="1"/>
    <col min="2" max="2" width="28.875" style="133" customWidth="1"/>
    <col min="3" max="5" width="13.875" style="133" customWidth="1"/>
    <col min="6" max="16384" width="9.125" style="133"/>
  </cols>
  <sheetData>
    <row r="1" spans="1:5" ht="23.25" customHeight="1">
      <c r="A1" s="132" t="s">
        <v>256</v>
      </c>
      <c r="B1" s="132"/>
      <c r="C1" s="132"/>
      <c r="D1" s="132"/>
      <c r="E1" s="132"/>
    </row>
    <row r="2" spans="1:5" ht="24.75" customHeight="1">
      <c r="A2" s="224" t="s">
        <v>257</v>
      </c>
      <c r="B2" s="224"/>
      <c r="C2" s="224" t="s">
        <v>258</v>
      </c>
      <c r="D2" s="224" t="s">
        <v>259</v>
      </c>
      <c r="E2" s="227" t="s">
        <v>260</v>
      </c>
    </row>
    <row r="3" spans="1:5" s="134" customFormat="1" ht="19.5" customHeight="1">
      <c r="A3" s="143" t="s">
        <v>261</v>
      </c>
      <c r="B3" s="143"/>
      <c r="C3" s="128">
        <f>SUM(C4:C20)</f>
        <v>35218561</v>
      </c>
      <c r="D3" s="128">
        <f>SUM(D4:D20)</f>
        <v>8681079</v>
      </c>
      <c r="E3" s="128">
        <f>SUM(E4:E20)</f>
        <v>26537482</v>
      </c>
    </row>
    <row r="4" spans="1:5" ht="19.5" customHeight="1">
      <c r="A4" s="170" t="s">
        <v>262</v>
      </c>
      <c r="B4" s="170" t="s">
        <v>263</v>
      </c>
      <c r="C4" s="172">
        <v>7532412</v>
      </c>
      <c r="D4" s="129">
        <v>3705684</v>
      </c>
      <c r="E4" s="129">
        <v>3826728</v>
      </c>
    </row>
    <row r="5" spans="1:5" ht="19.5" customHeight="1">
      <c r="A5" s="170" t="s">
        <v>264</v>
      </c>
      <c r="B5" s="170" t="s">
        <v>265</v>
      </c>
      <c r="C5" s="172">
        <v>430234</v>
      </c>
      <c r="D5" s="129">
        <v>215489</v>
      </c>
      <c r="E5" s="129">
        <v>214745</v>
      </c>
    </row>
    <row r="6" spans="1:5" ht="19.5" customHeight="1">
      <c r="A6" s="170" t="s">
        <v>266</v>
      </c>
      <c r="B6" s="170" t="s">
        <v>267</v>
      </c>
      <c r="C6" s="172">
        <v>6053283</v>
      </c>
      <c r="D6" s="129">
        <v>1223442</v>
      </c>
      <c r="E6" s="129">
        <v>4829841</v>
      </c>
    </row>
    <row r="7" spans="1:5" ht="19.5" customHeight="1">
      <c r="A7" s="170" t="s">
        <v>268</v>
      </c>
      <c r="B7" s="170" t="s">
        <v>269</v>
      </c>
      <c r="C7" s="172">
        <v>1627</v>
      </c>
      <c r="D7" s="129">
        <v>824</v>
      </c>
      <c r="E7" s="129">
        <v>803</v>
      </c>
    </row>
    <row r="8" spans="1:5" ht="19.5" customHeight="1">
      <c r="A8" s="170" t="s">
        <v>270</v>
      </c>
      <c r="B8" s="170" t="s">
        <v>271</v>
      </c>
      <c r="C8" s="130">
        <v>9</v>
      </c>
      <c r="D8" s="130">
        <v>0</v>
      </c>
      <c r="E8" s="130">
        <v>9</v>
      </c>
    </row>
    <row r="9" spans="1:5" ht="19.5" customHeight="1">
      <c r="A9" s="170" t="s">
        <v>272</v>
      </c>
      <c r="B9" s="170" t="s">
        <v>273</v>
      </c>
      <c r="C9" s="172">
        <v>107769</v>
      </c>
      <c r="D9" s="129">
        <v>104238</v>
      </c>
      <c r="E9" s="129">
        <v>3531</v>
      </c>
    </row>
    <row r="10" spans="1:5" ht="19.5" customHeight="1">
      <c r="A10" s="170" t="s">
        <v>274</v>
      </c>
      <c r="B10" s="170" t="s">
        <v>275</v>
      </c>
      <c r="C10" s="172">
        <v>3022</v>
      </c>
      <c r="D10" s="129">
        <v>2506</v>
      </c>
      <c r="E10" s="129">
        <v>516</v>
      </c>
    </row>
    <row r="11" spans="1:5" ht="19.5" customHeight="1">
      <c r="A11" s="170" t="s">
        <v>276</v>
      </c>
      <c r="B11" s="170" t="s">
        <v>277</v>
      </c>
      <c r="C11" s="172">
        <v>20392</v>
      </c>
      <c r="D11" s="130">
        <v>8980</v>
      </c>
      <c r="E11" s="129">
        <v>11412</v>
      </c>
    </row>
    <row r="12" spans="1:5" ht="19.5" customHeight="1">
      <c r="A12" s="170" t="s">
        <v>278</v>
      </c>
      <c r="B12" s="170" t="s">
        <v>279</v>
      </c>
      <c r="C12" s="172">
        <v>3588</v>
      </c>
      <c r="D12" s="129">
        <v>690</v>
      </c>
      <c r="E12" s="129">
        <v>2898</v>
      </c>
    </row>
    <row r="13" spans="1:5" ht="19.5" customHeight="1">
      <c r="A13" s="170" t="s">
        <v>280</v>
      </c>
      <c r="B13" s="170" t="s">
        <v>281</v>
      </c>
      <c r="C13" s="172">
        <v>3662</v>
      </c>
      <c r="D13" s="129">
        <v>1332</v>
      </c>
      <c r="E13" s="129">
        <v>2330</v>
      </c>
    </row>
    <row r="14" spans="1:5" ht="19.5" customHeight="1">
      <c r="A14" s="170" t="s">
        <v>282</v>
      </c>
      <c r="B14" s="170" t="s">
        <v>283</v>
      </c>
      <c r="C14" s="172">
        <v>51</v>
      </c>
      <c r="D14" s="129">
        <v>49</v>
      </c>
      <c r="E14" s="130">
        <v>2</v>
      </c>
    </row>
    <row r="15" spans="1:5" ht="19.5" customHeight="1">
      <c r="A15" s="170" t="s">
        <v>284</v>
      </c>
      <c r="B15" s="170" t="s">
        <v>285</v>
      </c>
      <c r="C15" s="172">
        <v>20294445</v>
      </c>
      <c r="D15" s="129">
        <v>3237033</v>
      </c>
      <c r="E15" s="129">
        <v>17057412</v>
      </c>
    </row>
    <row r="16" spans="1:5" ht="19.5" customHeight="1">
      <c r="A16" s="170" t="s">
        <v>286</v>
      </c>
      <c r="B16" s="170" t="s">
        <v>287</v>
      </c>
      <c r="C16" s="172">
        <v>473584</v>
      </c>
      <c r="D16" s="129">
        <v>84789</v>
      </c>
      <c r="E16" s="129">
        <v>388795</v>
      </c>
    </row>
    <row r="17" spans="1:5" ht="19.5" customHeight="1">
      <c r="A17" s="170" t="s">
        <v>288</v>
      </c>
      <c r="B17" s="170" t="s">
        <v>289</v>
      </c>
      <c r="C17" s="172">
        <v>11954</v>
      </c>
      <c r="D17" s="129">
        <v>3372</v>
      </c>
      <c r="E17" s="129">
        <v>8582</v>
      </c>
    </row>
    <row r="18" spans="1:5" ht="19.5" customHeight="1">
      <c r="A18" s="170" t="s">
        <v>290</v>
      </c>
      <c r="B18" s="170" t="s">
        <v>291</v>
      </c>
      <c r="C18" s="172">
        <v>102714</v>
      </c>
      <c r="D18" s="130">
        <v>6</v>
      </c>
      <c r="E18" s="129">
        <v>102708</v>
      </c>
    </row>
    <row r="19" spans="1:5" ht="19.5" customHeight="1">
      <c r="A19" s="170" t="s">
        <v>292</v>
      </c>
      <c r="B19" s="170" t="s">
        <v>293</v>
      </c>
      <c r="C19" s="172">
        <v>3398</v>
      </c>
      <c r="D19" s="129">
        <v>1966</v>
      </c>
      <c r="E19" s="129">
        <v>1432</v>
      </c>
    </row>
    <row r="20" spans="1:5" ht="19.5" customHeight="1">
      <c r="A20" s="170" t="s">
        <v>294</v>
      </c>
      <c r="B20" s="170" t="s">
        <v>295</v>
      </c>
      <c r="C20" s="172">
        <v>176417</v>
      </c>
      <c r="D20" s="130">
        <v>90679</v>
      </c>
      <c r="E20" s="130">
        <v>85738</v>
      </c>
    </row>
    <row r="21" spans="1:5" s="134" customFormat="1" ht="19.5" customHeight="1">
      <c r="A21" s="143" t="s">
        <v>296</v>
      </c>
      <c r="B21" s="143"/>
      <c r="C21" s="128">
        <f>SUM(C22,C26,C29)</f>
        <v>1172883</v>
      </c>
      <c r="D21" s="128">
        <f>SUM(D22,D26,D29)</f>
        <v>176848</v>
      </c>
      <c r="E21" s="128">
        <f>SUM(E22,E26,E29)</f>
        <v>996035</v>
      </c>
    </row>
    <row r="22" spans="1:5" ht="19.5" customHeight="1">
      <c r="A22" s="141" t="s">
        <v>297</v>
      </c>
      <c r="B22" s="141"/>
      <c r="C22" s="130">
        <f>SUM(C23:C25)</f>
        <v>150171</v>
      </c>
      <c r="D22" s="130">
        <f>SUM(D23:D25)</f>
        <v>42340</v>
      </c>
      <c r="E22" s="130">
        <f>SUM(E23:E25)</f>
        <v>107831</v>
      </c>
    </row>
    <row r="23" spans="1:5" ht="19.5" customHeight="1">
      <c r="A23" s="170" t="s">
        <v>298</v>
      </c>
      <c r="B23" s="170" t="s">
        <v>299</v>
      </c>
      <c r="C23" s="172">
        <v>86556</v>
      </c>
      <c r="D23" s="129">
        <v>24887</v>
      </c>
      <c r="E23" s="129">
        <v>61669</v>
      </c>
    </row>
    <row r="24" spans="1:5" ht="19.5" customHeight="1">
      <c r="A24" s="141"/>
      <c r="B24" s="170" t="s">
        <v>300</v>
      </c>
      <c r="C24" s="172">
        <v>51679</v>
      </c>
      <c r="D24" s="129">
        <v>14319</v>
      </c>
      <c r="E24" s="129">
        <v>37360</v>
      </c>
    </row>
    <row r="25" spans="1:5" ht="19.5" customHeight="1">
      <c r="A25" s="174"/>
      <c r="B25" s="170" t="s">
        <v>301</v>
      </c>
      <c r="C25" s="172">
        <v>11936</v>
      </c>
      <c r="D25" s="129">
        <v>3134</v>
      </c>
      <c r="E25" s="129">
        <v>8802</v>
      </c>
    </row>
    <row r="26" spans="1:5" ht="19.5" customHeight="1">
      <c r="A26" s="141" t="s">
        <v>302</v>
      </c>
      <c r="B26" s="141"/>
      <c r="C26" s="172">
        <f>SUM(C27:C28)</f>
        <v>1021714</v>
      </c>
      <c r="D26" s="172">
        <f>SUM(D27:D28)</f>
        <v>134508</v>
      </c>
      <c r="E26" s="172">
        <f>SUM(E27:E28)</f>
        <v>887206</v>
      </c>
    </row>
    <row r="27" spans="1:5" ht="19.5" customHeight="1">
      <c r="A27" s="170" t="s">
        <v>298</v>
      </c>
      <c r="B27" s="170" t="s">
        <v>300</v>
      </c>
      <c r="C27" s="172">
        <v>251619</v>
      </c>
      <c r="D27" s="129">
        <v>70787</v>
      </c>
      <c r="E27" s="129">
        <v>180832</v>
      </c>
    </row>
    <row r="28" spans="1:5" ht="19.5" customHeight="1">
      <c r="A28" s="174"/>
      <c r="B28" s="170" t="s">
        <v>301</v>
      </c>
      <c r="C28" s="172">
        <v>770095</v>
      </c>
      <c r="D28" s="129">
        <v>63721</v>
      </c>
      <c r="E28" s="129">
        <v>706374</v>
      </c>
    </row>
    <row r="29" spans="1:5" ht="19.5" customHeight="1">
      <c r="A29" s="225" t="s">
        <v>303</v>
      </c>
      <c r="B29" s="225"/>
      <c r="C29" s="172">
        <v>998</v>
      </c>
      <c r="D29" s="130" t="s">
        <v>80</v>
      </c>
      <c r="E29" s="129">
        <v>998</v>
      </c>
    </row>
    <row r="30" spans="1:5" ht="24" customHeight="1">
      <c r="A30" s="226" t="s">
        <v>54</v>
      </c>
      <c r="B30" s="224"/>
      <c r="C30" s="176">
        <f>SUM(C3,C21)</f>
        <v>36391444</v>
      </c>
      <c r="D30" s="176">
        <f>SUM(D3,D21)</f>
        <v>8857927</v>
      </c>
      <c r="E30" s="176">
        <f>SUM(E3,E21)</f>
        <v>27533517</v>
      </c>
    </row>
    <row r="31" spans="1:5" s="178" customFormat="1" ht="18">
      <c r="A31" s="180" t="s">
        <v>304</v>
      </c>
      <c r="B31" s="170"/>
      <c r="C31" s="141"/>
      <c r="D31" s="177"/>
      <c r="E31" s="177"/>
    </row>
  </sheetData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8D72855998F94899789E22360F373D" ma:contentTypeVersion="2" ma:contentTypeDescription="Create a new document." ma:contentTypeScope="" ma:versionID="8dcea97b59e7dcc53ca616c5fd3cbbc0">
  <xsd:schema xmlns:xsd="http://www.w3.org/2001/XMLSchema" xmlns:xs="http://www.w3.org/2001/XMLSchema" xmlns:p="http://schemas.microsoft.com/office/2006/metadata/properties" xmlns:ns2="de3c7b49-9a7d-4a7a-83ae-b0eb0bd6a210" targetNamespace="http://schemas.microsoft.com/office/2006/metadata/properties" ma:root="true" ma:fieldsID="0cf3ba78aac0e01e182611319b173b98" ns2:_="">
    <xsd:import namespace="de3c7b49-9a7d-4a7a-83ae-b0eb0bd6a2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c7b49-9a7d-4a7a-83ae-b0eb0bd6a2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56FDDA-38F6-408D-B96B-CDA917454C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3c7b49-9a7d-4a7a-83ae-b0eb0bd6a2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68F07F-E10F-4C4E-AFF7-76192C2600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CD9E32-45DA-4351-983E-2354AAD364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</vt:i4>
      </vt:variant>
    </vt:vector>
  </HeadingPairs>
  <TitlesOfParts>
    <vt:vector size="20" baseType="lpstr">
      <vt:lpstr>การเก็บภาษีท้องที่ </vt:lpstr>
      <vt:lpstr>การเก็บภาษีโรงเรือน</vt:lpstr>
      <vt:lpstr>ประมาณการ-รายรับจริง </vt:lpstr>
      <vt:lpstr>รับจริง-จ่ายจริง(รวมเอง)</vt:lpstr>
      <vt:lpstr>การเก็บภาษีป้าย</vt:lpstr>
      <vt:lpstr>ค่าขยะ</vt:lpstr>
      <vt:lpstr>ทางจักรยาน</vt:lpstr>
      <vt:lpstr>จุดบริการนักท่องเที่ยว</vt:lpstr>
      <vt:lpstr>รถสะสม</vt:lpstr>
      <vt:lpstr>ปีใหม่สงกรานต์ต่อวัน</vt:lpstr>
      <vt:lpstr>น้ำมัน</vt:lpstr>
      <vt:lpstr>ปีใหม่+สงกรานต์</vt:lpstr>
      <vt:lpstr>รถใหม่30-6-58</vt:lpstr>
      <vt:lpstr>'การเก็บภาษีท้องที่ '!Print_Area</vt:lpstr>
      <vt:lpstr>การเก็บภาษีป้าย!Print_Area</vt:lpstr>
      <vt:lpstr>การเก็บภาษีโรงเรือน!Print_Area</vt:lpstr>
      <vt:lpstr>จุดบริการนักท่องเที่ยว!Print_Area</vt:lpstr>
      <vt:lpstr>น้ำมัน!Print_Area</vt:lpstr>
      <vt:lpstr>'ประมาณการ-รายรับจริง '!Print_Area</vt:lpstr>
      <vt:lpstr>ปีใหม่สงกรานต์ต่อวัน!Print_Area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ลัดดา  แก้วมรกต</dc:creator>
  <cp:keywords/>
  <dc:description/>
  <cp:lastModifiedBy>Next</cp:lastModifiedBy>
  <cp:revision/>
  <dcterms:created xsi:type="dcterms:W3CDTF">2001-01-10T08:31:53Z</dcterms:created>
  <dcterms:modified xsi:type="dcterms:W3CDTF">2022-12-14T08:47:16Z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0x010100DEB32AD972DCA5498631ABA179F52D1D</vt:lpwstr>
  </property>
</Properties>
</file>