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alyst\Excel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9" i="1" l="1"/>
  <c r="AD28" i="1"/>
  <c r="AD27" i="1"/>
  <c r="AD26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1" i="1"/>
  <c r="AD5" i="1"/>
  <c r="AB5" i="1"/>
  <c r="AA5" i="1"/>
  <c r="Z5" i="1"/>
  <c r="Y5" i="1"/>
  <c r="D28" i="1"/>
  <c r="D29" i="1"/>
  <c r="C29" i="1"/>
  <c r="D26" i="1"/>
  <c r="Z29" i="1"/>
  <c r="AA29" i="1"/>
  <c r="AB29" i="1"/>
  <c r="Z28" i="1"/>
  <c r="AA28" i="1"/>
  <c r="AB28" i="1"/>
  <c r="Z27" i="1"/>
  <c r="AA27" i="1"/>
  <c r="AB27" i="1"/>
  <c r="Z26" i="1"/>
  <c r="AA26" i="1"/>
  <c r="AB26" i="1"/>
  <c r="X26" i="1"/>
  <c r="U29" i="1"/>
  <c r="V29" i="1"/>
  <c r="W29" i="1"/>
  <c r="U28" i="1"/>
  <c r="V28" i="1"/>
  <c r="W28" i="1"/>
  <c r="U27" i="1"/>
  <c r="V27" i="1"/>
  <c r="W27" i="1"/>
  <c r="U26" i="1"/>
  <c r="V26" i="1"/>
  <c r="W26" i="1"/>
  <c r="P29" i="1"/>
  <c r="Q29" i="1"/>
  <c r="R29" i="1"/>
  <c r="P28" i="1"/>
  <c r="Q28" i="1"/>
  <c r="R28" i="1"/>
  <c r="P27" i="1"/>
  <c r="Q27" i="1"/>
  <c r="R27" i="1"/>
  <c r="N27" i="1"/>
  <c r="P26" i="1"/>
  <c r="Q26" i="1"/>
  <c r="R26" i="1"/>
  <c r="S26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1" i="1"/>
  <c r="X5" i="1"/>
  <c r="Z4" i="1"/>
  <c r="AA4" i="1"/>
  <c r="AB4" i="1" s="1"/>
  <c r="Y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1" i="1"/>
  <c r="T5" i="1"/>
  <c r="U5" i="1"/>
  <c r="V5" i="1"/>
  <c r="W5" i="1"/>
  <c r="U4" i="1"/>
  <c r="V4" i="1" s="1"/>
  <c r="W4" i="1" s="1"/>
  <c r="T4" i="1"/>
  <c r="S5" i="1"/>
  <c r="S6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9" i="1" s="1"/>
  <c r="O21" i="1"/>
  <c r="O5" i="1"/>
  <c r="P5" i="1"/>
  <c r="Q5" i="1"/>
  <c r="R5" i="1"/>
  <c r="N5" i="1"/>
  <c r="P4" i="1"/>
  <c r="Q4" i="1" s="1"/>
  <c r="R4" i="1" s="1"/>
  <c r="O4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J5" i="1"/>
  <c r="J21" i="1"/>
  <c r="J20" i="1"/>
  <c r="T20" i="1" s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I6" i="1"/>
  <c r="I7" i="1"/>
  <c r="S7" i="1" s="1"/>
  <c r="I8" i="1"/>
  <c r="I9" i="1"/>
  <c r="S9" i="1" s="1"/>
  <c r="I10" i="1"/>
  <c r="S10" i="1" s="1"/>
  <c r="I11" i="1"/>
  <c r="I12" i="1"/>
  <c r="I13" i="1"/>
  <c r="S8" i="1"/>
  <c r="S11" i="1"/>
  <c r="S13" i="1"/>
  <c r="K4" i="1"/>
  <c r="L4" i="1"/>
  <c r="M4" i="1" s="1"/>
  <c r="J4" i="1"/>
  <c r="S12" i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21" i="1"/>
  <c r="S21" i="1" s="1"/>
  <c r="I5" i="1"/>
  <c r="D27" i="1"/>
  <c r="C28" i="1"/>
  <c r="C27" i="1"/>
  <c r="C2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O26" i="1" l="1"/>
  <c r="T29" i="1"/>
  <c r="T27" i="1"/>
  <c r="T28" i="1"/>
  <c r="T26" i="1"/>
  <c r="O28" i="1"/>
  <c r="Y20" i="1"/>
  <c r="O27" i="1"/>
  <c r="X21" i="1"/>
  <c r="N29" i="1"/>
  <c r="N28" i="1"/>
  <c r="X15" i="1"/>
  <c r="X7" i="1"/>
  <c r="X9" i="1"/>
  <c r="X16" i="1"/>
  <c r="X14" i="1"/>
  <c r="X13" i="1"/>
  <c r="X20" i="1"/>
  <c r="X12" i="1"/>
  <c r="X19" i="1"/>
  <c r="X11" i="1"/>
  <c r="X17" i="1"/>
  <c r="X8" i="1"/>
  <c r="N26" i="1"/>
  <c r="X18" i="1"/>
  <c r="X10" i="1"/>
  <c r="S29" i="1"/>
  <c r="S28" i="1"/>
  <c r="X6" i="1"/>
  <c r="S27" i="1"/>
  <c r="Y29" i="1" l="1"/>
  <c r="Y27" i="1"/>
  <c r="Y28" i="1"/>
  <c r="Y26" i="1"/>
  <c r="AD20" i="1"/>
  <c r="X29" i="1"/>
  <c r="X28" i="1"/>
  <c r="X27" i="1"/>
</calcChain>
</file>

<file path=xl/sharedStrings.xml><?xml version="1.0" encoding="utf-8"?>
<sst xmlns="http://schemas.openxmlformats.org/spreadsheetml/2006/main" count="49" uniqueCount="48">
  <si>
    <t>Last Name</t>
  </si>
  <si>
    <t>First Name</t>
  </si>
  <si>
    <t>Hourly Wage</t>
  </si>
  <si>
    <t>Employee Payroll</t>
  </si>
  <si>
    <t xml:space="preserve">Hours Worked </t>
  </si>
  <si>
    <t>Pay</t>
  </si>
  <si>
    <t>Kern</t>
  </si>
  <si>
    <t>howard</t>
  </si>
  <si>
    <t>Carnehan</t>
  </si>
  <si>
    <t>lslington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</si>
  <si>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</si>
  <si>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</si>
  <si>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</si>
  <si>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</si>
  <si>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</si>
  <si>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</si>
  <si>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</si>
  <si>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</si>
  <si>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</si>
  <si>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</si>
  <si>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</si>
  <si>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</si>
  <si>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</si>
  <si>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</si>
  <si>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</si>
  <si>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</si>
  <si>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</si>
  <si>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O'Donnald</t>
  </si>
  <si>
    <t>Smith</t>
  </si>
  <si>
    <t>Baker</t>
  </si>
  <si>
    <t>Velinda</t>
  </si>
  <si>
    <t>Westerfield</t>
  </si>
  <si>
    <t>Penfold</t>
  </si>
  <si>
    <t>Young</t>
  </si>
  <si>
    <t>Trenton</t>
  </si>
  <si>
    <t>Engleheart</t>
  </si>
  <si>
    <t>Norman</t>
  </si>
  <si>
    <t>Mann</t>
  </si>
  <si>
    <t xml:space="preserve"> </t>
  </si>
  <si>
    <t>Herndandez</t>
  </si>
  <si>
    <t>Underhill</t>
  </si>
  <si>
    <t>Maximum</t>
  </si>
  <si>
    <t>Minimum</t>
  </si>
  <si>
    <t>Average</t>
  </si>
  <si>
    <t>Total</t>
  </si>
  <si>
    <t>Overtime Hours</t>
  </si>
  <si>
    <t>OverTime Bonus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</si>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</sst>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1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44" fontId="0" fillId="0" borderId="0" xfId="0" applyNumberFormat="1"/>
    <xf numFmtId="171" fontId="0" fillId="0" borderId="0" xfId="0" applyNumberFormat="1"/>
    <xf numFmtId="16" fontId="2" fillId="2" borderId="0" xfId="0" applyNumberFormat="1" applyFont="1" applyFill="1"/>
    <xf numFmtId="0" fontId="0" fillId="2" borderId="0" xfId="0" applyFill="1"/>
    <xf numFmtId="16" fontId="2" fillId="3" borderId="0" xfId="0" applyNumberFormat="1" applyFont="1" applyFill="1"/>
    <xf numFmtId="0" fontId="0" fillId="3" borderId="0" xfId="0" applyFill="1"/>
    <xf numFmtId="16" fontId="2" fillId="4" borderId="0" xfId="0" applyNumberFormat="1" applyFont="1" applyFill="1"/>
    <xf numFmtId="44" fontId="0" fillId="4" borderId="0" xfId="0" applyNumberFormat="1" applyFill="1"/>
    <xf numFmtId="16" fontId="2" fillId="5" borderId="0" xfId="0" applyNumberFormat="1" applyFont="1" applyFill="1"/>
    <xf numFmtId="44" fontId="0" fillId="5" borderId="0" xfId="0" applyNumberFormat="1" applyFill="1"/>
    <xf numFmtId="16" fontId="2" fillId="6" borderId="0" xfId="0" applyNumberFormat="1" applyFont="1" applyFill="1"/>
    <xf numFmtId="44" fontId="0" fillId="6" borderId="0" xfId="0" applyNumberFormat="1" applyFill="1"/>
    <xf numFmtId="44" fontId="0" fillId="4" borderId="0" xfId="1" applyFont="1" applyFill="1"/>
    <xf numFmtId="0" fontId="2" fillId="7" borderId="0" xfId="0" applyFont="1" applyFill="1"/>
    <xf numFmtId="44" fontId="0" fillId="7" borderId="0" xfId="1" applyFont="1" applyFill="1"/>
    <xf numFmtId="44" fontId="0" fillId="6" borderId="0" xfId="1" applyFont="1" applyFill="1"/>
    <xf numFmtId="44" fontId="0" fillId="5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abSelected="1" topLeftCell="B1" zoomScale="55" zoomScaleNormal="55" workbookViewId="0">
      <selection activeCell="J36" sqref="J36"/>
    </sheetView>
  </sheetViews>
  <sheetFormatPr defaultRowHeight="14.4" x14ac:dyDescent="0.3"/>
  <cols>
    <col min="1" max="1" width="18.88671875" bestFit="1" customWidth="1"/>
    <col min="2" max="2" width="11.44140625" bestFit="1" customWidth="1"/>
    <col min="3" max="3" width="13.21875" bestFit="1" customWidth="1"/>
    <col min="4" max="4" width="13.5546875" bestFit="1" customWidth="1"/>
    <col min="5" max="8" width="13.5546875" customWidth="1"/>
    <col min="9" max="9" width="14.21875" bestFit="1" customWidth="1"/>
    <col min="10" max="10" width="13.5546875" customWidth="1"/>
    <col min="11" max="11" width="12.21875" bestFit="1" customWidth="1"/>
    <col min="12" max="12" width="9.44140625" bestFit="1" customWidth="1"/>
    <col min="13" max="16" width="12.21875" bestFit="1" customWidth="1"/>
    <col min="17" max="17" width="11.109375" bestFit="1" customWidth="1"/>
    <col min="18" max="18" width="12.21875" bestFit="1" customWidth="1"/>
    <col min="19" max="19" width="14.88671875" bestFit="1" customWidth="1"/>
    <col min="20" max="23" width="14.88671875" customWidth="1"/>
    <col min="24" max="26" width="12.21875" bestFit="1" customWidth="1"/>
    <col min="27" max="27" width="11.109375" bestFit="1" customWidth="1"/>
    <col min="28" max="28" width="12.21875" bestFit="1" customWidth="1"/>
    <col min="30" max="30" width="12.21875" bestFit="1" customWidth="1"/>
  </cols>
  <sheetData>
    <row r="1" spans="1:61" x14ac:dyDescent="0.3">
      <c r="A1" s="1" t="s">
        <v>3</v>
      </c>
      <c r="B1" s="1"/>
      <c r="C1" s="1"/>
      <c r="D1" s="1"/>
      <c r="E1" s="1"/>
      <c r="F1" s="1"/>
      <c r="G1" s="1"/>
      <c r="H1" s="1"/>
      <c r="J1" s="1"/>
      <c r="K1" s="1"/>
    </row>
    <row r="2" spans="1:61" x14ac:dyDescent="0.3">
      <c r="A2" s="1"/>
      <c r="B2" s="1"/>
      <c r="D2" s="1" t="s">
        <v>4</v>
      </c>
      <c r="E2" s="1"/>
      <c r="F2" s="1"/>
      <c r="G2" s="1"/>
      <c r="H2" s="1"/>
      <c r="I2" s="1" t="s">
        <v>45</v>
      </c>
      <c r="J2" s="1"/>
      <c r="K2" s="1"/>
      <c r="L2" s="1"/>
      <c r="M2" s="1"/>
      <c r="N2" s="1" t="s">
        <v>5</v>
      </c>
      <c r="O2" s="1"/>
      <c r="P2" s="1"/>
      <c r="Q2" s="1"/>
      <c r="R2" s="1"/>
      <c r="S2" s="1" t="s">
        <v>46</v>
      </c>
      <c r="T2" s="1"/>
      <c r="U2" s="1"/>
      <c r="V2" s="1"/>
      <c r="W2" s="1"/>
      <c r="X2" s="1" t="s">
        <v>44</v>
      </c>
      <c r="AD2" s="1" t="s">
        <v>47</v>
      </c>
    </row>
    <row r="3" spans="1:6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61" x14ac:dyDescent="0.3">
      <c r="A4" s="1" t="s">
        <v>0</v>
      </c>
      <c r="B4" s="1" t="s">
        <v>1</v>
      </c>
      <c r="C4" s="17" t="s">
        <v>2</v>
      </c>
      <c r="D4" s="8">
        <v>44927</v>
      </c>
      <c r="E4" s="8">
        <v>44934</v>
      </c>
      <c r="F4" s="8">
        <v>44941</v>
      </c>
      <c r="G4" s="8">
        <v>44948</v>
      </c>
      <c r="H4" s="8">
        <v>44955</v>
      </c>
      <c r="I4" s="6">
        <v>44927</v>
      </c>
      <c r="J4" s="6">
        <f>I4+7</f>
        <v>44934</v>
      </c>
      <c r="K4" s="6">
        <f t="shared" ref="K4:M4" si="0">J4+7</f>
        <v>44941</v>
      </c>
      <c r="L4" s="6">
        <f t="shared" si="0"/>
        <v>44948</v>
      </c>
      <c r="M4" s="6">
        <f t="shared" si="0"/>
        <v>44955</v>
      </c>
      <c r="N4" s="14">
        <v>44927</v>
      </c>
      <c r="O4" s="14">
        <f>N4+7</f>
        <v>44934</v>
      </c>
      <c r="P4" s="14">
        <f t="shared" ref="P4" si="1">O4+7</f>
        <v>44941</v>
      </c>
      <c r="Q4" s="14">
        <f>P4+7</f>
        <v>44948</v>
      </c>
      <c r="R4" s="14">
        <f>Q4+7</f>
        <v>44955</v>
      </c>
      <c r="S4" s="10">
        <v>44927</v>
      </c>
      <c r="T4" s="10">
        <f>S4+7</f>
        <v>44934</v>
      </c>
      <c r="U4" s="10">
        <f t="shared" ref="U4:W4" si="2">T4+7</f>
        <v>44941</v>
      </c>
      <c r="V4" s="10">
        <f t="shared" si="2"/>
        <v>44948</v>
      </c>
      <c r="W4" s="10">
        <f t="shared" si="2"/>
        <v>44955</v>
      </c>
      <c r="X4" s="12">
        <v>44927</v>
      </c>
      <c r="Y4" s="12">
        <f>X4+7</f>
        <v>44934</v>
      </c>
      <c r="Z4" s="12">
        <f t="shared" ref="Z4:AB4" si="3">Y4+7</f>
        <v>44941</v>
      </c>
      <c r="AA4" s="12">
        <f t="shared" si="3"/>
        <v>44948</v>
      </c>
      <c r="AB4" s="12">
        <f t="shared" si="3"/>
        <v>44955</v>
      </c>
      <c r="AC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3">
      <c r="A5" t="s">
        <v>6</v>
      </c>
      <c r="B5" t="s">
        <v>10</v>
      </c>
      <c r="C5" s="18">
        <v>15.9</v>
      </c>
      <c r="D5" s="9">
        <v>40</v>
      </c>
      <c r="E5" s="9">
        <v>42</v>
      </c>
      <c r="F5" s="9">
        <v>39</v>
      </c>
      <c r="G5" s="9">
        <v>30</v>
      </c>
      <c r="H5" s="9">
        <v>45</v>
      </c>
      <c r="I5" s="7">
        <f>IF(D5&gt;40,D5-40,0)</f>
        <v>0</v>
      </c>
      <c r="J5" s="7">
        <f>IF(E5&gt;40,E5-40,0)</f>
        <v>2</v>
      </c>
      <c r="K5" s="7">
        <f>IF(F5&gt;40,F5-40,0)</f>
        <v>0</v>
      </c>
      <c r="L5" s="7">
        <f>IF(G5&gt;40,G5-40,0)</f>
        <v>0</v>
      </c>
      <c r="M5" s="7">
        <f>IF(H5&gt;40,H5-40,0)</f>
        <v>5</v>
      </c>
      <c r="N5" s="15">
        <f>$C5*D5</f>
        <v>636</v>
      </c>
      <c r="O5" s="15">
        <f t="shared" ref="O5:R20" si="4">$C5*E5</f>
        <v>667.80000000000007</v>
      </c>
      <c r="P5" s="15">
        <f t="shared" si="4"/>
        <v>620.1</v>
      </c>
      <c r="Q5" s="15">
        <f t="shared" si="4"/>
        <v>477</v>
      </c>
      <c r="R5" s="15">
        <f t="shared" si="4"/>
        <v>715.5</v>
      </c>
      <c r="S5" s="11">
        <f>0.5*$C5*I5</f>
        <v>0</v>
      </c>
      <c r="T5" s="11">
        <f t="shared" ref="T5:W20" si="5">0.5*$C5*J5</f>
        <v>15.9</v>
      </c>
      <c r="U5" s="11">
        <f t="shared" si="5"/>
        <v>0</v>
      </c>
      <c r="V5" s="11">
        <f t="shared" si="5"/>
        <v>0</v>
      </c>
      <c r="W5" s="11">
        <f t="shared" si="5"/>
        <v>39.75</v>
      </c>
      <c r="X5" s="13">
        <f>N5+S5</f>
        <v>636</v>
      </c>
      <c r="Y5" s="13">
        <f>O5+T5</f>
        <v>683.7</v>
      </c>
      <c r="Z5" s="13">
        <f>P5+U5</f>
        <v>620.1</v>
      </c>
      <c r="AA5" s="13">
        <f>Q5+V5</f>
        <v>477</v>
      </c>
      <c r="AB5" s="13">
        <f>R5+W5</f>
        <v>755.25</v>
      </c>
      <c r="AD5" s="4">
        <f>SUM(X5:AB5)</f>
        <v>3172.05</v>
      </c>
    </row>
    <row r="6" spans="1:61" x14ac:dyDescent="0.3">
      <c r="A6" s="2" t="s">
        <v>7</v>
      </c>
      <c r="B6" t="s">
        <v>11</v>
      </c>
      <c r="C6" s="18">
        <v>10</v>
      </c>
      <c r="D6" s="9">
        <v>42</v>
      </c>
      <c r="E6" s="9">
        <v>41</v>
      </c>
      <c r="F6" s="9">
        <v>40</v>
      </c>
      <c r="G6" s="9">
        <v>38</v>
      </c>
      <c r="H6" s="9">
        <v>44</v>
      </c>
      <c r="I6" s="7">
        <f>IF(D6&gt;40,D6-40,0)</f>
        <v>2</v>
      </c>
      <c r="J6" s="7">
        <f>IF(E6&gt;40,E6-40,0)</f>
        <v>1</v>
      </c>
      <c r="K6" s="7">
        <f>IF(F6&gt;40,F6-40,0)</f>
        <v>0</v>
      </c>
      <c r="L6" s="7">
        <f>IF(G6&gt;40,G6-40,0)</f>
        <v>0</v>
      </c>
      <c r="M6" s="7">
        <f>IF(H6&gt;40,H6-40,0)</f>
        <v>4</v>
      </c>
      <c r="N6" s="15">
        <f>C6*D6</f>
        <v>420</v>
      </c>
      <c r="O6" s="15">
        <f t="shared" si="4"/>
        <v>410</v>
      </c>
      <c r="P6" s="15">
        <f t="shared" si="4"/>
        <v>400</v>
      </c>
      <c r="Q6" s="15">
        <f t="shared" si="4"/>
        <v>380</v>
      </c>
      <c r="R6" s="15">
        <f t="shared" si="4"/>
        <v>440</v>
      </c>
      <c r="S6" s="11">
        <f>0.5*C6*I6</f>
        <v>10</v>
      </c>
      <c r="T6" s="11">
        <f t="shared" si="5"/>
        <v>5</v>
      </c>
      <c r="U6" s="11">
        <f t="shared" si="5"/>
        <v>0</v>
      </c>
      <c r="V6" s="11">
        <f t="shared" si="5"/>
        <v>0</v>
      </c>
      <c r="W6" s="11">
        <f t="shared" si="5"/>
        <v>20</v>
      </c>
      <c r="X6" s="13">
        <f t="shared" ref="X6:AB21" si="6">N6+S6</f>
        <v>430</v>
      </c>
      <c r="Y6" s="13">
        <f t="shared" ref="Y5:AB20" si="7">O6+T6</f>
        <v>415</v>
      </c>
      <c r="Z6" s="13">
        <f t="shared" si="7"/>
        <v>400</v>
      </c>
      <c r="AA6" s="13">
        <f t="shared" si="7"/>
        <v>380</v>
      </c>
      <c r="AB6" s="13">
        <f t="shared" si="7"/>
        <v>460</v>
      </c>
      <c r="AD6" s="4">
        <f t="shared" ref="AD6:AD21" si="8">SUM(X6:AB6)</f>
        <v>2085</v>
      </c>
    </row>
    <row r="7" spans="1:61" x14ac:dyDescent="0.3">
      <c r="A7" s="3" t="s">
        <v>27</v>
      </c>
      <c r="B7" s="2" t="s">
        <v>12</v>
      </c>
      <c r="C7" s="18">
        <v>22.1</v>
      </c>
      <c r="D7" s="9">
        <v>49</v>
      </c>
      <c r="E7" s="9">
        <v>40</v>
      </c>
      <c r="F7" s="9">
        <v>33</v>
      </c>
      <c r="G7" s="9">
        <v>20</v>
      </c>
      <c r="H7" s="9">
        <v>18</v>
      </c>
      <c r="I7" s="7">
        <f>IF(D7&gt;40,D7-40,0)</f>
        <v>9</v>
      </c>
      <c r="J7" s="7">
        <f>IF(E7&gt;40,E7-40,0)</f>
        <v>0</v>
      </c>
      <c r="K7" s="7">
        <f>IF(F7&gt;40,F7-40,0)</f>
        <v>0</v>
      </c>
      <c r="L7" s="7">
        <f>IF(G7&gt;40,G7-40,0)</f>
        <v>0</v>
      </c>
      <c r="M7" s="7">
        <f>IF(H7&gt;40,H7-40,0)</f>
        <v>0</v>
      </c>
      <c r="N7" s="15">
        <f>C7*D7</f>
        <v>1082.9000000000001</v>
      </c>
      <c r="O7" s="15">
        <f t="shared" si="4"/>
        <v>884</v>
      </c>
      <c r="P7" s="15">
        <f t="shared" si="4"/>
        <v>729.30000000000007</v>
      </c>
      <c r="Q7" s="15">
        <f t="shared" si="4"/>
        <v>442</v>
      </c>
      <c r="R7" s="15">
        <f t="shared" si="4"/>
        <v>397.8</v>
      </c>
      <c r="S7" s="11">
        <f>0.5*C7*I7</f>
        <v>99.45</v>
      </c>
      <c r="T7" s="11">
        <f t="shared" si="5"/>
        <v>0</v>
      </c>
      <c r="U7" s="11">
        <f t="shared" si="5"/>
        <v>0</v>
      </c>
      <c r="V7" s="11">
        <f t="shared" si="5"/>
        <v>0</v>
      </c>
      <c r="W7" s="11">
        <f t="shared" si="5"/>
        <v>0</v>
      </c>
      <c r="X7" s="13">
        <f t="shared" si="6"/>
        <v>1182.3500000000001</v>
      </c>
      <c r="Y7" s="13">
        <f t="shared" si="7"/>
        <v>884</v>
      </c>
      <c r="Z7" s="13">
        <f t="shared" si="7"/>
        <v>729.30000000000007</v>
      </c>
      <c r="AA7" s="13">
        <f t="shared" si="7"/>
        <v>442</v>
      </c>
      <c r="AB7" s="13">
        <f t="shared" si="7"/>
        <v>397.8</v>
      </c>
      <c r="AD7" s="4">
        <f t="shared" si="8"/>
        <v>3635.4500000000007</v>
      </c>
    </row>
    <row r="8" spans="1:61" x14ac:dyDescent="0.3">
      <c r="A8" t="s">
        <v>28</v>
      </c>
      <c r="B8" s="2" t="s">
        <v>13</v>
      </c>
      <c r="C8" s="18">
        <v>19.100000000000001</v>
      </c>
      <c r="D8" s="9">
        <v>41</v>
      </c>
      <c r="E8" s="9">
        <v>50</v>
      </c>
      <c r="F8" s="9">
        <v>47</v>
      </c>
      <c r="G8" s="9">
        <v>30</v>
      </c>
      <c r="H8" s="9">
        <v>39</v>
      </c>
      <c r="I8" s="7">
        <f>IF(D8&gt;40,D8-40,0)</f>
        <v>1</v>
      </c>
      <c r="J8" s="7">
        <f>IF(E8&gt;40,E8-40,0)</f>
        <v>10</v>
      </c>
      <c r="K8" s="7">
        <f>IF(F8&gt;40,F8-40,0)</f>
        <v>7</v>
      </c>
      <c r="L8" s="7">
        <f>IF(G8&gt;40,G8-40,0)</f>
        <v>0</v>
      </c>
      <c r="M8" s="7">
        <f>IF(H8&gt;40,H8-40,0)</f>
        <v>0</v>
      </c>
      <c r="N8" s="15">
        <f>C8*D8</f>
        <v>783.1</v>
      </c>
      <c r="O8" s="15">
        <f t="shared" si="4"/>
        <v>955.00000000000011</v>
      </c>
      <c r="P8" s="15">
        <f t="shared" si="4"/>
        <v>897.7</v>
      </c>
      <c r="Q8" s="15">
        <f t="shared" si="4"/>
        <v>573</v>
      </c>
      <c r="R8" s="15">
        <f t="shared" si="4"/>
        <v>744.90000000000009</v>
      </c>
      <c r="S8" s="11">
        <f>0.5*C8*I8</f>
        <v>9.5500000000000007</v>
      </c>
      <c r="T8" s="11">
        <f t="shared" si="5"/>
        <v>95.5</v>
      </c>
      <c r="U8" s="11">
        <f t="shared" si="5"/>
        <v>66.850000000000009</v>
      </c>
      <c r="V8" s="11">
        <f t="shared" si="5"/>
        <v>0</v>
      </c>
      <c r="W8" s="11">
        <f t="shared" si="5"/>
        <v>0</v>
      </c>
      <c r="X8" s="13">
        <f t="shared" si="6"/>
        <v>792.65</v>
      </c>
      <c r="Y8" s="13">
        <f t="shared" si="7"/>
        <v>1050.5</v>
      </c>
      <c r="Z8" s="13">
        <f t="shared" si="7"/>
        <v>964.55000000000007</v>
      </c>
      <c r="AA8" s="13">
        <f t="shared" si="7"/>
        <v>573</v>
      </c>
      <c r="AB8" s="13">
        <f t="shared" si="7"/>
        <v>744.90000000000009</v>
      </c>
      <c r="AD8" s="4">
        <f t="shared" si="8"/>
        <v>4125.6000000000004</v>
      </c>
    </row>
    <row r="9" spans="1:61" x14ac:dyDescent="0.3">
      <c r="A9" t="s">
        <v>29</v>
      </c>
      <c r="B9" s="2" t="s">
        <v>14</v>
      </c>
      <c r="C9" s="18">
        <v>7.9</v>
      </c>
      <c r="D9" s="9">
        <v>39</v>
      </c>
      <c r="E9" s="9">
        <v>52</v>
      </c>
      <c r="F9" s="9">
        <v>42</v>
      </c>
      <c r="G9" s="9">
        <v>40</v>
      </c>
      <c r="H9" s="9">
        <v>40</v>
      </c>
      <c r="I9" s="7">
        <f>IF(D9&gt;40,D9-40,0)</f>
        <v>0</v>
      </c>
      <c r="J9" s="7">
        <f>IF(E9&gt;40,E9-40,0)</f>
        <v>12</v>
      </c>
      <c r="K9" s="7">
        <f>IF(F9&gt;40,F9-40,0)</f>
        <v>2</v>
      </c>
      <c r="L9" s="7">
        <f>IF(G9&gt;40,G9-40,0)</f>
        <v>0</v>
      </c>
      <c r="M9" s="7">
        <f>IF(H9&gt;40,H9-40,0)</f>
        <v>0</v>
      </c>
      <c r="N9" s="15">
        <f>C9*D9</f>
        <v>308.10000000000002</v>
      </c>
      <c r="O9" s="15">
        <f t="shared" si="4"/>
        <v>410.8</v>
      </c>
      <c r="P9" s="15">
        <f t="shared" si="4"/>
        <v>331.8</v>
      </c>
      <c r="Q9" s="15">
        <f t="shared" si="4"/>
        <v>316</v>
      </c>
      <c r="R9" s="15">
        <f t="shared" si="4"/>
        <v>316</v>
      </c>
      <c r="S9" s="11">
        <f>0.5*C9*I9</f>
        <v>0</v>
      </c>
      <c r="T9" s="11">
        <f t="shared" si="5"/>
        <v>47.400000000000006</v>
      </c>
      <c r="U9" s="11">
        <f t="shared" si="5"/>
        <v>7.9</v>
      </c>
      <c r="V9" s="11">
        <f t="shared" si="5"/>
        <v>0</v>
      </c>
      <c r="W9" s="11">
        <f t="shared" si="5"/>
        <v>0</v>
      </c>
      <c r="X9" s="13">
        <f t="shared" si="6"/>
        <v>308.10000000000002</v>
      </c>
      <c r="Y9" s="13">
        <f t="shared" si="7"/>
        <v>458.20000000000005</v>
      </c>
      <c r="Z9" s="13">
        <f t="shared" si="7"/>
        <v>339.7</v>
      </c>
      <c r="AA9" s="13">
        <f t="shared" si="7"/>
        <v>316</v>
      </c>
      <c r="AB9" s="13">
        <f t="shared" si="7"/>
        <v>316</v>
      </c>
      <c r="AD9" s="4">
        <f t="shared" si="8"/>
        <v>1738</v>
      </c>
    </row>
    <row r="10" spans="1:61" x14ac:dyDescent="0.3">
      <c r="A10" t="s">
        <v>30</v>
      </c>
      <c r="B10" s="2" t="s">
        <v>15</v>
      </c>
      <c r="C10" s="18">
        <v>14.2</v>
      </c>
      <c r="D10" s="9">
        <v>44</v>
      </c>
      <c r="E10" s="9">
        <v>51</v>
      </c>
      <c r="F10" s="9">
        <v>42</v>
      </c>
      <c r="G10" s="9">
        <v>40</v>
      </c>
      <c r="H10" s="9">
        <v>20</v>
      </c>
      <c r="I10" s="7">
        <f>IF(D10&gt;40,D10-40,0)</f>
        <v>4</v>
      </c>
      <c r="J10" s="7">
        <f>IF(E10&gt;40,E10-40,0)</f>
        <v>11</v>
      </c>
      <c r="K10" s="7">
        <f>IF(F10&gt;40,F10-40,0)</f>
        <v>2</v>
      </c>
      <c r="L10" s="7">
        <f>IF(G10&gt;40,G10-40,0)</f>
        <v>0</v>
      </c>
      <c r="M10" s="7">
        <f>IF(H10&gt;40,H10-40,0)</f>
        <v>0</v>
      </c>
      <c r="N10" s="15">
        <f>C10*D10</f>
        <v>624.79999999999995</v>
      </c>
      <c r="O10" s="15">
        <f t="shared" si="4"/>
        <v>724.19999999999993</v>
      </c>
      <c r="P10" s="15">
        <f t="shared" si="4"/>
        <v>596.4</v>
      </c>
      <c r="Q10" s="15">
        <f t="shared" si="4"/>
        <v>568</v>
      </c>
      <c r="R10" s="15">
        <f t="shared" si="4"/>
        <v>284</v>
      </c>
      <c r="S10" s="11">
        <f>0.5*C10*I10</f>
        <v>28.4</v>
      </c>
      <c r="T10" s="11">
        <f t="shared" si="5"/>
        <v>78.099999999999994</v>
      </c>
      <c r="U10" s="11">
        <f t="shared" si="5"/>
        <v>14.2</v>
      </c>
      <c r="V10" s="11">
        <f t="shared" si="5"/>
        <v>0</v>
      </c>
      <c r="W10" s="11">
        <f t="shared" si="5"/>
        <v>0</v>
      </c>
      <c r="X10" s="13">
        <f t="shared" si="6"/>
        <v>653.19999999999993</v>
      </c>
      <c r="Y10" s="13">
        <f t="shared" si="7"/>
        <v>802.3</v>
      </c>
      <c r="Z10" s="13">
        <f t="shared" si="7"/>
        <v>610.6</v>
      </c>
      <c r="AA10" s="13">
        <f t="shared" si="7"/>
        <v>568</v>
      </c>
      <c r="AB10" s="13">
        <f t="shared" si="7"/>
        <v>284</v>
      </c>
      <c r="AD10" s="4">
        <f t="shared" si="8"/>
        <v>2918.1</v>
      </c>
    </row>
    <row r="11" spans="1:61" x14ac:dyDescent="0.3">
      <c r="A11" t="s">
        <v>8</v>
      </c>
      <c r="B11" s="2" t="s">
        <v>16</v>
      </c>
      <c r="C11" s="18">
        <v>18</v>
      </c>
      <c r="D11" s="9">
        <v>55</v>
      </c>
      <c r="E11" s="9">
        <v>60</v>
      </c>
      <c r="F11" s="9">
        <v>45</v>
      </c>
      <c r="G11" s="9">
        <v>40</v>
      </c>
      <c r="H11" s="9">
        <v>49</v>
      </c>
      <c r="I11" s="7">
        <f>IF(D11&gt;40,D11-40,0)</f>
        <v>15</v>
      </c>
      <c r="J11" s="7">
        <f>IF(E11&gt;40,E11-40,0)</f>
        <v>20</v>
      </c>
      <c r="K11" s="7">
        <f>IF(F11&gt;40,F11-40,0)</f>
        <v>5</v>
      </c>
      <c r="L11" s="7">
        <f>IF(G11&gt;40,G11-40,0)</f>
        <v>0</v>
      </c>
      <c r="M11" s="7">
        <f>IF(H11&gt;40,H11-40,0)</f>
        <v>9</v>
      </c>
      <c r="N11" s="15">
        <f>C11*D11</f>
        <v>990</v>
      </c>
      <c r="O11" s="15">
        <f t="shared" si="4"/>
        <v>1080</v>
      </c>
      <c r="P11" s="15">
        <f t="shared" si="4"/>
        <v>810</v>
      </c>
      <c r="Q11" s="15">
        <f t="shared" si="4"/>
        <v>720</v>
      </c>
      <c r="R11" s="15">
        <f t="shared" si="4"/>
        <v>882</v>
      </c>
      <c r="S11" s="11">
        <f>0.5*C11*I11</f>
        <v>135</v>
      </c>
      <c r="T11" s="11">
        <f t="shared" si="5"/>
        <v>180</v>
      </c>
      <c r="U11" s="11">
        <f t="shared" si="5"/>
        <v>45</v>
      </c>
      <c r="V11" s="11">
        <f t="shared" si="5"/>
        <v>0</v>
      </c>
      <c r="W11" s="11">
        <f t="shared" si="5"/>
        <v>81</v>
      </c>
      <c r="X11" s="13">
        <f t="shared" si="6"/>
        <v>1125</v>
      </c>
      <c r="Y11" s="13">
        <f t="shared" si="7"/>
        <v>1260</v>
      </c>
      <c r="Z11" s="13">
        <f t="shared" si="7"/>
        <v>855</v>
      </c>
      <c r="AA11" s="13">
        <f t="shared" si="7"/>
        <v>720</v>
      </c>
      <c r="AB11" s="13">
        <f t="shared" si="7"/>
        <v>963</v>
      </c>
      <c r="AD11" s="4">
        <f t="shared" si="8"/>
        <v>4923</v>
      </c>
    </row>
    <row r="12" spans="1:61" x14ac:dyDescent="0.3">
      <c r="A12" t="s">
        <v>31</v>
      </c>
      <c r="B12" s="2" t="s">
        <v>17</v>
      </c>
      <c r="C12" s="18">
        <v>17.5</v>
      </c>
      <c r="D12" s="9">
        <v>33</v>
      </c>
      <c r="E12" s="9">
        <v>22</v>
      </c>
      <c r="F12" s="9">
        <v>54</v>
      </c>
      <c r="G12" s="9">
        <v>40</v>
      </c>
      <c r="H12" s="9">
        <v>20</v>
      </c>
      <c r="I12" s="7">
        <f>IF(D12&gt;40,D12-40,0)</f>
        <v>0</v>
      </c>
      <c r="J12" s="7">
        <f>IF(E12&gt;40,E12-40,0)</f>
        <v>0</v>
      </c>
      <c r="K12" s="7">
        <f>IF(F12&gt;40,F12-40,0)</f>
        <v>14</v>
      </c>
      <c r="L12" s="7">
        <f>IF(G12&gt;40,G12-40,0)</f>
        <v>0</v>
      </c>
      <c r="M12" s="7">
        <f>IF(H12&gt;40,H12-40,0)</f>
        <v>0</v>
      </c>
      <c r="N12" s="15">
        <f>C12*D12</f>
        <v>577.5</v>
      </c>
      <c r="O12" s="15">
        <f t="shared" si="4"/>
        <v>385</v>
      </c>
      <c r="P12" s="15">
        <f t="shared" si="4"/>
        <v>945</v>
      </c>
      <c r="Q12" s="15">
        <f t="shared" si="4"/>
        <v>700</v>
      </c>
      <c r="R12" s="15">
        <f t="shared" si="4"/>
        <v>350</v>
      </c>
      <c r="S12" s="11">
        <f>0.5*C12*I12</f>
        <v>0</v>
      </c>
      <c r="T12" s="11">
        <f t="shared" si="5"/>
        <v>0</v>
      </c>
      <c r="U12" s="11">
        <f t="shared" si="5"/>
        <v>122.5</v>
      </c>
      <c r="V12" s="11">
        <f t="shared" si="5"/>
        <v>0</v>
      </c>
      <c r="W12" s="11">
        <f t="shared" si="5"/>
        <v>0</v>
      </c>
      <c r="X12" s="13">
        <f t="shared" si="6"/>
        <v>577.5</v>
      </c>
      <c r="Y12" s="13">
        <f t="shared" si="7"/>
        <v>385</v>
      </c>
      <c r="Z12" s="13">
        <f t="shared" si="7"/>
        <v>1067.5</v>
      </c>
      <c r="AA12" s="13">
        <f t="shared" si="7"/>
        <v>700</v>
      </c>
      <c r="AB12" s="13">
        <f t="shared" si="7"/>
        <v>350</v>
      </c>
      <c r="AD12" s="4">
        <f t="shared" si="8"/>
        <v>3080</v>
      </c>
    </row>
    <row r="13" spans="1:61" x14ac:dyDescent="0.3">
      <c r="A13" t="s">
        <v>32</v>
      </c>
      <c r="B13" s="2" t="s">
        <v>18</v>
      </c>
      <c r="C13" s="18">
        <v>14.7</v>
      </c>
      <c r="D13" s="9">
        <v>29</v>
      </c>
      <c r="E13" s="9">
        <v>40</v>
      </c>
      <c r="F13" s="9">
        <v>42</v>
      </c>
      <c r="G13" s="9">
        <v>40</v>
      </c>
      <c r="H13" s="9">
        <v>40</v>
      </c>
      <c r="I13" s="7">
        <f>IF(D13&gt;40,D13-40,0)</f>
        <v>0</v>
      </c>
      <c r="J13" s="7">
        <f>IF(E13&gt;40,E13-40,0)</f>
        <v>0</v>
      </c>
      <c r="K13" s="7">
        <f>IF(F13&gt;40,F13-40,0)</f>
        <v>2</v>
      </c>
      <c r="L13" s="7">
        <f>IF(G13&gt;40,G13-40,0)</f>
        <v>0</v>
      </c>
      <c r="M13" s="7">
        <f>IF(H13&gt;40,H13-40,0)</f>
        <v>0</v>
      </c>
      <c r="N13" s="15">
        <f>C13*D13</f>
        <v>426.29999999999995</v>
      </c>
      <c r="O13" s="15">
        <f t="shared" si="4"/>
        <v>588</v>
      </c>
      <c r="P13" s="15">
        <f t="shared" si="4"/>
        <v>617.4</v>
      </c>
      <c r="Q13" s="15">
        <f t="shared" si="4"/>
        <v>588</v>
      </c>
      <c r="R13" s="15">
        <f t="shared" si="4"/>
        <v>588</v>
      </c>
      <c r="S13" s="11">
        <f>0.5*C13*I13</f>
        <v>0</v>
      </c>
      <c r="T13" s="11">
        <f t="shared" si="5"/>
        <v>0</v>
      </c>
      <c r="U13" s="11">
        <f t="shared" si="5"/>
        <v>14.7</v>
      </c>
      <c r="V13" s="11">
        <f t="shared" si="5"/>
        <v>0</v>
      </c>
      <c r="W13" s="11">
        <f t="shared" si="5"/>
        <v>0</v>
      </c>
      <c r="X13" s="13">
        <f t="shared" si="6"/>
        <v>426.29999999999995</v>
      </c>
      <c r="Y13" s="13">
        <f t="shared" si="7"/>
        <v>588</v>
      </c>
      <c r="Z13" s="13">
        <f t="shared" si="7"/>
        <v>632.1</v>
      </c>
      <c r="AA13" s="13">
        <f t="shared" si="7"/>
        <v>588</v>
      </c>
      <c r="AB13" s="13">
        <f t="shared" si="7"/>
        <v>588</v>
      </c>
      <c r="AD13" s="4">
        <f t="shared" si="8"/>
        <v>2822.4</v>
      </c>
    </row>
    <row r="14" spans="1:61" x14ac:dyDescent="0.3">
      <c r="A14" t="s">
        <v>9</v>
      </c>
      <c r="B14" s="2" t="s">
        <v>19</v>
      </c>
      <c r="C14" s="18">
        <v>13.9</v>
      </c>
      <c r="D14" s="9">
        <v>40</v>
      </c>
      <c r="E14" s="9">
        <v>40</v>
      </c>
      <c r="F14" s="9">
        <v>42</v>
      </c>
      <c r="G14" s="9">
        <v>39</v>
      </c>
      <c r="H14" s="9">
        <v>40</v>
      </c>
      <c r="I14" s="7">
        <f>IF(D14&gt;40,D14-40,0)</f>
        <v>0</v>
      </c>
      <c r="J14" s="7">
        <f>IF(E14&gt;40,E14-40,0)</f>
        <v>0</v>
      </c>
      <c r="K14" s="7">
        <f>IF(F14&gt;40,F14-40,0)</f>
        <v>2</v>
      </c>
      <c r="L14" s="7">
        <f>IF(G14&gt;40,G14-40,0)</f>
        <v>0</v>
      </c>
      <c r="M14" s="7">
        <f>IF(H14&gt;40,H14-40,0)</f>
        <v>0</v>
      </c>
      <c r="N14" s="15">
        <f>C14*D14</f>
        <v>556</v>
      </c>
      <c r="O14" s="15">
        <f t="shared" si="4"/>
        <v>556</v>
      </c>
      <c r="P14" s="15">
        <f t="shared" si="4"/>
        <v>583.80000000000007</v>
      </c>
      <c r="Q14" s="15">
        <f t="shared" si="4"/>
        <v>542.1</v>
      </c>
      <c r="R14" s="15">
        <f t="shared" si="4"/>
        <v>556</v>
      </c>
      <c r="S14" s="11">
        <f>0.5*C14*I14</f>
        <v>0</v>
      </c>
      <c r="T14" s="11">
        <f t="shared" si="5"/>
        <v>0</v>
      </c>
      <c r="U14" s="11">
        <f t="shared" si="5"/>
        <v>13.9</v>
      </c>
      <c r="V14" s="11">
        <f t="shared" si="5"/>
        <v>0</v>
      </c>
      <c r="W14" s="11">
        <f t="shared" si="5"/>
        <v>0</v>
      </c>
      <c r="X14" s="13">
        <f t="shared" si="6"/>
        <v>556</v>
      </c>
      <c r="Y14" s="13">
        <f t="shared" si="7"/>
        <v>556</v>
      </c>
      <c r="Z14" s="13">
        <f t="shared" si="7"/>
        <v>597.70000000000005</v>
      </c>
      <c r="AA14" s="13">
        <f t="shared" si="7"/>
        <v>542.1</v>
      </c>
      <c r="AB14" s="13">
        <f t="shared" si="7"/>
        <v>556</v>
      </c>
      <c r="AD14" s="4">
        <f t="shared" si="8"/>
        <v>2807.8</v>
      </c>
    </row>
    <row r="15" spans="1:61" x14ac:dyDescent="0.3">
      <c r="A15" t="s">
        <v>33</v>
      </c>
      <c r="B15" s="2" t="s">
        <v>20</v>
      </c>
      <c r="C15" s="18">
        <v>11.2</v>
      </c>
      <c r="D15" s="9">
        <v>40</v>
      </c>
      <c r="E15" s="9">
        <v>40</v>
      </c>
      <c r="F15" s="9">
        <v>42</v>
      </c>
      <c r="G15" s="9">
        <v>42</v>
      </c>
      <c r="H15" s="9">
        <v>40</v>
      </c>
      <c r="I15" s="7">
        <f>IF(D15&gt;40,D15-40,0)</f>
        <v>0</v>
      </c>
      <c r="J15" s="7">
        <f>IF(E15&gt;40,E15-40,0)</f>
        <v>0</v>
      </c>
      <c r="K15" s="7">
        <f>IF(F15&gt;40,F15-40,0)</f>
        <v>2</v>
      </c>
      <c r="L15" s="7">
        <f>IF(G15&gt;40,G15-40,0)</f>
        <v>2</v>
      </c>
      <c r="M15" s="7">
        <f>IF(H15&gt;40,H15-40,0)</f>
        <v>0</v>
      </c>
      <c r="N15" s="15">
        <f>C15*D15</f>
        <v>448</v>
      </c>
      <c r="O15" s="15">
        <f t="shared" si="4"/>
        <v>448</v>
      </c>
      <c r="P15" s="15">
        <f t="shared" si="4"/>
        <v>470.4</v>
      </c>
      <c r="Q15" s="15">
        <f t="shared" si="4"/>
        <v>470.4</v>
      </c>
      <c r="R15" s="15">
        <f t="shared" si="4"/>
        <v>448</v>
      </c>
      <c r="S15" s="11">
        <f>0.5*C15*I15</f>
        <v>0</v>
      </c>
      <c r="T15" s="11">
        <f t="shared" si="5"/>
        <v>0</v>
      </c>
      <c r="U15" s="11">
        <f t="shared" si="5"/>
        <v>11.2</v>
      </c>
      <c r="V15" s="11">
        <f t="shared" si="5"/>
        <v>11.2</v>
      </c>
      <c r="W15" s="11">
        <f t="shared" si="5"/>
        <v>0</v>
      </c>
      <c r="X15" s="13">
        <f t="shared" si="6"/>
        <v>448</v>
      </c>
      <c r="Y15" s="13">
        <f t="shared" si="7"/>
        <v>448</v>
      </c>
      <c r="Z15" s="13">
        <f t="shared" si="7"/>
        <v>481.59999999999997</v>
      </c>
      <c r="AA15" s="13">
        <f t="shared" si="7"/>
        <v>481.59999999999997</v>
      </c>
      <c r="AB15" s="13">
        <f t="shared" si="7"/>
        <v>448</v>
      </c>
      <c r="AD15" s="4">
        <f t="shared" si="8"/>
        <v>2307.1999999999998</v>
      </c>
    </row>
    <row r="16" spans="1:61" x14ac:dyDescent="0.3">
      <c r="A16" t="s">
        <v>34</v>
      </c>
      <c r="B16" s="2" t="s">
        <v>21</v>
      </c>
      <c r="C16" s="18">
        <v>10.1</v>
      </c>
      <c r="D16" s="9">
        <v>42</v>
      </c>
      <c r="E16" s="9">
        <v>42</v>
      </c>
      <c r="F16" s="9">
        <v>41</v>
      </c>
      <c r="G16" s="9">
        <v>42</v>
      </c>
      <c r="H16" s="9">
        <v>40</v>
      </c>
      <c r="I16" s="7">
        <f>IF(D16&gt;40,D16-40,0)</f>
        <v>2</v>
      </c>
      <c r="J16" s="7">
        <f>IF(E16&gt;40,E16-40,0)</f>
        <v>2</v>
      </c>
      <c r="K16" s="7">
        <f>IF(F16&gt;40,F16-40,0)</f>
        <v>1</v>
      </c>
      <c r="L16" s="7">
        <f>IF(G16&gt;40,G16-40,0)</f>
        <v>2</v>
      </c>
      <c r="M16" s="7">
        <f>IF(H16&gt;40,H16-40,0)</f>
        <v>0</v>
      </c>
      <c r="N16" s="15">
        <f>C16*D16</f>
        <v>424.2</v>
      </c>
      <c r="O16" s="15">
        <f t="shared" si="4"/>
        <v>424.2</v>
      </c>
      <c r="P16" s="15">
        <f t="shared" si="4"/>
        <v>414.09999999999997</v>
      </c>
      <c r="Q16" s="15">
        <f t="shared" si="4"/>
        <v>424.2</v>
      </c>
      <c r="R16" s="15">
        <f t="shared" si="4"/>
        <v>404</v>
      </c>
      <c r="S16" s="11">
        <f>0.5*C16*I16</f>
        <v>10.1</v>
      </c>
      <c r="T16" s="11">
        <f t="shared" si="5"/>
        <v>10.1</v>
      </c>
      <c r="U16" s="11">
        <f t="shared" si="5"/>
        <v>5.05</v>
      </c>
      <c r="V16" s="11">
        <f t="shared" si="5"/>
        <v>10.1</v>
      </c>
      <c r="W16" s="11">
        <f t="shared" si="5"/>
        <v>0</v>
      </c>
      <c r="X16" s="13">
        <f t="shared" si="6"/>
        <v>434.3</v>
      </c>
      <c r="Y16" s="13">
        <f t="shared" si="7"/>
        <v>434.3</v>
      </c>
      <c r="Z16" s="13">
        <f t="shared" si="7"/>
        <v>419.15</v>
      </c>
      <c r="AA16" s="13">
        <f t="shared" si="7"/>
        <v>434.3</v>
      </c>
      <c r="AB16" s="13">
        <f t="shared" si="7"/>
        <v>404</v>
      </c>
      <c r="AD16" s="4">
        <f t="shared" si="8"/>
        <v>2126.0500000000002</v>
      </c>
    </row>
    <row r="17" spans="1:30" x14ac:dyDescent="0.3">
      <c r="A17" t="s">
        <v>35</v>
      </c>
      <c r="B17" s="2" t="s">
        <v>22</v>
      </c>
      <c r="C17" s="18">
        <v>9</v>
      </c>
      <c r="D17" s="9">
        <v>40</v>
      </c>
      <c r="E17" s="9">
        <v>43</v>
      </c>
      <c r="F17" s="9">
        <v>39</v>
      </c>
      <c r="G17" s="9">
        <v>41</v>
      </c>
      <c r="H17" s="9">
        <v>40</v>
      </c>
      <c r="I17" s="7">
        <f>IF(D17&gt;40,D17-40,0)</f>
        <v>0</v>
      </c>
      <c r="J17" s="7">
        <f>IF(E17&gt;40,E17-40,0)</f>
        <v>3</v>
      </c>
      <c r="K17" s="7">
        <f>IF(F17&gt;40,F17-40,0)</f>
        <v>0</v>
      </c>
      <c r="L17" s="7">
        <f>IF(G17&gt;40,G17-40,0)</f>
        <v>1</v>
      </c>
      <c r="M17" s="7">
        <f>IF(H17&gt;40,H17-40,0)</f>
        <v>0</v>
      </c>
      <c r="N17" s="15">
        <f>C17*D17</f>
        <v>360</v>
      </c>
      <c r="O17" s="15">
        <f t="shared" si="4"/>
        <v>387</v>
      </c>
      <c r="P17" s="15">
        <f t="shared" si="4"/>
        <v>351</v>
      </c>
      <c r="Q17" s="15">
        <f t="shared" si="4"/>
        <v>369</v>
      </c>
      <c r="R17" s="15">
        <f t="shared" si="4"/>
        <v>360</v>
      </c>
      <c r="S17" s="11">
        <f>0.5*C17*I17</f>
        <v>0</v>
      </c>
      <c r="T17" s="11">
        <f t="shared" si="5"/>
        <v>13.5</v>
      </c>
      <c r="U17" s="11">
        <f t="shared" si="5"/>
        <v>0</v>
      </c>
      <c r="V17" s="11">
        <f t="shared" si="5"/>
        <v>4.5</v>
      </c>
      <c r="W17" s="11">
        <f t="shared" si="5"/>
        <v>0</v>
      </c>
      <c r="X17" s="13">
        <f t="shared" si="6"/>
        <v>360</v>
      </c>
      <c r="Y17" s="13">
        <f t="shared" si="7"/>
        <v>400.5</v>
      </c>
      <c r="Z17" s="13">
        <f t="shared" si="7"/>
        <v>351</v>
      </c>
      <c r="AA17" s="13">
        <f t="shared" si="7"/>
        <v>373.5</v>
      </c>
      <c r="AB17" s="13">
        <f t="shared" si="7"/>
        <v>360</v>
      </c>
      <c r="AD17" s="4">
        <f t="shared" si="8"/>
        <v>1845</v>
      </c>
    </row>
    <row r="18" spans="1:30" x14ac:dyDescent="0.3">
      <c r="A18" t="s">
        <v>36</v>
      </c>
      <c r="B18" s="2" t="s">
        <v>23</v>
      </c>
      <c r="C18" s="18">
        <v>8.44</v>
      </c>
      <c r="D18" s="9">
        <v>40</v>
      </c>
      <c r="E18" s="9">
        <v>42</v>
      </c>
      <c r="F18" s="9">
        <v>39</v>
      </c>
      <c r="G18" s="9">
        <v>40</v>
      </c>
      <c r="H18" s="9">
        <v>40</v>
      </c>
      <c r="I18" s="7">
        <f>IF(D18&gt;40,D18-40,0)</f>
        <v>0</v>
      </c>
      <c r="J18" s="7">
        <f>IF(E18&gt;40,E18-40,0)</f>
        <v>2</v>
      </c>
      <c r="K18" s="7">
        <f>IF(F18&gt;40,F18-40,0)</f>
        <v>0</v>
      </c>
      <c r="L18" s="7">
        <f>IF(G18&gt;40,G18-40,0)</f>
        <v>0</v>
      </c>
      <c r="M18" s="7">
        <f>IF(H18&gt;40,H18-40,0)</f>
        <v>0</v>
      </c>
      <c r="N18" s="15">
        <f>C18*D18</f>
        <v>337.59999999999997</v>
      </c>
      <c r="O18" s="15">
        <f t="shared" si="4"/>
        <v>354.47999999999996</v>
      </c>
      <c r="P18" s="15">
        <f t="shared" si="4"/>
        <v>329.15999999999997</v>
      </c>
      <c r="Q18" s="15">
        <f t="shared" si="4"/>
        <v>337.59999999999997</v>
      </c>
      <c r="R18" s="15">
        <f t="shared" si="4"/>
        <v>337.59999999999997</v>
      </c>
      <c r="S18" s="11">
        <f>0.5*C18*I18</f>
        <v>0</v>
      </c>
      <c r="T18" s="11">
        <f t="shared" si="5"/>
        <v>8.44</v>
      </c>
      <c r="U18" s="11">
        <f t="shared" si="5"/>
        <v>0</v>
      </c>
      <c r="V18" s="11">
        <f t="shared" si="5"/>
        <v>0</v>
      </c>
      <c r="W18" s="11">
        <f t="shared" si="5"/>
        <v>0</v>
      </c>
      <c r="X18" s="13">
        <f t="shared" si="6"/>
        <v>337.59999999999997</v>
      </c>
      <c r="Y18" s="13">
        <f t="shared" si="7"/>
        <v>362.91999999999996</v>
      </c>
      <c r="Z18" s="13">
        <f t="shared" si="7"/>
        <v>329.15999999999997</v>
      </c>
      <c r="AA18" s="13">
        <f t="shared" si="7"/>
        <v>337.59999999999997</v>
      </c>
      <c r="AB18" s="13">
        <f t="shared" si="7"/>
        <v>337.59999999999997</v>
      </c>
      <c r="AD18" s="4">
        <f t="shared" si="8"/>
        <v>1704.8799999999997</v>
      </c>
    </row>
    <row r="19" spans="1:30" x14ac:dyDescent="0.3">
      <c r="A19" t="s">
        <v>37</v>
      </c>
      <c r="B19" s="2" t="s">
        <v>24</v>
      </c>
      <c r="C19" s="18">
        <v>14.2</v>
      </c>
      <c r="D19" s="9">
        <v>41</v>
      </c>
      <c r="E19" s="9">
        <v>42</v>
      </c>
      <c r="F19" s="9">
        <v>39</v>
      </c>
      <c r="G19" s="9">
        <v>28</v>
      </c>
      <c r="H19" s="9">
        <v>40</v>
      </c>
      <c r="I19" s="7">
        <f>IF(D19&gt;40,D19-40,0)</f>
        <v>1</v>
      </c>
      <c r="J19" s="7">
        <f>IF(E19&gt;40,E19-40,0)</f>
        <v>2</v>
      </c>
      <c r="K19" s="7">
        <f>IF(F19&gt;40,F19-40,0)</f>
        <v>0</v>
      </c>
      <c r="L19" s="7">
        <f>IF(G19&gt;40,G19-40,0)</f>
        <v>0</v>
      </c>
      <c r="M19" s="7">
        <f>IF(H19&gt;40,H19-40,0)</f>
        <v>0</v>
      </c>
      <c r="N19" s="15">
        <f>C19*D19</f>
        <v>582.19999999999993</v>
      </c>
      <c r="O19" s="15">
        <f t="shared" si="4"/>
        <v>596.4</v>
      </c>
      <c r="P19" s="15">
        <f t="shared" si="4"/>
        <v>553.79999999999995</v>
      </c>
      <c r="Q19" s="15">
        <f t="shared" si="4"/>
        <v>397.59999999999997</v>
      </c>
      <c r="R19" s="15">
        <f t="shared" si="4"/>
        <v>568</v>
      </c>
      <c r="S19" s="11">
        <f>0.5*C19*I19</f>
        <v>7.1</v>
      </c>
      <c r="T19" s="11">
        <f t="shared" si="5"/>
        <v>14.2</v>
      </c>
      <c r="U19" s="11">
        <f t="shared" si="5"/>
        <v>0</v>
      </c>
      <c r="V19" s="11">
        <f t="shared" si="5"/>
        <v>0</v>
      </c>
      <c r="W19" s="11">
        <f t="shared" si="5"/>
        <v>0</v>
      </c>
      <c r="X19" s="13">
        <f t="shared" si="6"/>
        <v>589.29999999999995</v>
      </c>
      <c r="Y19" s="13">
        <f t="shared" si="7"/>
        <v>610.6</v>
      </c>
      <c r="Z19" s="13">
        <f t="shared" si="7"/>
        <v>553.79999999999995</v>
      </c>
      <c r="AA19" s="13">
        <f t="shared" si="7"/>
        <v>397.59999999999997</v>
      </c>
      <c r="AB19" s="13">
        <f t="shared" si="7"/>
        <v>568</v>
      </c>
      <c r="AD19" s="4">
        <f t="shared" si="8"/>
        <v>2719.3</v>
      </c>
    </row>
    <row r="20" spans="1:30" x14ac:dyDescent="0.3">
      <c r="A20" t="s">
        <v>40</v>
      </c>
      <c r="B20" s="2" t="s">
        <v>25</v>
      </c>
      <c r="C20" s="18">
        <v>45</v>
      </c>
      <c r="D20" s="9">
        <v>39</v>
      </c>
      <c r="E20" s="9">
        <v>60</v>
      </c>
      <c r="F20" s="9">
        <v>40</v>
      </c>
      <c r="G20" s="9">
        <v>20</v>
      </c>
      <c r="H20" s="9">
        <v>40</v>
      </c>
      <c r="I20" s="7">
        <f>IF(D20&gt;40,D20-40,0)</f>
        <v>0</v>
      </c>
      <c r="J20" s="7">
        <f>IF(E20&gt;40,E20-40,0)</f>
        <v>20</v>
      </c>
      <c r="K20" s="7">
        <f>IF(F20&gt;40,F20-40,0)</f>
        <v>0</v>
      </c>
      <c r="L20" s="7">
        <f>IF(G20&gt;40,G20-40,0)</f>
        <v>0</v>
      </c>
      <c r="M20" s="7">
        <f>IF(H20&gt;40,H20-40,0)</f>
        <v>0</v>
      </c>
      <c r="N20" s="15">
        <f>C20*D20</f>
        <v>1755</v>
      </c>
      <c r="O20" s="15">
        <f t="shared" si="4"/>
        <v>2700</v>
      </c>
      <c r="P20" s="15">
        <f t="shared" si="4"/>
        <v>1800</v>
      </c>
      <c r="Q20" s="15">
        <f t="shared" si="4"/>
        <v>900</v>
      </c>
      <c r="R20" s="15">
        <f t="shared" si="4"/>
        <v>1800</v>
      </c>
      <c r="S20" s="11">
        <f>0.5*C20*I20</f>
        <v>0</v>
      </c>
      <c r="T20" s="11">
        <f t="shared" si="5"/>
        <v>450</v>
      </c>
      <c r="U20" s="11">
        <f t="shared" si="5"/>
        <v>0</v>
      </c>
      <c r="V20" s="11">
        <f t="shared" si="5"/>
        <v>0</v>
      </c>
      <c r="W20" s="11">
        <f t="shared" si="5"/>
        <v>0</v>
      </c>
      <c r="X20" s="13">
        <f t="shared" si="6"/>
        <v>1755</v>
      </c>
      <c r="Y20" s="13">
        <f t="shared" si="7"/>
        <v>3150</v>
      </c>
      <c r="Z20" s="13">
        <f t="shared" si="7"/>
        <v>1800</v>
      </c>
      <c r="AA20" s="13">
        <f t="shared" si="7"/>
        <v>900</v>
      </c>
      <c r="AB20" s="13">
        <f t="shared" si="7"/>
        <v>1800</v>
      </c>
      <c r="AD20" s="4">
        <f t="shared" si="8"/>
        <v>9405</v>
      </c>
    </row>
    <row r="21" spans="1:30" x14ac:dyDescent="0.3">
      <c r="A21" t="s">
        <v>39</v>
      </c>
      <c r="B21" s="2" t="s">
        <v>26</v>
      </c>
      <c r="C21" s="18">
        <v>30</v>
      </c>
      <c r="D21" s="9">
        <v>41</v>
      </c>
      <c r="E21" s="9">
        <v>42</v>
      </c>
      <c r="F21" s="9">
        <v>40</v>
      </c>
      <c r="G21" s="9">
        <v>21</v>
      </c>
      <c r="H21" s="9">
        <v>40</v>
      </c>
      <c r="I21" s="7">
        <f>IF(D21&gt;40,D21-40,0)</f>
        <v>1</v>
      </c>
      <c r="J21" s="7">
        <f>IF(E21&gt;40,E21-40,0)</f>
        <v>2</v>
      </c>
      <c r="K21" s="7">
        <f>IF(F21&gt;40,F21-40,0)</f>
        <v>0</v>
      </c>
      <c r="L21" s="7">
        <f>IF(G21&gt;40,G21-40,0)</f>
        <v>0</v>
      </c>
      <c r="M21" s="7">
        <f>IF(H21&gt;40,H21-40,0)</f>
        <v>0</v>
      </c>
      <c r="N21" s="15">
        <f>C21*D21</f>
        <v>1230</v>
      </c>
      <c r="O21" s="15">
        <f t="shared" ref="O21:R21" si="9">$C21*E21</f>
        <v>1260</v>
      </c>
      <c r="P21" s="15">
        <f t="shared" si="9"/>
        <v>1200</v>
      </c>
      <c r="Q21" s="15">
        <f t="shared" si="9"/>
        <v>630</v>
      </c>
      <c r="R21" s="15">
        <f t="shared" si="9"/>
        <v>1200</v>
      </c>
      <c r="S21" s="11">
        <f>0.5*C21*I21</f>
        <v>15</v>
      </c>
      <c r="T21" s="11">
        <f t="shared" ref="T21:W22" si="10">0.5*$C21*J21</f>
        <v>30</v>
      </c>
      <c r="U21" s="11">
        <f t="shared" si="10"/>
        <v>0</v>
      </c>
      <c r="V21" s="11">
        <f t="shared" si="10"/>
        <v>0</v>
      </c>
      <c r="W21" s="11">
        <f t="shared" si="10"/>
        <v>0</v>
      </c>
      <c r="X21" s="13">
        <f t="shared" si="6"/>
        <v>1245</v>
      </c>
      <c r="Y21" s="13">
        <f t="shared" si="6"/>
        <v>1290</v>
      </c>
      <c r="Z21" s="13">
        <f t="shared" si="6"/>
        <v>1200</v>
      </c>
      <c r="AA21" s="13">
        <f t="shared" si="6"/>
        <v>630</v>
      </c>
      <c r="AB21" s="13">
        <f t="shared" si="6"/>
        <v>1200</v>
      </c>
      <c r="AD21" s="4">
        <f t="shared" si="8"/>
        <v>5565</v>
      </c>
    </row>
    <row r="22" spans="1:30" x14ac:dyDescent="0.3">
      <c r="A22" t="s">
        <v>38</v>
      </c>
      <c r="K22" s="4"/>
      <c r="L22" s="4"/>
      <c r="M22" s="4"/>
      <c r="O22" s="4"/>
      <c r="P22" s="4"/>
      <c r="Q22" s="4"/>
      <c r="R22" s="4"/>
      <c r="T22" s="4"/>
      <c r="U22" s="4"/>
      <c r="V22" s="4"/>
      <c r="W22" s="4"/>
      <c r="Y22" s="4"/>
      <c r="Z22" s="4"/>
      <c r="AA22" s="4"/>
      <c r="AB22" s="4"/>
    </row>
    <row r="26" spans="1:30" x14ac:dyDescent="0.3">
      <c r="A26" s="1" t="s">
        <v>41</v>
      </c>
      <c r="C26" s="4">
        <f>MAX(C5:C21)</f>
        <v>45</v>
      </c>
      <c r="D26" s="5">
        <f>MAX(D5:D21)</f>
        <v>55</v>
      </c>
      <c r="E26" s="5"/>
      <c r="F26" s="5"/>
      <c r="G26" s="5"/>
      <c r="H26" s="5"/>
      <c r="J26" s="5"/>
      <c r="N26" s="19">
        <f>MAX(N5:N21)</f>
        <v>1755</v>
      </c>
      <c r="O26" s="19">
        <f t="shared" ref="O26:R26" si="11">MAX(O5:O21)</f>
        <v>2700</v>
      </c>
      <c r="P26" s="19">
        <f t="shared" si="11"/>
        <v>1800</v>
      </c>
      <c r="Q26" s="19">
        <f t="shared" si="11"/>
        <v>900</v>
      </c>
      <c r="R26" s="19">
        <f t="shared" si="11"/>
        <v>1800</v>
      </c>
      <c r="S26" s="16">
        <f>MAX(S5:S21)</f>
        <v>135</v>
      </c>
      <c r="T26" s="16">
        <f t="shared" ref="T26:W26" si="12">MAX(T5:T21)</f>
        <v>450</v>
      </c>
      <c r="U26" s="16">
        <f t="shared" si="12"/>
        <v>122.5</v>
      </c>
      <c r="V26" s="16">
        <f t="shared" si="12"/>
        <v>11.2</v>
      </c>
      <c r="W26" s="16">
        <f t="shared" si="12"/>
        <v>81</v>
      </c>
      <c r="X26" s="20">
        <f>MAX(X5:X21)</f>
        <v>1755</v>
      </c>
      <c r="Y26" s="20">
        <f t="shared" ref="Y26:AB26" si="13">MAX(Y5:Y21)</f>
        <v>3150</v>
      </c>
      <c r="Z26" s="20">
        <f t="shared" si="13"/>
        <v>1800</v>
      </c>
      <c r="AA26" s="20">
        <f t="shared" si="13"/>
        <v>900</v>
      </c>
      <c r="AB26" s="20">
        <f t="shared" si="13"/>
        <v>1800</v>
      </c>
      <c r="AD26" s="20">
        <f t="shared" ref="AD26" si="14">MAX(AD5:AD21)</f>
        <v>9405</v>
      </c>
    </row>
    <row r="27" spans="1:30" x14ac:dyDescent="0.3">
      <c r="A27" s="1" t="s">
        <v>42</v>
      </c>
      <c r="C27" s="4">
        <f>MIN(C5:C21)</f>
        <v>7.9</v>
      </c>
      <c r="D27" s="5">
        <f>MIN(D5:D21)</f>
        <v>29</v>
      </c>
      <c r="E27" s="5"/>
      <c r="F27" s="5"/>
      <c r="G27" s="5"/>
      <c r="H27" s="5"/>
      <c r="J27" s="5"/>
      <c r="N27" s="19">
        <f>MIN(N5:N21)</f>
        <v>308.10000000000002</v>
      </c>
      <c r="O27" s="19">
        <f t="shared" ref="O27:R27" si="15">MIN(O5:O21)</f>
        <v>354.47999999999996</v>
      </c>
      <c r="P27" s="19">
        <f t="shared" si="15"/>
        <v>329.15999999999997</v>
      </c>
      <c r="Q27" s="19">
        <f t="shared" si="15"/>
        <v>316</v>
      </c>
      <c r="R27" s="19">
        <f t="shared" si="15"/>
        <v>284</v>
      </c>
      <c r="S27" s="16">
        <f>MIN(S5:S21)</f>
        <v>0</v>
      </c>
      <c r="T27" s="16">
        <f t="shared" ref="T27:W27" si="16">MIN(T5:T21)</f>
        <v>0</v>
      </c>
      <c r="U27" s="16">
        <f t="shared" si="16"/>
        <v>0</v>
      </c>
      <c r="V27" s="16">
        <f t="shared" si="16"/>
        <v>0</v>
      </c>
      <c r="W27" s="16">
        <f t="shared" si="16"/>
        <v>0</v>
      </c>
      <c r="X27" s="20">
        <f>MIN(X5:X21)</f>
        <v>308.10000000000002</v>
      </c>
      <c r="Y27" s="20">
        <f t="shared" ref="Y27:AB27" si="17">MIN(Y5:Y21)</f>
        <v>362.91999999999996</v>
      </c>
      <c r="Z27" s="20">
        <f t="shared" si="17"/>
        <v>329.15999999999997</v>
      </c>
      <c r="AA27" s="20">
        <f t="shared" si="17"/>
        <v>316</v>
      </c>
      <c r="AB27" s="20">
        <f t="shared" si="17"/>
        <v>284</v>
      </c>
      <c r="AD27" s="20">
        <f t="shared" ref="AD27" si="18">MIN(AD5:AD21)</f>
        <v>1704.8799999999997</v>
      </c>
    </row>
    <row r="28" spans="1:30" x14ac:dyDescent="0.3">
      <c r="A28" s="1" t="s">
        <v>43</v>
      </c>
      <c r="C28" s="4">
        <f>AVERAGE(C5:C21)</f>
        <v>16.543529411764705</v>
      </c>
      <c r="D28" s="5">
        <f>AVERAGE(D5:D21)</f>
        <v>40.882352941176471</v>
      </c>
      <c r="E28" s="5"/>
      <c r="F28" s="5"/>
      <c r="G28" s="5"/>
      <c r="H28" s="5"/>
      <c r="J28" s="5"/>
      <c r="N28" s="19">
        <f>AVERAGE(N5:N21)</f>
        <v>678.92352941176478</v>
      </c>
      <c r="O28" s="19">
        <f t="shared" ref="O28:R28" si="19">AVERAGE(O5:O21)</f>
        <v>754.75764705882352</v>
      </c>
      <c r="P28" s="19">
        <f t="shared" si="19"/>
        <v>685.29176470588243</v>
      </c>
      <c r="Q28" s="19">
        <f t="shared" si="19"/>
        <v>519.70000000000005</v>
      </c>
      <c r="R28" s="19">
        <f t="shared" si="19"/>
        <v>611.28235294117644</v>
      </c>
      <c r="S28" s="16">
        <f>AVERAGE(S5:S21)</f>
        <v>18.505882352941178</v>
      </c>
      <c r="T28" s="16">
        <f t="shared" ref="T28:W28" si="20">AVERAGE(T5:T21)</f>
        <v>55.772941176470589</v>
      </c>
      <c r="U28" s="16">
        <f t="shared" si="20"/>
        <v>17.723529411764705</v>
      </c>
      <c r="V28" s="16">
        <f t="shared" si="20"/>
        <v>1.5176470588235293</v>
      </c>
      <c r="W28" s="16">
        <f t="shared" si="20"/>
        <v>8.2794117647058822</v>
      </c>
      <c r="X28" s="20">
        <f>AVERAGE(X5:X21)</f>
        <v>697.42941176470583</v>
      </c>
      <c r="Y28" s="20">
        <f t="shared" ref="Y28:AB28" si="21">AVERAGE(Y5:Y21)</f>
        <v>810.53058823529409</v>
      </c>
      <c r="Z28" s="20">
        <f t="shared" si="21"/>
        <v>703.01529411764704</v>
      </c>
      <c r="AA28" s="20">
        <f t="shared" si="21"/>
        <v>521.21764705882356</v>
      </c>
      <c r="AB28" s="20">
        <f t="shared" si="21"/>
        <v>619.5617647058823</v>
      </c>
      <c r="AD28" s="20">
        <f t="shared" ref="AD28" si="22">AVERAGE(AD5:AD21)</f>
        <v>3351.7547058823529</v>
      </c>
    </row>
    <row r="29" spans="1:30" x14ac:dyDescent="0.3">
      <c r="A29" s="1" t="s">
        <v>44</v>
      </c>
      <c r="C29" s="4">
        <f>SUM(C5:C21)</f>
        <v>281.24</v>
      </c>
      <c r="D29">
        <f>SUM(D5:D21)</f>
        <v>695</v>
      </c>
      <c r="N29" s="19">
        <f>SUM(N5:N21)</f>
        <v>11541.7</v>
      </c>
      <c r="O29" s="19">
        <f t="shared" ref="O29:R29" si="23">SUM(O5:O21)</f>
        <v>12830.88</v>
      </c>
      <c r="P29" s="19">
        <f t="shared" si="23"/>
        <v>11649.960000000001</v>
      </c>
      <c r="Q29" s="19">
        <f t="shared" si="23"/>
        <v>8834.9000000000015</v>
      </c>
      <c r="R29" s="19">
        <f t="shared" si="23"/>
        <v>10391.799999999999</v>
      </c>
      <c r="S29" s="16">
        <f>SUM(S5:S21)</f>
        <v>314.60000000000002</v>
      </c>
      <c r="T29" s="16">
        <f t="shared" ref="T29:W29" si="24">SUM(T5:T21)</f>
        <v>948.14</v>
      </c>
      <c r="U29" s="16">
        <f t="shared" si="24"/>
        <v>301.3</v>
      </c>
      <c r="V29" s="16">
        <f t="shared" si="24"/>
        <v>25.799999999999997</v>
      </c>
      <c r="W29" s="16">
        <f t="shared" si="24"/>
        <v>140.75</v>
      </c>
      <c r="X29" s="20">
        <f>SUM(X5:X21)</f>
        <v>11856.3</v>
      </c>
      <c r="Y29" s="20">
        <f t="shared" ref="Y29:AB29" si="25">SUM(Y5:Y21)</f>
        <v>13779.02</v>
      </c>
      <c r="Z29" s="20">
        <f t="shared" si="25"/>
        <v>11951.26</v>
      </c>
      <c r="AA29" s="20">
        <f t="shared" si="25"/>
        <v>8860.7000000000007</v>
      </c>
      <c r="AB29" s="20">
        <f t="shared" si="25"/>
        <v>10532.55</v>
      </c>
      <c r="AD29" s="20">
        <f t="shared" ref="AD29" si="26">SUM(AD5:AD21)</f>
        <v>56979.83</v>
      </c>
    </row>
    <row r="30" spans="1:30" x14ac:dyDescent="0.3">
      <c r="A30" s="1"/>
    </row>
  </sheetData>
  <pageMargins left="0.7" right="0.7" top="0.75" bottom="0.75" header="0.3" footer="0.3"/>
  <pageSetup orientation="portrait" r:id="rId1"/>
  <ignoredErrors>
    <ignoredError sqref="D26:D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Sahu</dc:creator>
  <cp:lastModifiedBy>Neha Sahu</cp:lastModifiedBy>
  <dcterms:created xsi:type="dcterms:W3CDTF">2023-12-01T12:14:11Z</dcterms:created>
  <dcterms:modified xsi:type="dcterms:W3CDTF">2023-12-01T14:54:08Z</dcterms:modified>
</cp:coreProperties>
</file>