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aknorr/Downloads/Telegram Desktop/"/>
    </mc:Choice>
  </mc:AlternateContent>
  <xr:revisionPtr revIDLastSave="0" documentId="8_{B08E0150-FCC7-1749-B0ED-575FBCF9506C}" xr6:coauthVersionLast="47" xr6:coauthVersionMax="47" xr10:uidLastSave="{00000000-0000-0000-0000-000000000000}"/>
  <bookViews>
    <workbookView xWindow="6240" yWindow="2640" windowWidth="23900" windowHeight="12820" tabRatio="788" activeTab="1" xr2:uid="{00000000-000D-0000-FFFF-FFFF00000000}"/>
  </bookViews>
  <sheets>
    <sheet name="Assessment Details" sheetId="22" r:id="rId1"/>
    <sheet name="ISO 27001 Gap Assessment" sheetId="21" r:id="rId2"/>
    <sheet name="ISO 27001 Dashboard" sheetId="45" r:id="rId3"/>
    <sheet name="ISO27001 Conformity Table" sheetId="46" state="hidden" r:id="rId4"/>
    <sheet name="ISO27001 Conformity Chart Pivot" sheetId="47" state="hidden" r:id="rId5"/>
    <sheet name="ISO27001 % Conform Chart Pivot" sheetId="48" state="hidden" r:id="rId6"/>
    <sheet name="ISO27001 % Conform Radar Pivot" sheetId="49" state="hidden" r:id="rId7"/>
  </sheets>
  <definedNames>
    <definedName name="_xlnm.Print_Titles" localSheetId="1">'ISO 27001 Gap Assessment'!$10:$10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1" l="1"/>
  <c r="D10" i="46" s="1"/>
  <c r="E10" i="46" s="1"/>
  <c r="E87" i="21"/>
  <c r="D20" i="45" s="1"/>
  <c r="E20" i="45" s="1"/>
  <c r="E80" i="21"/>
  <c r="D13" i="46" s="1"/>
  <c r="E13" i="46" s="1"/>
  <c r="E70" i="21"/>
  <c r="D12" i="46" s="1"/>
  <c r="E12" i="46" s="1"/>
  <c r="E62" i="21"/>
  <c r="D11" i="46" s="1"/>
  <c r="E11" i="46" s="1"/>
  <c r="E28" i="21"/>
  <c r="D9" i="46" s="1"/>
  <c r="E9" i="46" s="1"/>
  <c r="E18" i="21"/>
  <c r="D8" i="46" s="1"/>
  <c r="E8" i="46" s="1"/>
  <c r="E196" i="21"/>
  <c r="E158" i="21"/>
  <c r="E128" i="21"/>
  <c r="D14" i="46" l="1"/>
  <c r="E14" i="46" s="1"/>
  <c r="D14" i="45"/>
  <c r="E14" i="45" s="1"/>
  <c r="D15" i="45"/>
  <c r="E15" i="45" s="1"/>
  <c r="D16" i="45"/>
  <c r="E16" i="45" s="1"/>
  <c r="D17" i="45"/>
  <c r="E17" i="45" s="1"/>
  <c r="D18" i="45"/>
  <c r="E18" i="45" s="1"/>
  <c r="D19" i="45"/>
  <c r="E19" i="45" s="1"/>
  <c r="C25" i="45"/>
  <c r="C19" i="46" l="1"/>
  <c r="E140" i="21" l="1"/>
  <c r="D24" i="45" l="1"/>
  <c r="E24" i="45" s="1"/>
  <c r="D18" i="46"/>
  <c r="E18" i="46" s="1"/>
  <c r="D23" i="45"/>
  <c r="E23" i="45" s="1"/>
  <c r="D17" i="46"/>
  <c r="E17" i="46" s="1"/>
  <c r="D22" i="45"/>
  <c r="E22" i="45" s="1"/>
  <c r="D16" i="46"/>
  <c r="E16" i="46" s="1"/>
  <c r="D21" i="45"/>
  <c r="D15" i="46"/>
  <c r="D19" i="46" l="1"/>
  <c r="E19" i="46" s="1"/>
  <c r="E15" i="46"/>
  <c r="D25" i="45"/>
  <c r="E25" i="45" s="1"/>
  <c r="E21" i="45"/>
</calcChain>
</file>

<file path=xl/sharedStrings.xml><?xml version="1.0" encoding="utf-8"?>
<sst xmlns="http://schemas.openxmlformats.org/spreadsheetml/2006/main" count="526" uniqueCount="312">
  <si>
    <t>Assessment participants</t>
  </si>
  <si>
    <t>ACTION OWNER</t>
  </si>
  <si>
    <t>Yes</t>
  </si>
  <si>
    <t>REQS MET?</t>
  </si>
  <si>
    <t>ACTION NEEDED TO MEET REQ</t>
  </si>
  <si>
    <t>Totals:</t>
  </si>
  <si>
    <t>Gap assessment results</t>
  </si>
  <si>
    <t>ISO/IEC 27001 Information Security Standard</t>
  </si>
  <si>
    <t>AREA OF STANDARD</t>
  </si>
  <si>
    <t>NO OF REQS MET</t>
  </si>
  <si>
    <t>REQS IN SECTION</t>
  </si>
  <si>
    <t>PERCENTAGE CONFORMANT</t>
  </si>
  <si>
    <t>Assessment Details</t>
  </si>
  <si>
    <t>To refresh chart data, click on “Refresh All” on the Data ribbon.</t>
  </si>
  <si>
    <t>Total</t>
  </si>
  <si>
    <t>Level of Conformity to the ISO/IEC 27001 Standard</t>
  </si>
  <si>
    <t>Percentage Level of Conformity to the ISO/IEC 27001 Standard</t>
  </si>
  <si>
    <t xml:space="preserve">REQS IN SECTION </t>
  </si>
  <si>
    <t xml:space="preserve">NO OF REQS MET </t>
  </si>
  <si>
    <t xml:space="preserve">PERCENTAGE CONFORMANT </t>
  </si>
  <si>
    <t>Percentage Conformity to the ISO/IEC 27001 Standard Radar Chart</t>
  </si>
  <si>
    <t>A.5 Organizational controls</t>
  </si>
  <si>
    <t>A.5.1 Policies for information security</t>
  </si>
  <si>
    <t>A.5.2 Information security roles and responsibilities</t>
  </si>
  <si>
    <t>A.5.3 Segregation of duties</t>
  </si>
  <si>
    <t>A.5.4 Management responsibilities</t>
  </si>
  <si>
    <t>A.5.5 Contact with authorities</t>
  </si>
  <si>
    <t>A.5.6 Contact with special interest groups</t>
  </si>
  <si>
    <t>A.5.7 Threat intelligence</t>
  </si>
  <si>
    <t>A.5.8 Information security in project management</t>
  </si>
  <si>
    <t>A.5.9 Inventory of information and other associated assets</t>
  </si>
  <si>
    <t>A.5.10 Acceptable use of information and other associated assets</t>
  </si>
  <si>
    <t>A.5.11 Return of assets</t>
  </si>
  <si>
    <t>A.5.12 Classification of information</t>
  </si>
  <si>
    <t>A.5.13 Labelling of information</t>
  </si>
  <si>
    <t>A.5.14 Information transfer</t>
  </si>
  <si>
    <t>A.5.15 Access control</t>
  </si>
  <si>
    <t>A.5.16 Identity management</t>
  </si>
  <si>
    <t>A.5.17 Authentication information</t>
  </si>
  <si>
    <t>A.5.18 Access rights</t>
  </si>
  <si>
    <t>A.5.19 Information security in supplier relationships</t>
  </si>
  <si>
    <t>A.5.20 Addressing information security within supplier agreements</t>
  </si>
  <si>
    <t>A.5.21 Managing information security in the ICT supply chain</t>
  </si>
  <si>
    <t>A.5.22 Monitoring, review and change management of supplier services</t>
  </si>
  <si>
    <t>A.5.23 Information security for use of cloud services</t>
  </si>
  <si>
    <t>A.5.24 Information security incident management planning and preparation</t>
  </si>
  <si>
    <t>A.5.25 Assessment and decision on information security events</t>
  </si>
  <si>
    <t>A.5.26 Response to information security incidents</t>
  </si>
  <si>
    <t>A.5.27 Learning from information security incidents</t>
  </si>
  <si>
    <t>A.5.28 Collection of evidence</t>
  </si>
  <si>
    <t>A.5.29 Information security during disruption</t>
  </si>
  <si>
    <t>A.5.30 ICT readiness for business continuity</t>
  </si>
  <si>
    <t>A.5.31 Legal, statutory, regulatory and contractual requirements</t>
  </si>
  <si>
    <t>A.5.32 Intellectual property rights</t>
  </si>
  <si>
    <t>A.5.33 Protection of records</t>
  </si>
  <si>
    <t>A.5.34 Privacy and protection of PII</t>
  </si>
  <si>
    <t>A.5.35 Independent review of information security</t>
  </si>
  <si>
    <t>A.5.36 Compliance with policies, rules and standards for information security</t>
  </si>
  <si>
    <t>A.5.37 Documented operating procedures</t>
  </si>
  <si>
    <t>A.6 People controls</t>
  </si>
  <si>
    <t>A.6.1 Screening</t>
  </si>
  <si>
    <t>A.6.2 Terms and conditions of employment</t>
  </si>
  <si>
    <t>A.6.3 Information security awareness, education and training</t>
  </si>
  <si>
    <t>A.6.4 Disciplinary process</t>
  </si>
  <si>
    <t>A.6.5 Responsibilities after termination or change of employment</t>
  </si>
  <si>
    <t>A.6.6 Confidentiality or non-disclosure agreements</t>
  </si>
  <si>
    <t>A.6.7 Remote working</t>
  </si>
  <si>
    <t>A.6.8 Information security event reporting</t>
  </si>
  <si>
    <t>A.7 Physical controls</t>
  </si>
  <si>
    <t>A.7.1 Physical security perimeters</t>
  </si>
  <si>
    <t>A.7.2 Physical entry</t>
  </si>
  <si>
    <t>A.7.3 Securing offices, rooms and facilities</t>
  </si>
  <si>
    <t>A.7.4 Physical security monitoring</t>
  </si>
  <si>
    <t>A.7.5 Protecting against physical and environmental threats</t>
  </si>
  <si>
    <t>A.7.6 Working in secure areas</t>
  </si>
  <si>
    <t>A.7.7 Clear desk and clear screen</t>
  </si>
  <si>
    <t>A.7.8 Equipment siting and protection</t>
  </si>
  <si>
    <t>A.7.9 Security of assets off-premises</t>
  </si>
  <si>
    <t>A.7.10 Storage media</t>
  </si>
  <si>
    <t>A.7.11 Supporting utilities</t>
  </si>
  <si>
    <t>A.7.12 Cabling security</t>
  </si>
  <si>
    <t>A.7.13 Equipment maintenance</t>
  </si>
  <si>
    <t>A.7.14 Secure disposal or re-use of equipment</t>
  </si>
  <si>
    <t>A.8 Technological controls</t>
  </si>
  <si>
    <t>A.8.1 User endpoint devices</t>
  </si>
  <si>
    <t>A.8.2 Privileged access rights</t>
  </si>
  <si>
    <t>A.8.3 Information access restriction</t>
  </si>
  <si>
    <t>A.8.4 Access to source code</t>
  </si>
  <si>
    <t>A.8.5 Secure authentication</t>
  </si>
  <si>
    <t>A.8.6 Capacity management</t>
  </si>
  <si>
    <t>A.8.7 Protection against malware</t>
  </si>
  <si>
    <t>A.8.8 Management of technical vulnerabilities</t>
  </si>
  <si>
    <t>A.8.9 Configuration management</t>
  </si>
  <si>
    <t>A.8.10 Information deletion</t>
  </si>
  <si>
    <t>A.8.11 Data masking</t>
  </si>
  <si>
    <t>A.8.12 Data leakage prevention</t>
  </si>
  <si>
    <t>A.8.13 Information backup</t>
  </si>
  <si>
    <t>A.8.14 Redundancy of information processing facilities</t>
  </si>
  <si>
    <t>A.8.15 Logging</t>
  </si>
  <si>
    <t>A.8.16 Monitoring activities</t>
  </si>
  <si>
    <t>A.8.17 Clock synchronization</t>
  </si>
  <si>
    <t>A.8.18 Use of privileged utility programs</t>
  </si>
  <si>
    <t>A.8.19 Installation of software on operational systems</t>
  </si>
  <si>
    <t>A.8.20 Networks security</t>
  </si>
  <si>
    <t>A.8.21 Security of network services</t>
  </si>
  <si>
    <t>A.8.22 Segregation of networks</t>
  </si>
  <si>
    <t>A.8.23 Web filtering</t>
  </si>
  <si>
    <t>A.8.24 Use of cryptography</t>
  </si>
  <si>
    <t>A.8.25 Secure development life cycle</t>
  </si>
  <si>
    <t>A.8.26 Application security requirements</t>
  </si>
  <si>
    <t>A.8.27 Secure system architecture and engineering principles</t>
  </si>
  <si>
    <t>A.8.28 Secure coding</t>
  </si>
  <si>
    <t>A.8.29 Security testing in development and acceptance</t>
  </si>
  <si>
    <t>A.8.30 Outsourced development</t>
  </si>
  <si>
    <t>A.8.31 Separation of development, test and production environments</t>
  </si>
  <si>
    <t>A.8.32 Change management</t>
  </si>
  <si>
    <t>A.8.33 Test information</t>
  </si>
  <si>
    <t>A.8.34 Protection of information systems during audit testing</t>
  </si>
  <si>
    <t>An appropriate set of information security policies has been approved and communicated, and reviews happen when required.</t>
  </si>
  <si>
    <t>Everyone knows what their information security roles and responsibilities are.</t>
  </si>
  <si>
    <t>There are no conflicts of duties that could be a risk to the organization.</t>
  </si>
  <si>
    <t>Management makes sure that everyone plays their part in ensuring effective information security.</t>
  </si>
  <si>
    <t>Relevant authorities are known and appropriate ways to keep in contact with them are established.</t>
  </si>
  <si>
    <t>Relevant specialist groups are known and appropriate ways to keep in contact with them are established.</t>
  </si>
  <si>
    <t>A process is in place to understand information security threats to the organization.</t>
  </si>
  <si>
    <t>Projects take due account of their information security rersponsibilities.</t>
  </si>
  <si>
    <t>There is an accurate list of information assets and each asset has an owner.</t>
  </si>
  <si>
    <t>There is a policy on how to use assets appropriately and everyone follows it.</t>
  </si>
  <si>
    <t>Procedures are in place to ensure that assets are returned when people leave or change jobs.</t>
  </si>
  <si>
    <t>An information classification scheme is in effect and is being used in all areas within scope.</t>
  </si>
  <si>
    <t>Everyone knows how to label information appropriately according to the classification scheme.</t>
  </si>
  <si>
    <t>Ways in which information must be transferred, both internally and externally, are defined.</t>
  </si>
  <si>
    <t>It is clear how access to information and other assets will be managed so that it stays secure.</t>
  </si>
  <si>
    <t>Appropriate methods are used to establish the identity of the person or system making a request, for example to access information.</t>
  </si>
  <si>
    <t>Passwords and other types of authentication are managed according to a documented process.</t>
  </si>
  <si>
    <t>Access rights to assets are assigned according to a documented policy.</t>
  </si>
  <si>
    <t>The risks involved in dealing with suppliers are managed by the use of appropriate processes and procedures.</t>
  </si>
  <si>
    <t>The ways in which the organization will interface with suppliers from an information security point of view, are agreed.</t>
  </si>
  <si>
    <t xml:space="preserve">The organization's security requirements are passed down the supply chain. </t>
  </si>
  <si>
    <t>A close eye is kept on whether suppliers are performing as expected and any changes are evaluated carefully.</t>
  </si>
  <si>
    <t>Purchase, use and management of cloud services are performed according to defined processes.</t>
  </si>
  <si>
    <t>There are defined procedures for incident management and everyone involved knows about them.</t>
  </si>
  <si>
    <t>There is a process to decide whether an event should become an information security incident.</t>
  </si>
  <si>
    <t>When they happen, incidents are responded to effectively according to the documented procedures.</t>
  </si>
  <si>
    <t>Lessons learned from incidents are fed back into the relevant processes and procedures.</t>
  </si>
  <si>
    <t>Incident management procedures include methods of finding and preserving evidence where required.</t>
  </si>
  <si>
    <t>When a disruptive event happens, security is not compromised.</t>
  </si>
  <si>
    <t>Plans are in place to recover ICT systems in a way that meets the defined objectives of the organization.</t>
  </si>
  <si>
    <t>The relevant requirements are known and are taken into account when implemeting information security procedures and controls.</t>
  </si>
  <si>
    <t>Care is taken to ensure that the IP rights of others are not infringed, and to protect the organization's IP.</t>
  </si>
  <si>
    <t>Processes are in place to protect records throughout their lifecycle.</t>
  </si>
  <si>
    <t>Legal requirements for the protection of PII are understood and complied with at all times.</t>
  </si>
  <si>
    <t>the approach to information security is independently reviewed on a regular basis to identify improvements.</t>
  </si>
  <si>
    <t>Management regularly checks that information security rules and controls are correctly followed by everyone.</t>
  </si>
  <si>
    <t>The correct way to perform information security activities is documented within procedures.</t>
  </si>
  <si>
    <t>Potential employees are subject to appropriate background checks prior to employment.</t>
  </si>
  <si>
    <t>Appropriate information security-related wording is included in employment contracts.</t>
  </si>
  <si>
    <t xml:space="preserve">Awareness, education and training are conducted to make sure everyone has the skills to maintain information security. </t>
  </si>
  <si>
    <t>Anyone violating information security policy is subject to a formal disciplinary process.</t>
  </si>
  <si>
    <t>Leavers and job changers are made aware of their ongoing information security obligations.</t>
  </si>
  <si>
    <t>Agreements are documented and signed when protected information is shared.</t>
  </si>
  <si>
    <t>An appropriately secure environment is established for all remote workers.</t>
  </si>
  <si>
    <t>People know how to report suspicious events when they come across them.</t>
  </si>
  <si>
    <t>Perimeters are defined and appropriately secured.</t>
  </si>
  <si>
    <t>Unauthorised access to secure areas is prevented.</t>
  </si>
  <si>
    <t>Office locations and layouts are designed with information security in mind.</t>
  </si>
  <si>
    <t>Appropriate physical security monitoring is in place at all locations.</t>
  </si>
  <si>
    <t>The risks from physical and environmental threats are managed appropriately.</t>
  </si>
  <si>
    <t>Specific rules covering secure areas, such as datacentres, are defined and implemented.</t>
  </si>
  <si>
    <t>Devices and sensitive paper documents are protected from prying eyes.</t>
  </si>
  <si>
    <t>Equipment is sited and positioned so that is it appropriately protected from unauthorised access or damage.</t>
  </si>
  <si>
    <t>Devices used away from the organization's premises are appropriately protected.</t>
  </si>
  <si>
    <t>Storage media are managed throughout their lifecycle and appropriately protected, for example using encryption.</t>
  </si>
  <si>
    <t>The risk of failure of utilities has been assessed, and appropriate action taken to protect information processing facilities.</t>
  </si>
  <si>
    <t>The risks to physical cables have been assessed and appropriate protection put in place.</t>
  </si>
  <si>
    <t>Equipment such as UPS, alarm systems, air conditioning and fire systems are maintained correctly.</t>
  </si>
  <si>
    <t>There is a procedure in place to ensure that storage media are wiped and software licenses reclaimed when devices are disposed of.</t>
  </si>
  <si>
    <t>There is a policy setting out how endpoint devices must be protected and all relevant personnel are aware of its contents.</t>
  </si>
  <si>
    <t>Strict controls are in place over who has privileged access rights and they are regularly reviewed.</t>
  </si>
  <si>
    <t>Dynamic access management techniques are used where appropriate to protect information.</t>
  </si>
  <si>
    <t>Only authorised people have access to source code and associated assets such as software libraries.</t>
  </si>
  <si>
    <t>Multi-factor authentication (MFA) is used where possible and appropriate to protect information.</t>
  </si>
  <si>
    <t>Resource capacity, including ICT, people and facilities, is monitored and planned for so that it remains adequate at all times.</t>
  </si>
  <si>
    <t>Anti-malware software is installed on all nodes and complementary controls such as application allowlisting are used to reduce the risk.</t>
  </si>
  <si>
    <t xml:space="preserve">Information about vulnerabilities is regularly obtained and appropriate actions taken to address them. </t>
  </si>
  <si>
    <t>Standard configurations are used for hardware, software, services and networks to reduce security exposures.</t>
  </si>
  <si>
    <t>Information that is no longer required is deleted in a timely way and in accordance with legal obligations.</t>
  </si>
  <si>
    <t>Techniques such as data masking, pseudonymization and anonymization are used to protect PII where appropriate.</t>
  </si>
  <si>
    <t>Tools and procedures are in place to detect and act upon suspected data extraction by unauthorised people.</t>
  </si>
  <si>
    <t>Appropriate backups are taken according to a documented policy and are regularly tested.</t>
  </si>
  <si>
    <t>Appropriate redundancy is designed into information systems to meet established availability requirements.</t>
  </si>
  <si>
    <t xml:space="preserve">Logs are kept and protected that record activities on information systems for analysis and investigation. </t>
  </si>
  <si>
    <t>Monitoring tools are used to detect suspicious activity within the organization's systems and networks.</t>
  </si>
  <si>
    <t>A central source of time is used for all of the organization's systems and networks.</t>
  </si>
  <si>
    <t>Installation and use of utility programs is tightly controlled.</t>
  </si>
  <si>
    <t>Procedures are in place to manage the installation, updating and testing of software the the production environment.</t>
  </si>
  <si>
    <t>Appropriate controls are in place to secure networks, including virtualized networks.</t>
  </si>
  <si>
    <t>The provision of external network services meets the organization's information security requirements.</t>
  </si>
  <si>
    <t>Internal networks are segregated from each other where appropriate.</t>
  </si>
  <si>
    <t>User access to websites is managed according to the organization's defined policy.</t>
  </si>
  <si>
    <t>Approved ways to use cryptography are defined and implemented.</t>
  </si>
  <si>
    <t>Software and systems are developed in a secure way according to established rules.</t>
  </si>
  <si>
    <t>The security of applications is designed and evaluated as part of system development or acquisition.</t>
  </si>
  <si>
    <t>A set of principles have been defined for the security of the overall architecture of the organization's systems and services.</t>
  </si>
  <si>
    <t>Bespoke software code is written in a way that maximises its security and minimises vulnerabilities.</t>
  </si>
  <si>
    <t xml:space="preserve">The security of new and changed systems is specifically tested as part of their creation and implementation. </t>
  </si>
  <si>
    <t>Appropriate control is exercised over the security of software developed by external third parties.</t>
  </si>
  <si>
    <t xml:space="preserve">The environments involved in the creation and maintenance of software are kept separate with appropriate security implemented on each. </t>
  </si>
  <si>
    <t>Documented procedures are in place to manage the change process for information systems.</t>
  </si>
  <si>
    <t>Test data is chosen carefully and with due regard to the protection of sensitive information.</t>
  </si>
  <si>
    <t>Effective communication occurs between auditors and management to ensure that operational systems are not unduly affected by audit activities.</t>
  </si>
  <si>
    <t>4 Context of the organization</t>
  </si>
  <si>
    <t xml:space="preserve">4.1 Understanding the organization and its context </t>
  </si>
  <si>
    <t>Have the external and internal issues that affect the ISMS been determined?</t>
  </si>
  <si>
    <t>4.2 Understanding the needs and expectations of interested parties</t>
  </si>
  <si>
    <t>Have the interested parties and their requirements been identified?</t>
  </si>
  <si>
    <t>4.3 Determining the scope of the information security management system</t>
  </si>
  <si>
    <t>Has the scope of the ISMS been determined and documented?</t>
  </si>
  <si>
    <t>4.4 Information security management system</t>
  </si>
  <si>
    <t>Is an ISMS in place and being continually improved?</t>
  </si>
  <si>
    <t>5 Leadership</t>
  </si>
  <si>
    <t>5.1 Leadership and commitment</t>
  </si>
  <si>
    <t>Does top management demonstrate  leadership and commitment to the ISMS by providing resources and communicating effectively? (see list A to H)</t>
  </si>
  <si>
    <t>5.2 Policy</t>
  </si>
  <si>
    <t>Is a documented information security policy in place?</t>
  </si>
  <si>
    <t>Does it set objectives for the ISMS?</t>
  </si>
  <si>
    <t>Does it commit the organization to satisfying requirements and continually improving the ISMS?</t>
  </si>
  <si>
    <t>Is it adequately communicated?</t>
  </si>
  <si>
    <t>5.3 Organizational roles, responsibilities and authorities</t>
  </si>
  <si>
    <t>Are roles, responsibilities and authorities for the ISMS defined?</t>
  </si>
  <si>
    <t>6 Planning</t>
  </si>
  <si>
    <t>6.1 Actions to address risks and opportunities</t>
  </si>
  <si>
    <t>6.1.1 General</t>
  </si>
  <si>
    <t xml:space="preserve">Does the plan for the ISMS take into account the relevant issues and requirements? </t>
  </si>
  <si>
    <t>Are all of the relevant risks and opportunities determined?</t>
  </si>
  <si>
    <t>Are actions planned to address the identified risks and opportunities?</t>
  </si>
  <si>
    <t>6.1.2 Information Security Risk Assessment</t>
  </si>
  <si>
    <t>Is a documented information security risk assessment process defined and applied?</t>
  </si>
  <si>
    <t>Is it clear when risk assessments should be carried out?</t>
  </si>
  <si>
    <t>Has a risk assessment been carried out with respect to the confidentiality, integrity and availability of the information within scope?</t>
  </si>
  <si>
    <t>Have risk owners been identified?</t>
  </si>
  <si>
    <t>Have risks been analysed, evaluated and prioritised for treatment?</t>
  </si>
  <si>
    <t>6.1.3 Information Security Risk Treatment</t>
  </si>
  <si>
    <t>Is there a documented information security risk treatment process?</t>
  </si>
  <si>
    <t>Have appropriate risk treatment options been selected for each risk that exceeds the risk acceptance criteria?</t>
  </si>
  <si>
    <t>Have necessary controls been selected for each risk that requires treatment?</t>
  </si>
  <si>
    <t>Has a Statement of Applicability been created?</t>
  </si>
  <si>
    <t>Is there a plan to implement the identified treatments?</t>
  </si>
  <si>
    <t>Has the risk treatment plan been approved by risk owners?</t>
  </si>
  <si>
    <t>6.2 Information security objectives and planning to achieve them</t>
  </si>
  <si>
    <t>Have measurable information security objectives been established and communicated?</t>
  </si>
  <si>
    <t>Is there a plan to achieve the defined information security objectives?</t>
  </si>
  <si>
    <t>7 Support</t>
  </si>
  <si>
    <t>7.1 Resources</t>
  </si>
  <si>
    <t>Are ISMS resources determined and provided?</t>
  </si>
  <si>
    <t>7.2 Competence</t>
  </si>
  <si>
    <t>Are all of the relevant people sufficiently competent to perform their roles?</t>
  </si>
  <si>
    <t>Where necessary, is action taken to improve competence and are records kept?</t>
  </si>
  <si>
    <t>7.3 Awareness</t>
  </si>
  <si>
    <t>Are all relevant people aware of the information security policy and the importance of good security?</t>
  </si>
  <si>
    <t>7.4 Communication</t>
  </si>
  <si>
    <t>Is effective internal and external communication in place?</t>
  </si>
  <si>
    <t>7.5 Documented information</t>
  </si>
  <si>
    <t>7.5.1 General</t>
  </si>
  <si>
    <t>Is all of the documented information required by the standard in place?</t>
  </si>
  <si>
    <t>7.5.2 Creating and updating</t>
  </si>
  <si>
    <t>Are standards used for documentation such as titles, references, format, review and approval?</t>
  </si>
  <si>
    <t>7.5.3 Control of documented information</t>
  </si>
  <si>
    <t>Is the lifecycle of documented information controlled, including that from outside the organization?</t>
  </si>
  <si>
    <t>8 Operation</t>
  </si>
  <si>
    <t xml:space="preserve">8.1 Operational planning and control </t>
  </si>
  <si>
    <t>Are planned changes controlled and the consequences of unplanned changes mitigated?</t>
  </si>
  <si>
    <t>Are outsourced processes identified and controlled?</t>
  </si>
  <si>
    <t>8.2 Information security risk assessment</t>
  </si>
  <si>
    <t>Are documented risk assessments carried out at planned intervals and when significant change happens?</t>
  </si>
  <si>
    <t>8.3 Information security risk treatment</t>
  </si>
  <si>
    <t>Is the information security risk treatment plan being implemented and results documented?</t>
  </si>
  <si>
    <t>9 Performance Evaluation</t>
  </si>
  <si>
    <t>9.1 Monitoring, measurement, analysis and evaluation</t>
  </si>
  <si>
    <t>Is it clearly defined what needs to be monitored and measured to determine the effectiveness of the ISMS?</t>
  </si>
  <si>
    <t>Are the methods for monitoring, measurement, analysis and evaluation clearly defined and the results documented?</t>
  </si>
  <si>
    <t>9.2 Internal audit</t>
  </si>
  <si>
    <t>Are appropriate internal audits being carried out by suitably qualified and impartial people?</t>
  </si>
  <si>
    <t>Are the audit results being communicated to management so that action can be taken?</t>
  </si>
  <si>
    <t>9.3 Management review</t>
  </si>
  <si>
    <t>Are documented management reviews being held regularly?</t>
  </si>
  <si>
    <t>Are all of the topics from the standard a to f covered in each management review?</t>
  </si>
  <si>
    <t>10 Improvement</t>
  </si>
  <si>
    <t>Are nonconformities being identified, documented and addressed?</t>
  </si>
  <si>
    <t>Is the ISMS being continually improved?</t>
  </si>
  <si>
    <t>Terms used</t>
  </si>
  <si>
    <t>ISMS: Information Security Management System</t>
  </si>
  <si>
    <t>Information security management systems: Requirements</t>
  </si>
  <si>
    <t xml:space="preserve"> AREA/SECTION</t>
  </si>
  <si>
    <t>SUB-SECTION</t>
  </si>
  <si>
    <t>ISO/IEC 27001 REQUIREMENTS</t>
  </si>
  <si>
    <t>ISO/IEC 27001 Gap Assessment dashboard</t>
  </si>
  <si>
    <t>Level of conformity to the ISO/IEC 27001 standard</t>
  </si>
  <si>
    <t>Percentage level of conformity to the ISO/IEC 27001 standard radar chart</t>
  </si>
  <si>
    <t>Percentage level of conformity to the ISO/IEC 27001 standard</t>
  </si>
  <si>
    <t>COMMENTS</t>
  </si>
  <si>
    <t>6.3 Planning of changes</t>
  </si>
  <si>
    <t>Is there a process to cater for the planning of expected and unexpected changes to the ISMS?</t>
  </si>
  <si>
    <t>10.1 Continual improvement</t>
  </si>
  <si>
    <t>10.2 Nonconformity and corrective action</t>
  </si>
  <si>
    <t>Security classification</t>
  </si>
  <si>
    <t>Standard assessed</t>
  </si>
  <si>
    <t>Date(s) of assessment</t>
  </si>
  <si>
    <t>Location of assessment</t>
  </si>
  <si>
    <t>Assessor</t>
  </si>
  <si>
    <t>Purpose of assessment</t>
  </si>
  <si>
    <t>Scope of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</si>
</sst>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Book Antiqua"/>
      <family val="1"/>
    </font>
    <font>
      <b/>
      <sz val="16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name val="Book Antiqua"/>
      <family val="1"/>
    </font>
    <font>
      <b/>
      <sz val="11"/>
      <color theme="0"/>
      <name val="Book Antiqua"/>
      <family val="1"/>
    </font>
    <font>
      <b/>
      <sz val="16"/>
      <name val="Book Antiqua"/>
      <family val="1"/>
    </font>
    <font>
      <b/>
      <sz val="12"/>
      <color rgb="FF444444"/>
      <name val="Book Antiqua"/>
      <family val="1"/>
    </font>
    <font>
      <b/>
      <sz val="11"/>
      <color rgb="FF444444"/>
      <name val="Book Antiqua"/>
      <family val="1"/>
    </font>
    <font>
      <b/>
      <sz val="14"/>
      <color rgb="FF444444"/>
      <name val="Book Antiqua"/>
      <family val="1"/>
    </font>
    <font>
      <sz val="11"/>
      <color theme="0"/>
      <name val="Book Antiqua"/>
      <family val="1"/>
    </font>
    <font>
      <b/>
      <sz val="14"/>
      <color theme="1"/>
      <name val="Book Antiqua"/>
      <family val="1"/>
    </font>
    <font>
      <sz val="12"/>
      <color rgb="FF444444"/>
      <name val="Book Antiqua"/>
      <family val="1"/>
    </font>
    <font>
      <b/>
      <sz val="14"/>
      <color theme="0"/>
      <name val="Book Antiqua"/>
      <family val="1"/>
    </font>
    <font>
      <sz val="14"/>
      <color theme="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horizontal="center" vertical="top"/>
    </xf>
    <xf numFmtId="9" fontId="4" fillId="0" borderId="0" xfId="0" applyNumberFormat="1" applyFont="1" applyAlignment="1">
      <alignment horizontal="center" vertical="top"/>
    </xf>
    <xf numFmtId="0" fontId="9" fillId="2" borderId="0" xfId="0" applyFont="1" applyFill="1"/>
    <xf numFmtId="0" fontId="5" fillId="0" borderId="0" xfId="0" applyFont="1" applyAlignment="1">
      <alignment horizontal="center" vertical="top"/>
    </xf>
    <xf numFmtId="9" fontId="5" fillId="0" borderId="0" xfId="0" applyNumberFormat="1" applyFont="1" applyAlignment="1">
      <alignment horizontal="center" vertical="top"/>
    </xf>
    <xf numFmtId="0" fontId="10" fillId="0" borderId="0" xfId="0" applyFont="1"/>
    <xf numFmtId="9" fontId="0" fillId="0" borderId="0" xfId="0" applyNumberFormat="1" applyAlignment="1">
      <alignment horizont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3" xfId="0" applyFont="1" applyBorder="1" applyAlignment="1">
      <alignment vertical="center" wrapText="1"/>
    </xf>
    <xf numFmtId="0" fontId="16" fillId="3" borderId="3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>
      <alignment vertical="center" wrapText="1"/>
    </xf>
    <xf numFmtId="0" fontId="21" fillId="3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9" fillId="4" borderId="0" xfId="0" applyFont="1" applyFill="1" applyAlignment="1">
      <alignment horizontal="right" vertical="center" wrapText="1"/>
    </xf>
    <xf numFmtId="0" fontId="19" fillId="4" borderId="0" xfId="0" applyFont="1" applyFill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9" fontId="13" fillId="0" borderId="0" xfId="3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9" fontId="1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2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25" fillId="3" borderId="0" xfId="0" applyFont="1" applyFill="1" applyAlignment="1">
      <alignment vertical="center"/>
    </xf>
  </cellXfs>
  <cellStyles count="4">
    <cellStyle name="Prozent" xfId="3" builtinId="5"/>
    <cellStyle name="Standard" xfId="0" builtinId="0"/>
    <cellStyle name="Überschrift 1" xfId="1" builtinId="16" customBuiltin="1"/>
    <cellStyle name="Überschrift 2" xfId="2" builtinId="17" customBuiltin="1"/>
  </cellStyles>
  <dxfs count="42">
    <dxf>
      <alignment horizontal="center"/>
    </dxf>
    <dxf>
      <numFmt numFmtId="13" formatCode="0%"/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general" vertical="top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499984740745262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Book Antiqua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 Antiqua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solid">
          <fgColor indexed="64"/>
          <bgColor rgb="FF0070C0"/>
        </patternFill>
      </fill>
      <alignment horizontal="general" vertical="center" textRotation="0" wrapText="1" indent="0" justifyLastLine="0" shrinkToFit="0" readingOrder="0"/>
    </dxf>
    <dxf>
      <font>
        <color theme="1"/>
      </font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6" tint="0.39994506668294322"/>
        </vertical>
        <horizontal/>
      </border>
    </dxf>
    <dxf>
      <font>
        <color theme="1"/>
      </font>
      <fill>
        <patternFill>
          <bgColor theme="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6" tint="0.39994506668294322"/>
        </vertical>
        <horizontal/>
      </border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color theme="1"/>
      </font>
    </dxf>
    <dxf>
      <font>
        <b/>
        <i val="0"/>
        <color theme="0"/>
      </font>
      <fill>
        <patternFill>
          <bgColor rgb="FF009BA4"/>
        </patternFill>
      </fill>
      <border>
        <bottom style="thin">
          <color theme="4"/>
        </bottom>
        <vertical/>
        <horizontal/>
      </border>
    </dxf>
    <dxf>
      <font>
        <b val="0"/>
        <i val="0"/>
        <color rgb="FF444444"/>
      </font>
      <border>
        <left style="thin">
          <color rgb="FF009BA4"/>
        </left>
        <right style="thin">
          <color rgb="FF009BA4"/>
        </right>
        <top style="thin">
          <color rgb="FF009BA4"/>
        </top>
        <bottom style="thin">
          <color rgb="FF009BA4"/>
        </bottom>
        <vertical/>
        <horizontal/>
      </border>
    </dxf>
  </dxfs>
  <tableStyles count="2" defaultTableStyle="CertiKit table style" defaultPivotStyle="PivotStyleLight16">
    <tableStyle name="CertiKit Slicer" pivot="0" table="0" count="10" xr9:uid="{00000000-0011-0000-FFFF-FFFF00000000}">
      <tableStyleElement type="wholeTable" dxfId="41"/>
      <tableStyleElement type="headerRow" dxfId="40"/>
    </tableStyle>
    <tableStyle name="CertiKit table style" pivot="0" count="4" xr9:uid="{00000000-0011-0000-FFFF-FFFF01000000}">
      <tableStyleElement type="wholeTable" dxfId="39"/>
      <tableStyleElement type="headerRow" dxfId="38"/>
      <tableStyleElement type="firstRowStripe" dxfId="37"/>
      <tableStyleElement type="secondRowStripe" dxfId="36"/>
    </tableStyle>
  </tableStyles>
  <colors>
    <mruColors>
      <color rgb="FFD0EAEB"/>
      <color rgb="FF009BA4"/>
      <color rgb="FF444444"/>
      <color rgb="FF006D73"/>
      <color rgb="FF005E63"/>
      <color rgb="FF004043"/>
      <color rgb="FFFFFFFF"/>
      <color rgb="FFDBDC2C"/>
      <color rgb="FFCCC900"/>
    </mruColors>
  </colors>
  <extLst>
    <ext xmlns:x14="http://schemas.microsoft.com/office/spreadsheetml/2009/9/main" uri="{46F421CA-312F-682f-3DD2-61675219B42D}">
      <x14:dxfs count="8">
        <dxf>
          <font>
            <color rgb="FF444444"/>
          </font>
          <fill>
            <gradientFill degree="90">
              <stop position="0">
                <color rgb="FFCCC900"/>
              </stop>
              <stop position="1">
                <color rgb="FFFFFF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444444"/>
          </font>
          <fill>
            <gradientFill degree="90">
              <stop position="0">
                <color rgb="FFCCC900"/>
              </stop>
              <stop position="1">
                <color rgb="FFFFFF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444444"/>
          </font>
          <fill>
            <gradientFill degree="90">
              <stop position="0">
                <color rgb="FFCCC900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444444"/>
          </font>
          <fill>
            <gradientFill degree="90">
              <stop position="0">
                <color rgb="FFCCC900"/>
              </stop>
              <stop position="1">
                <color rgb="FFFFFF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D0EAEB"/>
              <bgColor rgb="FFD0EAEB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444444"/>
          </font>
          <fill>
            <patternFill patternType="solid">
              <fgColor rgb="FFD0EAEB"/>
              <bgColor rgb="FFD0EAEB"/>
            </patternFill>
          </fill>
          <border>
            <left style="thin">
              <color rgb="FF009BA4"/>
            </left>
            <right style="thin">
              <color rgb="FF009BA4"/>
            </right>
            <top style="thin">
              <color rgb="FF009BA4"/>
            </top>
            <bottom style="thin">
              <color rgb="FF009BA4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444444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ertiKi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[ISMS-FORM-00-4 - ISO-27001-Gap-Assessment-Tool.xlsx]ISO27001 Conformity Chart Pivot!ISO27001ConformityChart</c:name>
    <c:fmtId val="2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'ISO27001 Conformity Chart Pivot'!$C$6</c:f>
              <c:strCache>
                <c:ptCount val="1"/>
                <c:pt idx="0">
                  <c:v>REQS IN SECTION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Conformity Chart Pivot'!$B$7:$B$17</c:f>
              <c:strCache>
                <c:ptCount val="11"/>
                <c:pt idx="0">
                  <c:v>A.8 Technological controls</c:v>
                </c:pt>
                <c:pt idx="1">
                  <c:v>A.7 Physical controls</c:v>
                </c:pt>
                <c:pt idx="2">
                  <c:v>A.6 People controls</c:v>
                </c:pt>
                <c:pt idx="3">
                  <c:v>A.5 Organizational controls</c:v>
                </c:pt>
                <c:pt idx="4">
                  <c:v>10 Improvement</c:v>
                </c:pt>
                <c:pt idx="5">
                  <c:v>9 Performance Evaluation</c:v>
                </c:pt>
                <c:pt idx="6">
                  <c:v>8 Operation</c:v>
                </c:pt>
                <c:pt idx="7">
                  <c:v>7 Support</c:v>
                </c:pt>
                <c:pt idx="8">
                  <c:v>6 Planning</c:v>
                </c:pt>
                <c:pt idx="9">
                  <c:v>5 Leadership</c:v>
                </c:pt>
                <c:pt idx="10">
                  <c:v>4 Context of the organization</c:v>
                </c:pt>
              </c:strCache>
            </c:strRef>
          </c:cat>
          <c:val>
            <c:numRef>
              <c:f>'ISO27001 Conformity Chart Pivot'!$C$7:$C$17</c:f>
              <c:numCache>
                <c:formatCode>General</c:formatCode>
                <c:ptCount val="11"/>
                <c:pt idx="0">
                  <c:v>34</c:v>
                </c:pt>
                <c:pt idx="1">
                  <c:v>14</c:v>
                </c:pt>
                <c:pt idx="2">
                  <c:v>8</c:v>
                </c:pt>
                <c:pt idx="3">
                  <c:v>37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D-4BDD-9E73-C268B7C85F35}"/>
            </c:ext>
          </c:extLst>
        </c:ser>
        <c:ser>
          <c:idx val="1"/>
          <c:order val="1"/>
          <c:tx>
            <c:strRef>
              <c:f>'ISO27001 Conformity Chart Pivot'!$D$6</c:f>
              <c:strCache>
                <c:ptCount val="1"/>
                <c:pt idx="0">
                  <c:v>NO OF REQS MET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Conformity Chart Pivot'!$B$7:$B$17</c:f>
              <c:strCache>
                <c:ptCount val="11"/>
                <c:pt idx="0">
                  <c:v>A.8 Technological controls</c:v>
                </c:pt>
                <c:pt idx="1">
                  <c:v>A.7 Physical controls</c:v>
                </c:pt>
                <c:pt idx="2">
                  <c:v>A.6 People controls</c:v>
                </c:pt>
                <c:pt idx="3">
                  <c:v>A.5 Organizational controls</c:v>
                </c:pt>
                <c:pt idx="4">
                  <c:v>10 Improvement</c:v>
                </c:pt>
                <c:pt idx="5">
                  <c:v>9 Performance Evaluation</c:v>
                </c:pt>
                <c:pt idx="6">
                  <c:v>8 Operation</c:v>
                </c:pt>
                <c:pt idx="7">
                  <c:v>7 Support</c:v>
                </c:pt>
                <c:pt idx="8">
                  <c:v>6 Planning</c:v>
                </c:pt>
                <c:pt idx="9">
                  <c:v>5 Leadership</c:v>
                </c:pt>
                <c:pt idx="10">
                  <c:v>4 Context of the organization</c:v>
                </c:pt>
              </c:strCache>
            </c:strRef>
          </c:cat>
          <c:val>
            <c:numRef>
              <c:f>'ISO27001 Conformity Chart Pivot'!$D$7:$D$17</c:f>
              <c:numCache>
                <c:formatCode>General</c:formatCode>
                <c:ptCount val="11"/>
                <c:pt idx="0">
                  <c:v>34</c:v>
                </c:pt>
                <c:pt idx="1">
                  <c:v>14</c:v>
                </c:pt>
                <c:pt idx="2">
                  <c:v>8</c:v>
                </c:pt>
                <c:pt idx="3">
                  <c:v>37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D-4BDD-9E73-C268B7C85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90375040"/>
        <c:axId val="190376576"/>
      </c:barChart>
      <c:catAx>
        <c:axId val="19037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0376576"/>
        <c:crosses val="autoZero"/>
        <c:auto val="1"/>
        <c:lblAlgn val="ctr"/>
        <c:lblOffset val="100"/>
        <c:noMultiLvlLbl val="0"/>
      </c:catAx>
      <c:valAx>
        <c:axId val="1903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0375040"/>
        <c:crosses val="autoZero"/>
        <c:crossBetween val="between"/>
      </c:valAx>
    </c:plotArea>
    <c:legend>
      <c:legendPos val="t"/>
      <c:overlay val="0"/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[ISMS-FORM-00-4 - ISO-27001-Gap-Assessment-Tool.xlsx]ISO27001 % Conform Chart Pivot!ISO27001%ConformityChart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59310294546504E-2"/>
          <c:y val="0.10879999999999999"/>
          <c:w val="0.91070920822397206"/>
          <c:h val="0.54898326509186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'ISO27001 % Conform Chart Pivot'!$C$6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'ISO27001 % Conform Chart Pivot'!$B$7:$B$17</c:f>
              <c:strCache>
                <c:ptCount val="11"/>
                <c:pt idx="0">
                  <c:v>4 Context of the organization</c:v>
                </c:pt>
                <c:pt idx="1">
                  <c:v>5 Leadership</c:v>
                </c:pt>
                <c:pt idx="2">
                  <c:v>6 Planning</c:v>
                </c:pt>
                <c:pt idx="3">
                  <c:v>7 Support</c:v>
                </c:pt>
                <c:pt idx="4">
                  <c:v>8 Operation</c:v>
                </c:pt>
                <c:pt idx="5">
                  <c:v>9 Performance Evaluation</c:v>
                </c:pt>
                <c:pt idx="6">
                  <c:v>10 Improvement</c:v>
                </c:pt>
                <c:pt idx="7">
                  <c:v>A.5 Organizational controls</c:v>
                </c:pt>
                <c:pt idx="8">
                  <c:v>A.6 People controls</c:v>
                </c:pt>
                <c:pt idx="9">
                  <c:v>A.7 Physical controls</c:v>
                </c:pt>
                <c:pt idx="10">
                  <c:v>A.8 Technological controls</c:v>
                </c:pt>
              </c:strCache>
            </c:strRef>
          </c:cat>
          <c:val>
            <c:numRef>
              <c:f>'ISO27001 % Conform Chart Pivot'!$C$7:$C$17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0-4EB6-A3FC-05C752BFB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50"/>
        <c:axId val="191255680"/>
        <c:axId val="191262720"/>
      </c:barChart>
      <c:catAx>
        <c:axId val="1912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1262720"/>
        <c:crosses val="autoZero"/>
        <c:auto val="1"/>
        <c:lblAlgn val="ctr"/>
        <c:lblOffset val="100"/>
        <c:noMultiLvlLbl val="0"/>
      </c:catAx>
      <c:valAx>
        <c:axId val="19126272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191255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[ISMS-FORM-00-4 - ISO-27001-Gap-Assessment-Tool.xlsx]ISO27001 % Conform Radar Pivot!ISO27001%ConformityRadarChart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'ISO27001 % Conform Radar Pivot'!$C$6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'ISO27001 % Conform Radar Pivot'!$B$7:$B$17</c:f>
              <c:strCache>
                <c:ptCount val="11"/>
                <c:pt idx="0">
                  <c:v>4 Context of the organization</c:v>
                </c:pt>
                <c:pt idx="1">
                  <c:v>5 Leadership</c:v>
                </c:pt>
                <c:pt idx="2">
                  <c:v>6 Planning</c:v>
                </c:pt>
                <c:pt idx="3">
                  <c:v>7 Support</c:v>
                </c:pt>
                <c:pt idx="4">
                  <c:v>8 Operation</c:v>
                </c:pt>
                <c:pt idx="5">
                  <c:v>9 Performance Evaluation</c:v>
                </c:pt>
                <c:pt idx="6">
                  <c:v>10 Improvement</c:v>
                </c:pt>
                <c:pt idx="7">
                  <c:v>A.5 Organizational controls</c:v>
                </c:pt>
                <c:pt idx="8">
                  <c:v>A.6 People controls</c:v>
                </c:pt>
                <c:pt idx="9">
                  <c:v>A.7 Physical controls</c:v>
                </c:pt>
                <c:pt idx="10">
                  <c:v>A.8 Technological controls</c:v>
                </c:pt>
              </c:strCache>
            </c:strRef>
          </c:cat>
          <c:val>
            <c:numRef>
              <c:f>'ISO27001 % Conform Radar Pivot'!$C$7:$C$17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B-4372-B420-E828F0E2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5216"/>
        <c:axId val="191306752"/>
      </c:radarChart>
      <c:catAx>
        <c:axId val="191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91306752"/>
        <c:crosses val="autoZero"/>
        <c:auto val="1"/>
        <c:lblAlgn val="ctr"/>
        <c:lblOffset val="100"/>
        <c:noMultiLvlLbl val="0"/>
      </c:catAx>
      <c:valAx>
        <c:axId val="191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91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ook Antiqua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1924051</xdr:colOff>
      <xdr:row>1</xdr:row>
      <xdr:rowOff>38100</xdr:rowOff>
    </xdr:from>
    <xdr:to>
      <xdr:col>2</xdr:col>
      <xdr:colOff>4924425</xdr:colOff>
      <xdr:row>6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990976" y="247650"/>
          <a:ext cx="3000374" cy="1019175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ISO/IEC  27001 </a:t>
          </a:r>
        </a:p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Gap Assessment Tool</a:t>
          </a:r>
          <a:r>
            <a:rPr lang="en-GB" sz="1800" b="1" baseline="0">
              <a:solidFill>
                <a:schemeClr val="bg1"/>
              </a:solidFill>
              <a:latin typeface="Book Antiqua" pitchFamily="18" charset="0"/>
            </a:rPr>
            <a:t> </a:t>
          </a:r>
        </a:p>
        <a:p>
          <a:pPr algn="r"/>
          <a:r>
            <a:rPr lang="en-GB" sz="1200" b="0">
              <a:solidFill>
                <a:schemeClr val="bg1"/>
              </a:solidFill>
              <a:latin typeface="Book Antiqua" pitchFamily="18" charset="0"/>
            </a:rPr>
            <a:t>ISMS-FORM-00-4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2781301</xdr:colOff>
      <xdr:row>1</xdr:row>
      <xdr:rowOff>19051</xdr:rowOff>
    </xdr:from>
    <xdr:to>
      <xdr:col>5</xdr:col>
      <xdr:colOff>1762126</xdr:colOff>
      <xdr:row>3</xdr:row>
      <xdr:rowOff>171451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657851" y="228601"/>
          <a:ext cx="6210300" cy="571500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ISO/IEC  27001 Gap Assessment Tool</a:t>
          </a:r>
          <a:r>
            <a:rPr lang="en-GB" sz="1800" b="1" baseline="0">
              <a:solidFill>
                <a:schemeClr val="bg1"/>
              </a:solidFill>
              <a:latin typeface="Book Antiqua" pitchFamily="18" charset="0"/>
            </a:rPr>
            <a:t> </a:t>
          </a:r>
        </a:p>
        <a:p>
          <a:pPr algn="r"/>
          <a:r>
            <a:rPr lang="en-GB" sz="1200" b="0">
              <a:solidFill>
                <a:schemeClr val="bg1"/>
              </a:solidFill>
              <a:latin typeface="Book Antiqua" pitchFamily="18" charset="0"/>
            </a:rPr>
            <a:t>ISMS-FORM-00-4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190499</xdr:rowOff>
    </xdr:from>
    <xdr:to>
      <xdr:col>5</xdr:col>
      <xdr:colOff>0</xdr:colOff>
      <xdr:row>65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380999</xdr:colOff>
      <xdr:row>38</xdr:row>
      <xdr:rowOff>190499</xdr:rowOff>
    </xdr:from>
    <xdr:to>
      <xdr:col>23</xdr:col>
      <xdr:colOff>600075</xdr:colOff>
      <xdr:row>75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190499</xdr:rowOff>
    </xdr:from>
    <xdr:to>
      <xdr:col>24</xdr:col>
      <xdr:colOff>0</xdr:colOff>
      <xdr:row>35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952500</xdr:colOff>
      <xdr:row>1</xdr:row>
      <xdr:rowOff>38101</xdr:rowOff>
    </xdr:from>
    <xdr:to>
      <xdr:col>5</xdr:col>
      <xdr:colOff>85724</xdr:colOff>
      <xdr:row>5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524500" y="247651"/>
          <a:ext cx="3124199" cy="876300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ISO/IEC  27001 </a:t>
          </a:r>
        </a:p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Gap Assessment Tool</a:t>
          </a:r>
          <a:r>
            <a:rPr lang="en-GB" sz="1800" b="1" baseline="0">
              <a:solidFill>
                <a:schemeClr val="bg1"/>
              </a:solidFill>
              <a:latin typeface="Book Antiqua" pitchFamily="18" charset="0"/>
            </a:rPr>
            <a:t> </a:t>
          </a:r>
        </a:p>
        <a:p>
          <a:pPr algn="r"/>
          <a:r>
            <a:rPr lang="en-GB" sz="1200" b="0">
              <a:solidFill>
                <a:schemeClr val="bg1"/>
              </a:solidFill>
              <a:latin typeface="Book Antiqua" pitchFamily="18" charset="0"/>
            </a:rPr>
            <a:t>ISMS-FORM-00-4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Holmes" refreshedDate="44805.587467708334" createdVersion="6" refreshedVersion="7" minRefreshableVersion="3" recordCount="11" xr:uid="{00000000-000A-0000-FFFF-FFFF00000000}">
  <cacheSource type="worksheet">
    <worksheetSource name="ISO27001ConformityTable"/>
  </cacheSource>
  <cacheFields count="4">
    <cacheField name="AREA OF STANDARD" numFmtId="0">
      <sharedItems count="25">
        <s v="4 Context of the organization"/>
        <s v="5 Leadership"/>
        <s v="6 Planning"/>
        <s v="7 Support"/>
        <s v="8 Operation"/>
        <s v="9 Performance Evaluation"/>
        <s v="10 Improvement"/>
        <s v="A.5 Organizational controls"/>
        <s v="A.6 People controls"/>
        <s v="A.7 Physical controls"/>
        <s v="A.8 Technological controls"/>
        <s v="A.11 Physical and environmental security" u="1"/>
        <s v="A.5 Information security policies" u="1"/>
        <s v="A.14 System acquisition, development and maintenance" u="1"/>
        <s v="A.16 Information security incident management" u="1"/>
        <s v="A.18 Compliance" u="1"/>
        <s v="A.13 Communications security" u="1"/>
        <s v="A.17 Information security aspects of business continuity management" u="1"/>
        <s v="A.7 Human resources security" u="1"/>
        <s v="A.10 Cryptography" u="1"/>
        <s v="A.6 Organization of information security" u="1"/>
        <s v="A.8 Asset management" u="1"/>
        <s v="A.12 Operations security" u="1"/>
        <s v="A.15 Supplier relationships" u="1"/>
        <s v="A.9 Access control" u="1"/>
      </sharedItems>
    </cacheField>
    <cacheField name="REQS IN SECTION" numFmtId="0">
      <sharedItems containsSemiMixedTypes="0" containsString="0" containsNumber="1" containsInteger="1" minValue="2" maxValue="37"/>
    </cacheField>
    <cacheField name="NO OF REQS MET" numFmtId="0">
      <sharedItems containsSemiMixedTypes="0" containsString="0" containsNumber="1" containsInteger="1" minValue="2" maxValue="37"/>
    </cacheField>
    <cacheField name="PERCENTAGE CONFORMANT" numFmtId="9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4"/>
    <n v="4"/>
    <n v="1"/>
  </r>
  <r>
    <x v="1"/>
    <n v="6"/>
    <n v="6"/>
    <n v="1"/>
  </r>
  <r>
    <x v="2"/>
    <n v="16"/>
    <n v="16"/>
    <n v="1"/>
  </r>
  <r>
    <x v="3"/>
    <n v="8"/>
    <n v="8"/>
    <n v="1"/>
  </r>
  <r>
    <x v="4"/>
    <n v="4"/>
    <n v="4"/>
    <n v="1"/>
  </r>
  <r>
    <x v="5"/>
    <n v="6"/>
    <n v="6"/>
    <n v="1"/>
  </r>
  <r>
    <x v="6"/>
    <n v="2"/>
    <n v="2"/>
    <n v="1"/>
  </r>
  <r>
    <x v="7"/>
    <n v="37"/>
    <n v="37"/>
    <n v="1"/>
  </r>
  <r>
    <x v="8"/>
    <n v="8"/>
    <n v="8"/>
    <n v="1"/>
  </r>
  <r>
    <x v="9"/>
    <n v="14"/>
    <n v="14"/>
    <n v="1"/>
  </r>
  <r>
    <x v="10"/>
    <n v="34"/>
    <n v="3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ISO27001ConformityChart" cacheId="0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6" indent="0" compact="0" compactData="0" multipleFieldFilters="0" chartFormat="7">
  <location ref="B6:D17" firstHeaderRow="0" firstDataRow="1" firstDataCol="1"/>
  <pivotFields count="4">
    <pivotField axis="axisRow" compact="0" outline="0" showAll="0" defaultSubtotal="0">
      <items count="25">
        <item m="1" x="24"/>
        <item x="10"/>
        <item m="1" x="21"/>
        <item x="9"/>
        <item m="1" x="18"/>
        <item x="8"/>
        <item m="1" x="20"/>
        <item x="7"/>
        <item m="1" x="12"/>
        <item m="1" x="15"/>
        <item m="1" x="17"/>
        <item m="1" x="14"/>
        <item m="1" x="23"/>
        <item m="1" x="13"/>
        <item m="1" x="16"/>
        <item m="1" x="22"/>
        <item m="1" x="11"/>
        <item m="1" x="19"/>
        <item x="6"/>
        <item x="5"/>
        <item x="4"/>
        <item x="3"/>
        <item x="2"/>
        <item x="1"/>
        <item x="0"/>
      </items>
    </pivotField>
    <pivotField dataField="1" compact="0" outline="0" showAll="0" defaultSubtotal="0"/>
    <pivotField dataField="1" compact="0" outline="0" showAll="0" defaultSubtotal="0"/>
    <pivotField compact="0" numFmtId="9" outline="0" showAll="0" defaultSubtotal="0"/>
  </pivotFields>
  <rowFields count="1">
    <field x="0"/>
  </rowFields>
  <rowItems count="11">
    <i>
      <x v="1"/>
    </i>
    <i>
      <x v="3"/>
    </i>
    <i>
      <x v="5"/>
    </i>
    <i>
      <x v="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-2"/>
  </colFields>
  <colItems count="2">
    <i>
      <x/>
    </i>
    <i i="1">
      <x v="1"/>
    </i>
  </colItems>
  <dataFields count="2">
    <dataField name="REQS IN SECTION " fld="1" baseField="0" baseItem="0"/>
    <dataField name="NO OF REQS MET " fld="2" baseField="0" baseItem="0"/>
  </dataFields>
  <formats count="4"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ISO27001%ConformityChart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compactData="0" multipleFieldFilters="0" chartFormat="7">
  <location ref="B6:C17" firstHeaderRow="1" firstDataRow="1" firstDataCol="1"/>
  <pivotFields count="4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m="1" x="12"/>
        <item m="1" x="20"/>
        <item m="1" x="18"/>
        <item m="1" x="21"/>
        <item m="1" x="24"/>
        <item m="1" x="19"/>
        <item m="1" x="11"/>
        <item m="1" x="22"/>
        <item m="1" x="16"/>
        <item m="1" x="13"/>
        <item m="1" x="23"/>
        <item m="1" x="14"/>
        <item m="1" x="17"/>
        <item m="1" x="15"/>
        <item x="7"/>
        <item x="8"/>
        <item x="9"/>
        <item x="10"/>
      </items>
    </pivotField>
    <pivotField compact="0" outline="0" showAll="0" defaultSubtotal="0"/>
    <pivotField compact="0" outline="0" showAll="0" defaultSubtotal="0"/>
    <pivotField dataField="1" compact="0" numFmtId="9" outlin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21"/>
    </i>
    <i>
      <x v="22"/>
    </i>
    <i>
      <x v="23"/>
    </i>
    <i>
      <x v="24"/>
    </i>
  </rowItems>
  <colItems count="1">
    <i/>
  </colItems>
  <dataFields count="1">
    <dataField name="PERCENTAGE CONFORMANT " fld="3" baseField="0" baseItem="0" numFmtId="9"/>
  </dataFields>
  <formats count="5"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ISO27001%ConformityRadarChart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compactData="0" multipleFieldFilters="0" chartFormat="7">
  <location ref="B6:C17" firstHeaderRow="1" firstDataRow="1" firstDataCol="1"/>
  <pivotFields count="4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m="1" x="12"/>
        <item m="1" x="20"/>
        <item m="1" x="18"/>
        <item m="1" x="21"/>
        <item m="1" x="24"/>
        <item m="1" x="19"/>
        <item m="1" x="11"/>
        <item m="1" x="22"/>
        <item m="1" x="16"/>
        <item m="1" x="13"/>
        <item m="1" x="23"/>
        <item m="1" x="14"/>
        <item m="1" x="17"/>
        <item m="1" x="15"/>
        <item x="7"/>
        <item x="8"/>
        <item x="9"/>
        <item x="10"/>
      </items>
    </pivotField>
    <pivotField compact="0" outline="0" showAll="0" defaultSubtotal="0"/>
    <pivotField compact="0" outline="0" showAll="0" defaultSubtotal="0"/>
    <pivotField dataField="1" compact="0" numFmtId="9" outlin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21"/>
    </i>
    <i>
      <x v="22"/>
    </i>
    <i>
      <x v="23"/>
    </i>
    <i>
      <x v="24"/>
    </i>
  </rowItems>
  <colItems count="1">
    <i/>
  </colItems>
  <dataFields count="1">
    <dataField name="PERCENTAGE CONFORMANT " fld="3" baseField="0" baseItem="0" numFmtId="9"/>
  </dataFields>
  <formats count="6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SO27001ConformityTable3" displayName="ISO27001ConformityTable3" ref="B13:E25" totalsRowCount="1" headerRowDxfId="35" dataDxfId="34" totalsRowDxfId="33">
  <autoFilter ref="B13:E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AREA OF STANDARD" totalsRowLabel="Total" dataDxfId="32" totalsRowDxfId="31"/>
    <tableColumn id="2" xr3:uid="{00000000-0010-0000-0000-000002000000}" name="REQS IN SECTION" totalsRowFunction="sum" dataDxfId="30" totalsRowDxfId="29"/>
    <tableColumn id="3" xr3:uid="{00000000-0010-0000-0000-000003000000}" name="NO OF REQS MET" totalsRowFunction="sum" dataDxfId="28" totalsRowDxfId="27"/>
    <tableColumn id="4" xr3:uid="{00000000-0010-0000-0000-000004000000}" name="PERCENTAGE CONFORMANT" totalsRowFunction="custom" dataDxfId="26" totalsRowDxfId="25">
      <calculatedColumnFormula>+D14/C14</calculatedColumnFormula>
      <totalsRowFormula>IMDIV(D25,C25)*1</totalsRowFormula>
    </tableColumn>
  </tableColumns>
  <tableStyleInfo name="CertiKit table style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SO27001ConformityTable" displayName="ISO27001ConformityTable" ref="B7:E19" totalsRowCount="1" headerRowDxfId="24" totalsRowDxfId="23">
  <autoFilter ref="B7:E18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AREA OF STANDARD" totalsRowLabel="Total" dataDxfId="22" totalsRowDxfId="21"/>
    <tableColumn id="2" xr3:uid="{00000000-0010-0000-0100-000002000000}" name="REQS IN SECTION" totalsRowFunction="sum" dataDxfId="20" totalsRowDxfId="19"/>
    <tableColumn id="3" xr3:uid="{00000000-0010-0000-0100-000003000000}" name="NO OF REQS MET" totalsRowFunction="sum" dataDxfId="18" totalsRowDxfId="17"/>
    <tableColumn id="4" xr3:uid="{00000000-0010-0000-0100-000004000000}" name="PERCENTAGE CONFORMANT" totalsRowFunction="custom" dataDxfId="16" totalsRowDxfId="15">
      <calculatedColumnFormula>+D8/C8</calculatedColumnFormula>
      <totalsRowFormula>IMDIV(D19,C19)*1</totalsRowFormula>
    </tableColumn>
  </tableColumns>
  <tableStyleInfo name="CertiKit table style" showFirstColumn="0" showLastColumn="0" showRowStripes="0" showColumnStripes="0"/>
</table>
</file>

<file path=xl/theme/theme1.xml><?xml version="1.0" encoding="utf-8"?>
<a:theme xmlns:a="http://schemas.openxmlformats.org/drawingml/2006/main" name="CertiKit Theme">
  <a:themeElements>
    <a:clrScheme name="CertiKit colours (new)">
      <a:dk1>
        <a:srgbClr val="444444"/>
      </a:dk1>
      <a:lt1>
        <a:sysClr val="window" lastClr="FFFFFF"/>
      </a:lt1>
      <a:dk2>
        <a:srgbClr val="CCC900"/>
      </a:dk2>
      <a:lt2>
        <a:srgbClr val="D0EAEB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C17"/>
  <sheetViews>
    <sheetView showGridLines="0" topLeftCell="A8" zoomScaleNormal="100" workbookViewId="0">
      <selection activeCell="A2" sqref="A2"/>
    </sheetView>
  </sheetViews>
  <sheetFormatPr baseColWidth="10" defaultColWidth="9.1640625" defaultRowHeight="15" x14ac:dyDescent="0.2"/>
  <cols>
    <col min="1" max="1" width="2.83203125" style="15" customWidth="1"/>
    <col min="2" max="2" width="28.1640625" style="15" customWidth="1"/>
    <col min="3" max="3" width="79.1640625" style="15" customWidth="1"/>
    <col min="4" max="16384" width="9.1640625" style="15"/>
  </cols>
  <sheetData>
    <row r="2" spans="2:3" x14ac:dyDescent="0.2">
      <c r="B2" s="14"/>
    </row>
    <row r="3" spans="2:3" x14ac:dyDescent="0.2">
      <c r="B3" s="14"/>
    </row>
    <row r="4" spans="2:3" x14ac:dyDescent="0.2">
      <c r="B4" s="14"/>
    </row>
    <row r="5" spans="2:3" x14ac:dyDescent="0.2">
      <c r="B5" s="14"/>
    </row>
    <row r="6" spans="2:3" x14ac:dyDescent="0.2">
      <c r="B6" s="14"/>
    </row>
    <row r="8" spans="2:3" ht="22" x14ac:dyDescent="0.2">
      <c r="B8" s="19" t="s">
        <v>12</v>
      </c>
      <c r="C8" s="16"/>
    </row>
    <row r="9" spans="2:3" x14ac:dyDescent="0.2">
      <c r="B9" s="16"/>
      <c r="C9" s="16"/>
    </row>
    <row r="10" spans="2:3" ht="28.5" customHeight="1" x14ac:dyDescent="0.2">
      <c r="B10" s="18" t="s">
        <v>305</v>
      </c>
      <c r="C10" s="17"/>
    </row>
    <row r="11" spans="2:3" ht="28.5" customHeight="1" x14ac:dyDescent="0.2">
      <c r="B11" s="18" t="s">
        <v>306</v>
      </c>
      <c r="C11" s="17"/>
    </row>
    <row r="12" spans="2:3" ht="28.5" customHeight="1" x14ac:dyDescent="0.2">
      <c r="B12" s="18" t="s">
        <v>307</v>
      </c>
      <c r="C12" s="17"/>
    </row>
    <row r="13" spans="2:3" ht="28.5" customHeight="1" x14ac:dyDescent="0.2">
      <c r="B13" s="18" t="s">
        <v>308</v>
      </c>
      <c r="C13" s="17"/>
    </row>
    <row r="14" spans="2:3" ht="28.5" customHeight="1" x14ac:dyDescent="0.2">
      <c r="B14" s="18" t="s">
        <v>309</v>
      </c>
      <c r="C14" s="17"/>
    </row>
    <row r="15" spans="2:3" ht="28.5" customHeight="1" x14ac:dyDescent="0.2">
      <c r="B15" s="18" t="s">
        <v>0</v>
      </c>
      <c r="C15" s="17"/>
    </row>
    <row r="16" spans="2:3" ht="28.5" customHeight="1" x14ac:dyDescent="0.2">
      <c r="B16" s="18" t="s">
        <v>310</v>
      </c>
      <c r="C16" s="17"/>
    </row>
    <row r="17" spans="2:3" ht="28.5" customHeight="1" x14ac:dyDescent="0.2">
      <c r="B17" s="18" t="s">
        <v>311</v>
      </c>
      <c r="C17" s="17"/>
    </row>
  </sheetData>
  <pageMargins left="0.70866141732283472" right="0.70866141732283472" top="0.74803149606299213" bottom="0.74803149606299213" header="0.31496062992125984" footer="0.31496062992125984"/>
  <pageSetup paperSize="9" scale="90" orientation="portrait" horizontalDpi="1200" verticalDpi="1200" r:id="rId1"/>
  <headerFooter>
    <oddFooter>&amp;L&amp;D&amp;CPage &amp;P of &amp;N&amp;R[Insert classification here]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2:H196"/>
  <sheetViews>
    <sheetView showGridLines="0" tabSelected="1" workbookViewId="0">
      <pane ySplit="10" topLeftCell="A162" activePane="bottomLeft" state="frozen"/>
      <selection pane="bottomLeft" activeCell="B7" sqref="B7"/>
    </sheetView>
  </sheetViews>
  <sheetFormatPr baseColWidth="10" defaultColWidth="9.1640625" defaultRowHeight="15" x14ac:dyDescent="0.2"/>
  <cols>
    <col min="1" max="1" width="2.83203125" style="21" customWidth="1"/>
    <col min="2" max="2" width="40.33203125" style="21" customWidth="1"/>
    <col min="3" max="3" width="42.33203125" style="21" customWidth="1"/>
    <col min="4" max="4" width="50.5" style="21" customWidth="1"/>
    <col min="5" max="5" width="15.5" style="21" customWidth="1"/>
    <col min="6" max="6" width="28.5" style="21" customWidth="1"/>
    <col min="7" max="7" width="36.6640625" style="21" customWidth="1"/>
    <col min="8" max="8" width="23.33203125" style="21" customWidth="1"/>
    <col min="9" max="16384" width="9.1640625" style="21"/>
  </cols>
  <sheetData>
    <row r="2" spans="2:8" x14ac:dyDescent="0.2">
      <c r="B2" s="20"/>
    </row>
    <row r="3" spans="2:8" x14ac:dyDescent="0.2">
      <c r="B3" s="20"/>
    </row>
    <row r="4" spans="2:8" x14ac:dyDescent="0.2">
      <c r="B4" s="20"/>
    </row>
    <row r="5" spans="2:8" ht="5.25" customHeight="1" x14ac:dyDescent="0.2">
      <c r="B5" s="20"/>
      <c r="G5" s="22"/>
    </row>
    <row r="6" spans="2:8" ht="6.75" customHeight="1" x14ac:dyDescent="0.2">
      <c r="B6" s="20"/>
      <c r="D6" s="22"/>
    </row>
    <row r="7" spans="2:8" ht="17" x14ac:dyDescent="0.2">
      <c r="B7" s="20"/>
      <c r="D7" s="15"/>
      <c r="E7" s="22" t="s">
        <v>290</v>
      </c>
    </row>
    <row r="8" spans="2:8" ht="19" x14ac:dyDescent="0.2">
      <c r="B8" s="31" t="s">
        <v>292</v>
      </c>
      <c r="E8" s="15" t="s">
        <v>291</v>
      </c>
    </row>
    <row r="10" spans="2:8" ht="16" x14ac:dyDescent="0.2">
      <c r="B10" s="27" t="s">
        <v>293</v>
      </c>
      <c r="C10" s="27" t="s">
        <v>294</v>
      </c>
      <c r="D10" s="27" t="s">
        <v>295</v>
      </c>
      <c r="E10" s="27" t="s">
        <v>3</v>
      </c>
      <c r="F10" s="27" t="s">
        <v>300</v>
      </c>
      <c r="G10" s="27" t="s">
        <v>4</v>
      </c>
      <c r="H10" s="27" t="s">
        <v>1</v>
      </c>
    </row>
    <row r="12" spans="2:8" ht="17" x14ac:dyDescent="0.2">
      <c r="B12" s="22" t="s">
        <v>211</v>
      </c>
    </row>
    <row r="13" spans="2:8" ht="32" x14ac:dyDescent="0.2">
      <c r="B13" s="21" t="s">
        <v>212</v>
      </c>
      <c r="D13" s="21" t="s">
        <v>213</v>
      </c>
      <c r="E13" s="23" t="s">
        <v>2</v>
      </c>
      <c r="F13" s="24"/>
    </row>
    <row r="14" spans="2:8" ht="32" x14ac:dyDescent="0.2">
      <c r="B14" s="21" t="s">
        <v>214</v>
      </c>
      <c r="D14" s="21" t="s">
        <v>215</v>
      </c>
      <c r="E14" s="23" t="s">
        <v>2</v>
      </c>
      <c r="F14" s="25"/>
    </row>
    <row r="15" spans="2:8" ht="32" x14ac:dyDescent="0.2">
      <c r="B15" s="21" t="s">
        <v>216</v>
      </c>
      <c r="D15" s="21" t="s">
        <v>217</v>
      </c>
      <c r="E15" s="23" t="s">
        <v>2</v>
      </c>
      <c r="F15" s="25"/>
    </row>
    <row r="16" spans="2:8" ht="16" x14ac:dyDescent="0.2">
      <c r="B16" s="21" t="s">
        <v>218</v>
      </c>
      <c r="D16" s="21" t="s">
        <v>219</v>
      </c>
      <c r="E16" s="23" t="s">
        <v>2</v>
      </c>
      <c r="F16" s="25"/>
    </row>
    <row r="18" spans="2:8" ht="16" x14ac:dyDescent="0.2">
      <c r="B18" s="28"/>
      <c r="C18" s="28"/>
      <c r="D18" s="29" t="s">
        <v>5</v>
      </c>
      <c r="E18" s="30">
        <f>+COUNTIF(E13:E16,"Yes")</f>
        <v>4</v>
      </c>
      <c r="F18" s="30"/>
      <c r="G18" s="28"/>
      <c r="H18" s="28"/>
    </row>
    <row r="20" spans="2:8" ht="17" x14ac:dyDescent="0.2">
      <c r="B20" s="22" t="s">
        <v>220</v>
      </c>
    </row>
    <row r="21" spans="2:8" ht="48" x14ac:dyDescent="0.2">
      <c r="B21" s="21" t="s">
        <v>221</v>
      </c>
      <c r="D21" s="21" t="s">
        <v>222</v>
      </c>
      <c r="E21" s="23" t="s">
        <v>2</v>
      </c>
      <c r="F21" s="25"/>
    </row>
    <row r="22" spans="2:8" ht="16" x14ac:dyDescent="0.2">
      <c r="B22" s="21" t="s">
        <v>223</v>
      </c>
      <c r="D22" s="21" t="s">
        <v>224</v>
      </c>
      <c r="E22" s="23" t="s">
        <v>2</v>
      </c>
      <c r="F22" s="25"/>
    </row>
    <row r="23" spans="2:8" ht="16" x14ac:dyDescent="0.2">
      <c r="D23" s="21" t="s">
        <v>225</v>
      </c>
      <c r="E23" s="23" t="s">
        <v>2</v>
      </c>
      <c r="F23" s="25"/>
    </row>
    <row r="24" spans="2:8" ht="32" x14ac:dyDescent="0.2">
      <c r="D24" s="21" t="s">
        <v>226</v>
      </c>
      <c r="E24" s="23" t="s">
        <v>2</v>
      </c>
      <c r="F24" s="25"/>
    </row>
    <row r="25" spans="2:8" ht="16" x14ac:dyDescent="0.2">
      <c r="D25" s="21" t="s">
        <v>227</v>
      </c>
      <c r="E25" s="23" t="s">
        <v>2</v>
      </c>
      <c r="F25" s="25"/>
    </row>
    <row r="26" spans="2:8" ht="32" x14ac:dyDescent="0.2">
      <c r="B26" s="21" t="s">
        <v>228</v>
      </c>
      <c r="D26" s="21" t="s">
        <v>229</v>
      </c>
      <c r="E26" s="23" t="s">
        <v>2</v>
      </c>
      <c r="F26" s="25"/>
    </row>
    <row r="28" spans="2:8" ht="16" x14ac:dyDescent="0.2">
      <c r="B28" s="28"/>
      <c r="C28" s="28"/>
      <c r="D28" s="29" t="s">
        <v>5</v>
      </c>
      <c r="E28" s="30">
        <f>+COUNTIF(E21:E26,"Yes")</f>
        <v>6</v>
      </c>
      <c r="F28" s="30"/>
      <c r="G28" s="28"/>
      <c r="H28" s="28"/>
    </row>
    <row r="30" spans="2:8" ht="17" x14ac:dyDescent="0.2">
      <c r="B30" s="22" t="s">
        <v>230</v>
      </c>
    </row>
    <row r="32" spans="2:8" ht="32" x14ac:dyDescent="0.2">
      <c r="B32" s="21" t="s">
        <v>231</v>
      </c>
      <c r="C32" s="21" t="s">
        <v>232</v>
      </c>
      <c r="D32" s="21" t="s">
        <v>233</v>
      </c>
      <c r="E32" s="23" t="s">
        <v>2</v>
      </c>
      <c r="F32" s="25"/>
    </row>
    <row r="33" spans="2:6" ht="16" x14ac:dyDescent="0.2">
      <c r="D33" s="21" t="s">
        <v>234</v>
      </c>
      <c r="E33" s="23" t="s">
        <v>2</v>
      </c>
      <c r="F33" s="25"/>
    </row>
    <row r="34" spans="2:6" ht="32" x14ac:dyDescent="0.2">
      <c r="D34" s="21" t="s">
        <v>235</v>
      </c>
      <c r="E34" s="23" t="s">
        <v>2</v>
      </c>
      <c r="F34" s="25"/>
    </row>
    <row r="35" spans="2:6" ht="32" x14ac:dyDescent="0.2">
      <c r="C35" s="21" t="s">
        <v>236</v>
      </c>
      <c r="D35" s="21" t="s">
        <v>237</v>
      </c>
      <c r="E35" s="23" t="s">
        <v>2</v>
      </c>
      <c r="F35" s="25"/>
    </row>
    <row r="36" spans="2:6" ht="16" x14ac:dyDescent="0.2">
      <c r="D36" s="21" t="s">
        <v>238</v>
      </c>
      <c r="E36" s="23" t="s">
        <v>2</v>
      </c>
      <c r="F36" s="25"/>
    </row>
    <row r="37" spans="2:6" ht="48" x14ac:dyDescent="0.2">
      <c r="D37" s="21" t="s">
        <v>239</v>
      </c>
      <c r="E37" s="23" t="s">
        <v>2</v>
      </c>
      <c r="F37" s="25"/>
    </row>
    <row r="38" spans="2:6" ht="16" x14ac:dyDescent="0.2">
      <c r="D38" s="21" t="s">
        <v>240</v>
      </c>
      <c r="E38" s="23" t="s">
        <v>2</v>
      </c>
      <c r="F38" s="25"/>
    </row>
    <row r="39" spans="2:6" ht="32" x14ac:dyDescent="0.2">
      <c r="D39" s="21" t="s">
        <v>241</v>
      </c>
      <c r="E39" s="23" t="s">
        <v>2</v>
      </c>
      <c r="F39" s="25"/>
    </row>
    <row r="40" spans="2:6" ht="32" x14ac:dyDescent="0.2">
      <c r="C40" s="21" t="s">
        <v>242</v>
      </c>
      <c r="D40" s="21" t="s">
        <v>243</v>
      </c>
      <c r="E40" s="23" t="s">
        <v>2</v>
      </c>
      <c r="F40" s="25"/>
    </row>
    <row r="41" spans="2:6" ht="32" x14ac:dyDescent="0.2">
      <c r="D41" s="21" t="s">
        <v>244</v>
      </c>
      <c r="E41" s="23" t="s">
        <v>2</v>
      </c>
      <c r="F41" s="25"/>
    </row>
    <row r="42" spans="2:6" ht="32" x14ac:dyDescent="0.2">
      <c r="D42" s="21" t="s">
        <v>245</v>
      </c>
      <c r="E42" s="23" t="s">
        <v>2</v>
      </c>
      <c r="F42" s="25"/>
    </row>
    <row r="43" spans="2:6" ht="16" x14ac:dyDescent="0.2">
      <c r="D43" s="21" t="s">
        <v>246</v>
      </c>
      <c r="E43" s="23" t="s">
        <v>2</v>
      </c>
      <c r="F43" s="25"/>
    </row>
    <row r="44" spans="2:6" ht="16" x14ac:dyDescent="0.2">
      <c r="D44" s="21" t="s">
        <v>247</v>
      </c>
      <c r="E44" s="23" t="s">
        <v>2</v>
      </c>
      <c r="F44" s="25"/>
    </row>
    <row r="45" spans="2:6" ht="32" x14ac:dyDescent="0.2">
      <c r="D45" s="21" t="s">
        <v>248</v>
      </c>
      <c r="E45" s="23" t="s">
        <v>2</v>
      </c>
      <c r="F45" s="25"/>
    </row>
    <row r="46" spans="2:6" ht="32" x14ac:dyDescent="0.2">
      <c r="B46" s="21" t="s">
        <v>249</v>
      </c>
      <c r="D46" s="21" t="s">
        <v>250</v>
      </c>
      <c r="E46" s="23" t="s">
        <v>2</v>
      </c>
      <c r="F46" s="25"/>
    </row>
    <row r="47" spans="2:6" ht="32" x14ac:dyDescent="0.2">
      <c r="D47" s="21" t="s">
        <v>251</v>
      </c>
      <c r="E47" s="23" t="s">
        <v>2</v>
      </c>
      <c r="F47" s="25"/>
    </row>
    <row r="48" spans="2:6" ht="32" x14ac:dyDescent="0.2">
      <c r="B48" s="21" t="s">
        <v>301</v>
      </c>
      <c r="D48" s="21" t="s">
        <v>302</v>
      </c>
      <c r="E48" s="23" t="s">
        <v>2</v>
      </c>
      <c r="F48" s="25"/>
    </row>
    <row r="50" spans="2:8" ht="16" x14ac:dyDescent="0.2">
      <c r="B50" s="28"/>
      <c r="C50" s="28"/>
      <c r="D50" s="29" t="s">
        <v>5</v>
      </c>
      <c r="E50" s="30">
        <f>+COUNTIF(E32:E48,"Yes")</f>
        <v>17</v>
      </c>
      <c r="F50" s="30"/>
      <c r="G50" s="28"/>
      <c r="H50" s="28"/>
    </row>
    <row r="52" spans="2:8" ht="17" x14ac:dyDescent="0.2">
      <c r="B52" s="22" t="s">
        <v>252</v>
      </c>
    </row>
    <row r="53" spans="2:8" ht="16" x14ac:dyDescent="0.2">
      <c r="B53" s="21" t="s">
        <v>253</v>
      </c>
      <c r="D53" s="21" t="s">
        <v>254</v>
      </c>
      <c r="E53" s="23" t="s">
        <v>2</v>
      </c>
      <c r="F53" s="25"/>
    </row>
    <row r="54" spans="2:8" ht="32" x14ac:dyDescent="0.2">
      <c r="B54" s="21" t="s">
        <v>255</v>
      </c>
      <c r="D54" s="21" t="s">
        <v>256</v>
      </c>
      <c r="E54" s="23" t="s">
        <v>2</v>
      </c>
      <c r="F54" s="25"/>
    </row>
    <row r="55" spans="2:8" ht="32" x14ac:dyDescent="0.2">
      <c r="D55" s="21" t="s">
        <v>257</v>
      </c>
      <c r="E55" s="23" t="s">
        <v>2</v>
      </c>
      <c r="F55" s="25"/>
    </row>
    <row r="56" spans="2:8" ht="32" x14ac:dyDescent="0.2">
      <c r="B56" s="21" t="s">
        <v>258</v>
      </c>
      <c r="D56" s="21" t="s">
        <v>259</v>
      </c>
      <c r="E56" s="23" t="s">
        <v>2</v>
      </c>
      <c r="F56" s="25"/>
    </row>
    <row r="57" spans="2:8" ht="16" x14ac:dyDescent="0.2">
      <c r="B57" s="21" t="s">
        <v>260</v>
      </c>
      <c r="D57" s="21" t="s">
        <v>261</v>
      </c>
      <c r="E57" s="23" t="s">
        <v>2</v>
      </c>
      <c r="F57" s="25"/>
    </row>
    <row r="58" spans="2:8" ht="32" x14ac:dyDescent="0.2">
      <c r="B58" s="21" t="s">
        <v>262</v>
      </c>
      <c r="C58" s="21" t="s">
        <v>263</v>
      </c>
      <c r="D58" s="21" t="s">
        <v>264</v>
      </c>
      <c r="E58" s="23" t="s">
        <v>2</v>
      </c>
      <c r="F58" s="25"/>
    </row>
    <row r="59" spans="2:8" ht="32" x14ac:dyDescent="0.2">
      <c r="C59" s="21" t="s">
        <v>265</v>
      </c>
      <c r="D59" s="21" t="s">
        <v>266</v>
      </c>
      <c r="E59" s="23" t="s">
        <v>2</v>
      </c>
      <c r="F59" s="25"/>
    </row>
    <row r="60" spans="2:8" ht="32" x14ac:dyDescent="0.2">
      <c r="C60" s="21" t="s">
        <v>267</v>
      </c>
      <c r="D60" s="21" t="s">
        <v>268</v>
      </c>
      <c r="E60" s="23" t="s">
        <v>2</v>
      </c>
      <c r="F60" s="25"/>
    </row>
    <row r="62" spans="2:8" ht="16" x14ac:dyDescent="0.2">
      <c r="B62" s="28"/>
      <c r="C62" s="28"/>
      <c r="D62" s="29" t="s">
        <v>5</v>
      </c>
      <c r="E62" s="30">
        <f>+COUNTIF(E53:E60,"Yes")</f>
        <v>8</v>
      </c>
      <c r="F62" s="30"/>
      <c r="G62" s="28"/>
      <c r="H62" s="28"/>
    </row>
    <row r="64" spans="2:8" ht="17" x14ac:dyDescent="0.2">
      <c r="B64" s="22" t="s">
        <v>269</v>
      </c>
    </row>
    <row r="65" spans="2:8" ht="32" x14ac:dyDescent="0.2">
      <c r="B65" s="21" t="s">
        <v>270</v>
      </c>
      <c r="D65" s="21" t="s">
        <v>271</v>
      </c>
      <c r="E65" s="23" t="s">
        <v>2</v>
      </c>
      <c r="F65" s="25"/>
    </row>
    <row r="66" spans="2:8" ht="16" x14ac:dyDescent="0.2">
      <c r="D66" s="21" t="s">
        <v>272</v>
      </c>
      <c r="E66" s="23" t="s">
        <v>2</v>
      </c>
      <c r="F66" s="25"/>
    </row>
    <row r="67" spans="2:8" ht="32" x14ac:dyDescent="0.2">
      <c r="B67" s="21" t="s">
        <v>273</v>
      </c>
      <c r="D67" s="21" t="s">
        <v>274</v>
      </c>
      <c r="E67" s="23" t="s">
        <v>2</v>
      </c>
      <c r="F67" s="25"/>
    </row>
    <row r="68" spans="2:8" ht="32" x14ac:dyDescent="0.2">
      <c r="B68" s="21" t="s">
        <v>275</v>
      </c>
      <c r="D68" s="21" t="s">
        <v>276</v>
      </c>
      <c r="E68" s="23" t="s">
        <v>2</v>
      </c>
      <c r="F68" s="25"/>
    </row>
    <row r="70" spans="2:8" ht="16" x14ac:dyDescent="0.2">
      <c r="B70" s="28"/>
      <c r="C70" s="28"/>
      <c r="D70" s="29" t="s">
        <v>5</v>
      </c>
      <c r="E70" s="30">
        <f>+COUNTIF(E65:E68,"Yes")</f>
        <v>4</v>
      </c>
      <c r="F70" s="30"/>
      <c r="G70" s="28"/>
      <c r="H70" s="28"/>
    </row>
    <row r="72" spans="2:8" ht="17" x14ac:dyDescent="0.2">
      <c r="B72" s="22" t="s">
        <v>277</v>
      </c>
    </row>
    <row r="73" spans="2:8" ht="32" x14ac:dyDescent="0.2">
      <c r="B73" s="21" t="s">
        <v>278</v>
      </c>
      <c r="D73" s="21" t="s">
        <v>279</v>
      </c>
      <c r="E73" s="23" t="s">
        <v>2</v>
      </c>
      <c r="F73" s="25"/>
    </row>
    <row r="74" spans="2:8" ht="48" x14ac:dyDescent="0.2">
      <c r="D74" s="21" t="s">
        <v>280</v>
      </c>
      <c r="E74" s="23" t="s">
        <v>2</v>
      </c>
      <c r="F74" s="25"/>
    </row>
    <row r="75" spans="2:8" ht="32" x14ac:dyDescent="0.2">
      <c r="B75" s="21" t="s">
        <v>281</v>
      </c>
      <c r="D75" s="21" t="s">
        <v>282</v>
      </c>
      <c r="E75" s="23" t="s">
        <v>2</v>
      </c>
      <c r="F75" s="25"/>
    </row>
    <row r="76" spans="2:8" ht="32" x14ac:dyDescent="0.2">
      <c r="D76" s="21" t="s">
        <v>283</v>
      </c>
      <c r="E76" s="23" t="s">
        <v>2</v>
      </c>
      <c r="F76" s="25"/>
    </row>
    <row r="77" spans="2:8" ht="32" x14ac:dyDescent="0.2">
      <c r="B77" s="21" t="s">
        <v>284</v>
      </c>
      <c r="D77" s="21" t="s">
        <v>285</v>
      </c>
      <c r="E77" s="23" t="s">
        <v>2</v>
      </c>
      <c r="F77" s="25"/>
    </row>
    <row r="78" spans="2:8" ht="32" x14ac:dyDescent="0.2">
      <c r="D78" s="21" t="s">
        <v>286</v>
      </c>
      <c r="E78" s="23" t="s">
        <v>2</v>
      </c>
      <c r="F78" s="25"/>
    </row>
    <row r="80" spans="2:8" ht="16" x14ac:dyDescent="0.2">
      <c r="B80" s="28"/>
      <c r="C80" s="28"/>
      <c r="D80" s="29" t="s">
        <v>5</v>
      </c>
      <c r="E80" s="30">
        <f>+COUNTIF(E73:E78,"Yes")</f>
        <v>6</v>
      </c>
      <c r="F80" s="30"/>
      <c r="G80" s="28"/>
      <c r="H80" s="28"/>
    </row>
    <row r="82" spans="2:8" ht="17" x14ac:dyDescent="0.2">
      <c r="B82" s="22" t="s">
        <v>287</v>
      </c>
    </row>
    <row r="83" spans="2:8" ht="16" x14ac:dyDescent="0.2">
      <c r="B83" s="21" t="s">
        <v>303</v>
      </c>
      <c r="D83" s="21" t="s">
        <v>289</v>
      </c>
      <c r="E83" s="23" t="s">
        <v>2</v>
      </c>
      <c r="F83" s="25"/>
    </row>
    <row r="84" spans="2:8" ht="32" x14ac:dyDescent="0.2">
      <c r="B84" s="21" t="s">
        <v>304</v>
      </c>
      <c r="D84" s="21" t="s">
        <v>288</v>
      </c>
      <c r="E84" s="23" t="s">
        <v>2</v>
      </c>
      <c r="F84" s="25"/>
    </row>
    <row r="85" spans="2:8" x14ac:dyDescent="0.2">
      <c r="E85" s="23"/>
      <c r="F85" s="25"/>
    </row>
    <row r="87" spans="2:8" ht="16" x14ac:dyDescent="0.2">
      <c r="B87" s="28"/>
      <c r="C87" s="28"/>
      <c r="D87" s="29" t="s">
        <v>5</v>
      </c>
      <c r="E87" s="30">
        <f>+COUNTIF(E83:E84,"Yes")</f>
        <v>2</v>
      </c>
      <c r="F87" s="30"/>
      <c r="G87" s="28"/>
      <c r="H87" s="28"/>
    </row>
    <row r="89" spans="2:8" ht="17" x14ac:dyDescent="0.2">
      <c r="B89" s="22" t="s">
        <v>21</v>
      </c>
    </row>
    <row r="90" spans="2:8" ht="48" x14ac:dyDescent="0.2">
      <c r="B90" s="26"/>
      <c r="C90" s="21" t="s">
        <v>22</v>
      </c>
      <c r="D90" s="21" t="s">
        <v>118</v>
      </c>
      <c r="E90" s="23" t="s">
        <v>2</v>
      </c>
      <c r="F90" s="25"/>
    </row>
    <row r="91" spans="2:8" ht="32" x14ac:dyDescent="0.2">
      <c r="B91" s="26"/>
      <c r="C91" s="21" t="s">
        <v>23</v>
      </c>
      <c r="D91" s="21" t="s">
        <v>119</v>
      </c>
      <c r="E91" s="23" t="s">
        <v>2</v>
      </c>
      <c r="F91" s="25"/>
    </row>
    <row r="92" spans="2:8" ht="32" x14ac:dyDescent="0.2">
      <c r="B92" s="26"/>
      <c r="C92" s="21" t="s">
        <v>24</v>
      </c>
      <c r="D92" s="21" t="s">
        <v>120</v>
      </c>
      <c r="E92" s="23" t="s">
        <v>2</v>
      </c>
      <c r="F92" s="25"/>
    </row>
    <row r="93" spans="2:8" ht="32" x14ac:dyDescent="0.2">
      <c r="B93" s="26"/>
      <c r="C93" s="21" t="s">
        <v>25</v>
      </c>
      <c r="D93" s="21" t="s">
        <v>121</v>
      </c>
      <c r="E93" s="23" t="s">
        <v>2</v>
      </c>
      <c r="F93" s="25"/>
    </row>
    <row r="94" spans="2:8" ht="32" x14ac:dyDescent="0.2">
      <c r="B94" s="26"/>
      <c r="C94" s="21" t="s">
        <v>26</v>
      </c>
      <c r="D94" s="21" t="s">
        <v>122</v>
      </c>
      <c r="E94" s="23" t="s">
        <v>2</v>
      </c>
      <c r="F94" s="25"/>
    </row>
    <row r="95" spans="2:8" ht="32" x14ac:dyDescent="0.2">
      <c r="B95" s="26"/>
      <c r="C95" s="21" t="s">
        <v>27</v>
      </c>
      <c r="D95" s="21" t="s">
        <v>123</v>
      </c>
      <c r="E95" s="23" t="s">
        <v>2</v>
      </c>
      <c r="F95" s="25"/>
    </row>
    <row r="96" spans="2:8" ht="32" x14ac:dyDescent="0.2">
      <c r="B96" s="26"/>
      <c r="C96" s="21" t="s">
        <v>28</v>
      </c>
      <c r="D96" s="21" t="s">
        <v>124</v>
      </c>
      <c r="E96" s="23" t="s">
        <v>2</v>
      </c>
      <c r="F96" s="25"/>
    </row>
    <row r="97" spans="2:6" ht="32" x14ac:dyDescent="0.2">
      <c r="B97" s="26"/>
      <c r="C97" s="21" t="s">
        <v>29</v>
      </c>
      <c r="D97" s="21" t="s">
        <v>125</v>
      </c>
      <c r="E97" s="23" t="s">
        <v>2</v>
      </c>
      <c r="F97" s="25"/>
    </row>
    <row r="98" spans="2:6" ht="32" x14ac:dyDescent="0.2">
      <c r="B98" s="26"/>
      <c r="C98" s="21" t="s">
        <v>30</v>
      </c>
      <c r="D98" s="21" t="s">
        <v>126</v>
      </c>
      <c r="E98" s="23" t="s">
        <v>2</v>
      </c>
      <c r="F98" s="25"/>
    </row>
    <row r="99" spans="2:6" ht="32" x14ac:dyDescent="0.2">
      <c r="B99" s="26"/>
      <c r="C99" s="21" t="s">
        <v>31</v>
      </c>
      <c r="D99" s="21" t="s">
        <v>127</v>
      </c>
      <c r="E99" s="23" t="s">
        <v>2</v>
      </c>
      <c r="F99" s="25"/>
    </row>
    <row r="100" spans="2:6" ht="32" x14ac:dyDescent="0.2">
      <c r="B100" s="26"/>
      <c r="C100" s="21" t="s">
        <v>32</v>
      </c>
      <c r="D100" s="21" t="s">
        <v>128</v>
      </c>
      <c r="E100" s="23" t="s">
        <v>2</v>
      </c>
      <c r="F100" s="25"/>
    </row>
    <row r="101" spans="2:6" ht="32" x14ac:dyDescent="0.2">
      <c r="B101" s="26"/>
      <c r="C101" s="21" t="s">
        <v>33</v>
      </c>
      <c r="D101" s="21" t="s">
        <v>129</v>
      </c>
      <c r="E101" s="23" t="s">
        <v>2</v>
      </c>
      <c r="F101" s="25"/>
    </row>
    <row r="102" spans="2:6" ht="32" x14ac:dyDescent="0.2">
      <c r="B102" s="26"/>
      <c r="C102" s="21" t="s">
        <v>34</v>
      </c>
      <c r="D102" s="21" t="s">
        <v>130</v>
      </c>
      <c r="E102" s="23" t="s">
        <v>2</v>
      </c>
      <c r="F102" s="25"/>
    </row>
    <row r="103" spans="2:6" ht="32" x14ac:dyDescent="0.2">
      <c r="B103" s="26"/>
      <c r="C103" s="21" t="s">
        <v>35</v>
      </c>
      <c r="D103" s="21" t="s">
        <v>131</v>
      </c>
      <c r="E103" s="23" t="s">
        <v>2</v>
      </c>
      <c r="F103" s="25"/>
    </row>
    <row r="104" spans="2:6" ht="32" x14ac:dyDescent="0.2">
      <c r="B104" s="26"/>
      <c r="C104" s="21" t="s">
        <v>36</v>
      </c>
      <c r="D104" s="21" t="s">
        <v>132</v>
      </c>
      <c r="E104" s="23" t="s">
        <v>2</v>
      </c>
      <c r="F104" s="25"/>
    </row>
    <row r="105" spans="2:6" ht="48" x14ac:dyDescent="0.2">
      <c r="B105" s="26"/>
      <c r="C105" s="21" t="s">
        <v>37</v>
      </c>
      <c r="D105" s="21" t="s">
        <v>133</v>
      </c>
      <c r="E105" s="23" t="s">
        <v>2</v>
      </c>
      <c r="F105" s="25"/>
    </row>
    <row r="106" spans="2:6" ht="32" x14ac:dyDescent="0.2">
      <c r="B106" s="26"/>
      <c r="C106" s="21" t="s">
        <v>38</v>
      </c>
      <c r="D106" s="21" t="s">
        <v>134</v>
      </c>
      <c r="E106" s="23" t="s">
        <v>2</v>
      </c>
      <c r="F106" s="25"/>
    </row>
    <row r="107" spans="2:6" ht="32" x14ac:dyDescent="0.2">
      <c r="B107" s="26"/>
      <c r="C107" s="21" t="s">
        <v>39</v>
      </c>
      <c r="D107" s="21" t="s">
        <v>135</v>
      </c>
      <c r="E107" s="23" t="s">
        <v>2</v>
      </c>
      <c r="F107" s="25"/>
    </row>
    <row r="108" spans="2:6" ht="32" x14ac:dyDescent="0.2">
      <c r="B108" s="26"/>
      <c r="C108" s="21" t="s">
        <v>40</v>
      </c>
      <c r="D108" s="21" t="s">
        <v>136</v>
      </c>
      <c r="E108" s="23" t="s">
        <v>2</v>
      </c>
      <c r="F108" s="25"/>
    </row>
    <row r="109" spans="2:6" ht="48" x14ac:dyDescent="0.2">
      <c r="B109" s="26"/>
      <c r="C109" s="21" t="s">
        <v>41</v>
      </c>
      <c r="D109" s="21" t="s">
        <v>137</v>
      </c>
      <c r="E109" s="23" t="s">
        <v>2</v>
      </c>
      <c r="F109" s="25"/>
    </row>
    <row r="110" spans="2:6" ht="32" x14ac:dyDescent="0.2">
      <c r="B110" s="26"/>
      <c r="C110" s="21" t="s">
        <v>42</v>
      </c>
      <c r="D110" s="21" t="s">
        <v>138</v>
      </c>
      <c r="E110" s="23" t="s">
        <v>2</v>
      </c>
      <c r="F110" s="25"/>
    </row>
    <row r="111" spans="2:6" ht="32" x14ac:dyDescent="0.2">
      <c r="B111" s="26"/>
      <c r="C111" s="21" t="s">
        <v>43</v>
      </c>
      <c r="D111" s="21" t="s">
        <v>139</v>
      </c>
      <c r="E111" s="23" t="s">
        <v>2</v>
      </c>
      <c r="F111" s="25"/>
    </row>
    <row r="112" spans="2:6" ht="32" x14ac:dyDescent="0.2">
      <c r="B112" s="26"/>
      <c r="C112" s="21" t="s">
        <v>44</v>
      </c>
      <c r="D112" s="21" t="s">
        <v>140</v>
      </c>
      <c r="E112" s="23" t="s">
        <v>2</v>
      </c>
      <c r="F112" s="25"/>
    </row>
    <row r="113" spans="2:8" ht="32" x14ac:dyDescent="0.2">
      <c r="B113" s="26"/>
      <c r="C113" s="21" t="s">
        <v>45</v>
      </c>
      <c r="D113" s="21" t="s">
        <v>141</v>
      </c>
      <c r="E113" s="23" t="s">
        <v>2</v>
      </c>
      <c r="F113" s="25"/>
    </row>
    <row r="114" spans="2:8" ht="32" x14ac:dyDescent="0.2">
      <c r="B114" s="26"/>
      <c r="C114" s="21" t="s">
        <v>46</v>
      </c>
      <c r="D114" s="21" t="s">
        <v>142</v>
      </c>
      <c r="E114" s="23" t="s">
        <v>2</v>
      </c>
      <c r="F114" s="25"/>
    </row>
    <row r="115" spans="2:8" ht="32" x14ac:dyDescent="0.2">
      <c r="B115" s="26"/>
      <c r="C115" s="21" t="s">
        <v>47</v>
      </c>
      <c r="D115" s="21" t="s">
        <v>143</v>
      </c>
      <c r="E115" s="23" t="s">
        <v>2</v>
      </c>
      <c r="F115" s="25"/>
    </row>
    <row r="116" spans="2:8" ht="32" x14ac:dyDescent="0.2">
      <c r="B116" s="26"/>
      <c r="C116" s="21" t="s">
        <v>48</v>
      </c>
      <c r="D116" s="21" t="s">
        <v>144</v>
      </c>
      <c r="E116" s="23" t="s">
        <v>2</v>
      </c>
      <c r="F116" s="25"/>
    </row>
    <row r="117" spans="2:8" ht="32" x14ac:dyDescent="0.2">
      <c r="B117" s="26"/>
      <c r="C117" s="21" t="s">
        <v>49</v>
      </c>
      <c r="D117" s="21" t="s">
        <v>145</v>
      </c>
      <c r="E117" s="23" t="s">
        <v>2</v>
      </c>
      <c r="F117" s="25"/>
    </row>
    <row r="118" spans="2:8" ht="32" x14ac:dyDescent="0.2">
      <c r="B118" s="26"/>
      <c r="C118" s="21" t="s">
        <v>50</v>
      </c>
      <c r="D118" s="21" t="s">
        <v>146</v>
      </c>
      <c r="E118" s="23" t="s">
        <v>2</v>
      </c>
      <c r="F118" s="25"/>
    </row>
    <row r="119" spans="2:8" ht="32" x14ac:dyDescent="0.2">
      <c r="B119" s="26"/>
      <c r="C119" s="21" t="s">
        <v>51</v>
      </c>
      <c r="D119" s="21" t="s">
        <v>147</v>
      </c>
      <c r="E119" s="23" t="s">
        <v>2</v>
      </c>
      <c r="F119" s="25"/>
    </row>
    <row r="120" spans="2:8" ht="48" x14ac:dyDescent="0.2">
      <c r="B120" s="26"/>
      <c r="C120" s="21" t="s">
        <v>52</v>
      </c>
      <c r="D120" s="21" t="s">
        <v>148</v>
      </c>
      <c r="E120" s="23" t="s">
        <v>2</v>
      </c>
      <c r="F120" s="25"/>
    </row>
    <row r="121" spans="2:8" ht="32" x14ac:dyDescent="0.2">
      <c r="B121" s="26"/>
      <c r="C121" s="21" t="s">
        <v>53</v>
      </c>
      <c r="D121" s="21" t="s">
        <v>149</v>
      </c>
      <c r="E121" s="23" t="s">
        <v>2</v>
      </c>
      <c r="F121" s="25"/>
    </row>
    <row r="122" spans="2:8" ht="32" x14ac:dyDescent="0.2">
      <c r="B122" s="26"/>
      <c r="C122" s="21" t="s">
        <v>54</v>
      </c>
      <c r="D122" s="21" t="s">
        <v>150</v>
      </c>
      <c r="E122" s="23" t="s">
        <v>2</v>
      </c>
      <c r="F122" s="25"/>
    </row>
    <row r="123" spans="2:8" ht="32" x14ac:dyDescent="0.2">
      <c r="B123" s="26"/>
      <c r="C123" s="21" t="s">
        <v>55</v>
      </c>
      <c r="D123" s="21" t="s">
        <v>151</v>
      </c>
      <c r="E123" s="23" t="s">
        <v>2</v>
      </c>
      <c r="F123" s="25"/>
    </row>
    <row r="124" spans="2:8" ht="32" x14ac:dyDescent="0.2">
      <c r="B124" s="26"/>
      <c r="C124" s="21" t="s">
        <v>56</v>
      </c>
      <c r="D124" s="21" t="s">
        <v>152</v>
      </c>
      <c r="E124" s="23" t="s">
        <v>2</v>
      </c>
      <c r="F124" s="25"/>
    </row>
    <row r="125" spans="2:8" ht="32" x14ac:dyDescent="0.2">
      <c r="B125" s="26"/>
      <c r="C125" s="21" t="s">
        <v>57</v>
      </c>
      <c r="D125" s="21" t="s">
        <v>153</v>
      </c>
      <c r="E125" s="23" t="s">
        <v>2</v>
      </c>
      <c r="F125" s="25"/>
    </row>
    <row r="126" spans="2:8" ht="32" x14ac:dyDescent="0.2">
      <c r="B126" s="26"/>
      <c r="C126" s="21" t="s">
        <v>58</v>
      </c>
      <c r="D126" s="21" t="s">
        <v>154</v>
      </c>
      <c r="E126" s="23" t="s">
        <v>2</v>
      </c>
      <c r="F126" s="25"/>
    </row>
    <row r="127" spans="2:8" ht="19" x14ac:dyDescent="0.2">
      <c r="B127" s="26"/>
    </row>
    <row r="128" spans="2:8" ht="16" x14ac:dyDescent="0.2">
      <c r="B128" s="28"/>
      <c r="C128" s="28"/>
      <c r="D128" s="29" t="s">
        <v>5</v>
      </c>
      <c r="E128" s="30">
        <f>+COUNTIF(E90:E126,"Yes")</f>
        <v>37</v>
      </c>
      <c r="F128" s="30"/>
      <c r="G128" s="28"/>
      <c r="H128" s="28"/>
    </row>
    <row r="130" spans="2:8" ht="17" x14ac:dyDescent="0.2">
      <c r="B130" s="22" t="s">
        <v>59</v>
      </c>
      <c r="E130" s="23"/>
      <c r="F130" s="25"/>
    </row>
    <row r="131" spans="2:8" ht="32" x14ac:dyDescent="0.2">
      <c r="C131" s="21" t="s">
        <v>60</v>
      </c>
      <c r="D131" s="21" t="s">
        <v>155</v>
      </c>
      <c r="E131" s="23" t="s">
        <v>2</v>
      </c>
      <c r="F131" s="25"/>
    </row>
    <row r="132" spans="2:8" ht="32" x14ac:dyDescent="0.2">
      <c r="C132" s="21" t="s">
        <v>61</v>
      </c>
      <c r="D132" s="21" t="s">
        <v>156</v>
      </c>
      <c r="E132" s="23" t="s">
        <v>2</v>
      </c>
      <c r="F132" s="25"/>
    </row>
    <row r="133" spans="2:8" ht="48" x14ac:dyDescent="0.2">
      <c r="C133" s="21" t="s">
        <v>62</v>
      </c>
      <c r="D133" s="21" t="s">
        <v>157</v>
      </c>
      <c r="E133" s="23" t="s">
        <v>2</v>
      </c>
      <c r="F133" s="25"/>
    </row>
    <row r="134" spans="2:8" ht="32" x14ac:dyDescent="0.2">
      <c r="C134" s="21" t="s">
        <v>63</v>
      </c>
      <c r="D134" s="21" t="s">
        <v>158</v>
      </c>
      <c r="E134" s="23" t="s">
        <v>2</v>
      </c>
      <c r="F134" s="25"/>
    </row>
    <row r="135" spans="2:8" ht="32" x14ac:dyDescent="0.2">
      <c r="C135" s="21" t="s">
        <v>64</v>
      </c>
      <c r="D135" s="21" t="s">
        <v>159</v>
      </c>
      <c r="E135" s="23" t="s">
        <v>2</v>
      </c>
      <c r="F135" s="25"/>
    </row>
    <row r="136" spans="2:8" ht="32" x14ac:dyDescent="0.2">
      <c r="C136" s="21" t="s">
        <v>65</v>
      </c>
      <c r="D136" s="21" t="s">
        <v>160</v>
      </c>
      <c r="E136" s="23" t="s">
        <v>2</v>
      </c>
      <c r="F136" s="25"/>
    </row>
    <row r="137" spans="2:8" ht="32" x14ac:dyDescent="0.2">
      <c r="C137" s="21" t="s">
        <v>66</v>
      </c>
      <c r="D137" s="21" t="s">
        <v>161</v>
      </c>
      <c r="E137" s="23" t="s">
        <v>2</v>
      </c>
      <c r="F137" s="25"/>
    </row>
    <row r="138" spans="2:8" ht="32" x14ac:dyDescent="0.2">
      <c r="C138" s="21" t="s">
        <v>67</v>
      </c>
      <c r="D138" s="21" t="s">
        <v>162</v>
      </c>
      <c r="E138" s="23" t="s">
        <v>2</v>
      </c>
      <c r="F138" s="25"/>
    </row>
    <row r="140" spans="2:8" ht="16" x14ac:dyDescent="0.2">
      <c r="B140" s="28"/>
      <c r="C140" s="28"/>
      <c r="D140" s="29" t="s">
        <v>5</v>
      </c>
      <c r="E140" s="30">
        <f>+COUNTIF(E130:E138,"Yes")</f>
        <v>8</v>
      </c>
      <c r="F140" s="30"/>
      <c r="G140" s="28"/>
      <c r="H140" s="28"/>
    </row>
    <row r="142" spans="2:8" ht="17" x14ac:dyDescent="0.2">
      <c r="B142" s="22" t="s">
        <v>68</v>
      </c>
    </row>
    <row r="143" spans="2:8" ht="19" x14ac:dyDescent="0.2">
      <c r="B143" s="26"/>
      <c r="C143" s="21" t="s">
        <v>69</v>
      </c>
      <c r="D143" s="21" t="s">
        <v>163</v>
      </c>
      <c r="E143" s="23" t="s">
        <v>2</v>
      </c>
      <c r="F143" s="25"/>
    </row>
    <row r="144" spans="2:8" ht="19" x14ac:dyDescent="0.2">
      <c r="B144" s="26"/>
      <c r="C144" s="21" t="s">
        <v>70</v>
      </c>
      <c r="D144" s="21" t="s">
        <v>164</v>
      </c>
      <c r="E144" s="23" t="s">
        <v>2</v>
      </c>
      <c r="F144" s="25"/>
    </row>
    <row r="145" spans="2:8" ht="32" x14ac:dyDescent="0.2">
      <c r="B145" s="26"/>
      <c r="C145" s="21" t="s">
        <v>71</v>
      </c>
      <c r="D145" s="21" t="s">
        <v>165</v>
      </c>
      <c r="E145" s="23" t="s">
        <v>2</v>
      </c>
      <c r="F145" s="25"/>
    </row>
    <row r="146" spans="2:8" ht="32" x14ac:dyDescent="0.2">
      <c r="B146" s="26"/>
      <c r="C146" s="21" t="s">
        <v>72</v>
      </c>
      <c r="D146" s="21" t="s">
        <v>166</v>
      </c>
      <c r="E146" s="23" t="s">
        <v>2</v>
      </c>
      <c r="F146" s="25"/>
    </row>
    <row r="147" spans="2:8" ht="32" x14ac:dyDescent="0.2">
      <c r="B147" s="26"/>
      <c r="C147" s="21" t="s">
        <v>73</v>
      </c>
      <c r="D147" s="21" t="s">
        <v>167</v>
      </c>
      <c r="E147" s="23" t="s">
        <v>2</v>
      </c>
      <c r="F147" s="25"/>
    </row>
    <row r="148" spans="2:8" ht="32" x14ac:dyDescent="0.2">
      <c r="B148" s="26"/>
      <c r="C148" s="21" t="s">
        <v>74</v>
      </c>
      <c r="D148" s="21" t="s">
        <v>168</v>
      </c>
      <c r="E148" s="23" t="s">
        <v>2</v>
      </c>
      <c r="F148" s="25"/>
    </row>
    <row r="149" spans="2:8" ht="32" x14ac:dyDescent="0.2">
      <c r="C149" s="21" t="s">
        <v>75</v>
      </c>
      <c r="D149" s="21" t="s">
        <v>169</v>
      </c>
      <c r="E149" s="23" t="s">
        <v>2</v>
      </c>
      <c r="F149" s="25"/>
    </row>
    <row r="150" spans="2:8" ht="48" x14ac:dyDescent="0.2">
      <c r="C150" s="21" t="s">
        <v>76</v>
      </c>
      <c r="D150" s="21" t="s">
        <v>170</v>
      </c>
      <c r="E150" s="23" t="s">
        <v>2</v>
      </c>
      <c r="F150" s="25"/>
    </row>
    <row r="151" spans="2:8" ht="32" x14ac:dyDescent="0.2">
      <c r="C151" s="21" t="s">
        <v>77</v>
      </c>
      <c r="D151" s="21" t="s">
        <v>171</v>
      </c>
      <c r="E151" s="23" t="s">
        <v>2</v>
      </c>
      <c r="F151" s="25"/>
    </row>
    <row r="152" spans="2:8" ht="32" x14ac:dyDescent="0.2">
      <c r="C152" s="21" t="s">
        <v>78</v>
      </c>
      <c r="D152" s="21" t="s">
        <v>172</v>
      </c>
      <c r="E152" s="23" t="s">
        <v>2</v>
      </c>
      <c r="F152" s="25"/>
    </row>
    <row r="153" spans="2:8" ht="48" x14ac:dyDescent="0.2">
      <c r="C153" s="21" t="s">
        <v>79</v>
      </c>
      <c r="D153" s="21" t="s">
        <v>173</v>
      </c>
      <c r="E153" s="23" t="s">
        <v>2</v>
      </c>
      <c r="F153" s="25"/>
    </row>
    <row r="154" spans="2:8" ht="32" x14ac:dyDescent="0.2">
      <c r="C154" s="21" t="s">
        <v>80</v>
      </c>
      <c r="D154" s="21" t="s">
        <v>174</v>
      </c>
      <c r="E154" s="23" t="s">
        <v>2</v>
      </c>
      <c r="F154" s="25"/>
    </row>
    <row r="155" spans="2:8" ht="32" x14ac:dyDescent="0.2">
      <c r="C155" s="21" t="s">
        <v>81</v>
      </c>
      <c r="D155" s="21" t="s">
        <v>175</v>
      </c>
      <c r="E155" s="23" t="s">
        <v>2</v>
      </c>
      <c r="F155" s="25"/>
    </row>
    <row r="156" spans="2:8" ht="48" x14ac:dyDescent="0.2">
      <c r="C156" s="21" t="s">
        <v>82</v>
      </c>
      <c r="D156" s="21" t="s">
        <v>176</v>
      </c>
      <c r="E156" s="23" t="s">
        <v>2</v>
      </c>
      <c r="F156" s="25"/>
    </row>
    <row r="158" spans="2:8" ht="16" x14ac:dyDescent="0.2">
      <c r="B158" s="28"/>
      <c r="C158" s="28"/>
      <c r="D158" s="29" t="s">
        <v>5</v>
      </c>
      <c r="E158" s="30">
        <f>+COUNTIF(E143:E156,"Yes")</f>
        <v>14</v>
      </c>
      <c r="F158" s="30"/>
      <c r="G158" s="28"/>
      <c r="H158" s="28"/>
    </row>
    <row r="160" spans="2:8" ht="17" x14ac:dyDescent="0.2">
      <c r="B160" s="22" t="s">
        <v>83</v>
      </c>
    </row>
    <row r="161" spans="2:6" ht="48" x14ac:dyDescent="0.2">
      <c r="B161" s="26"/>
      <c r="C161" s="21" t="s">
        <v>84</v>
      </c>
      <c r="D161" s="21" t="s">
        <v>177</v>
      </c>
      <c r="E161" s="23" t="s">
        <v>2</v>
      </c>
      <c r="F161" s="25"/>
    </row>
    <row r="162" spans="2:6" ht="32" x14ac:dyDescent="0.2">
      <c r="B162" s="26"/>
      <c r="C162" s="21" t="s">
        <v>85</v>
      </c>
      <c r="D162" s="21" t="s">
        <v>178</v>
      </c>
      <c r="E162" s="23" t="s">
        <v>2</v>
      </c>
      <c r="F162" s="25"/>
    </row>
    <row r="163" spans="2:6" ht="32" x14ac:dyDescent="0.2">
      <c r="B163" s="26"/>
      <c r="C163" s="21" t="s">
        <v>86</v>
      </c>
      <c r="D163" s="21" t="s">
        <v>179</v>
      </c>
      <c r="E163" s="23" t="s">
        <v>2</v>
      </c>
      <c r="F163" s="25"/>
    </row>
    <row r="164" spans="2:6" ht="32" x14ac:dyDescent="0.2">
      <c r="B164" s="26"/>
      <c r="C164" s="21" t="s">
        <v>87</v>
      </c>
      <c r="D164" s="21" t="s">
        <v>180</v>
      </c>
      <c r="E164" s="23" t="s">
        <v>2</v>
      </c>
      <c r="F164" s="25"/>
    </row>
    <row r="165" spans="2:6" ht="32" x14ac:dyDescent="0.2">
      <c r="B165" s="26"/>
      <c r="C165" s="21" t="s">
        <v>88</v>
      </c>
      <c r="D165" s="21" t="s">
        <v>181</v>
      </c>
      <c r="E165" s="23" t="s">
        <v>2</v>
      </c>
      <c r="F165" s="25"/>
    </row>
    <row r="166" spans="2:6" ht="48" x14ac:dyDescent="0.2">
      <c r="B166" s="26"/>
      <c r="C166" s="21" t="s">
        <v>89</v>
      </c>
      <c r="D166" s="21" t="s">
        <v>182</v>
      </c>
      <c r="E166" s="23" t="s">
        <v>2</v>
      </c>
      <c r="F166" s="25"/>
    </row>
    <row r="167" spans="2:6" ht="48" x14ac:dyDescent="0.2">
      <c r="B167" s="26"/>
      <c r="C167" s="21" t="s">
        <v>90</v>
      </c>
      <c r="D167" s="21" t="s">
        <v>183</v>
      </c>
      <c r="E167" s="23" t="s">
        <v>2</v>
      </c>
      <c r="F167" s="25"/>
    </row>
    <row r="168" spans="2:6" ht="32" x14ac:dyDescent="0.2">
      <c r="B168" s="26"/>
      <c r="C168" s="21" t="s">
        <v>91</v>
      </c>
      <c r="D168" s="21" t="s">
        <v>184</v>
      </c>
      <c r="E168" s="23" t="s">
        <v>2</v>
      </c>
      <c r="F168" s="25"/>
    </row>
    <row r="169" spans="2:6" ht="32" x14ac:dyDescent="0.2">
      <c r="B169" s="26"/>
      <c r="C169" s="21" t="s">
        <v>92</v>
      </c>
      <c r="D169" s="21" t="s">
        <v>185</v>
      </c>
      <c r="E169" s="23" t="s">
        <v>2</v>
      </c>
      <c r="F169" s="25"/>
    </row>
    <row r="170" spans="2:6" ht="32" x14ac:dyDescent="0.2">
      <c r="B170" s="26"/>
      <c r="C170" s="21" t="s">
        <v>93</v>
      </c>
      <c r="D170" s="21" t="s">
        <v>186</v>
      </c>
      <c r="E170" s="23" t="s">
        <v>2</v>
      </c>
      <c r="F170" s="25"/>
    </row>
    <row r="171" spans="2:6" ht="32" x14ac:dyDescent="0.2">
      <c r="B171" s="26"/>
      <c r="C171" s="21" t="s">
        <v>94</v>
      </c>
      <c r="D171" s="21" t="s">
        <v>187</v>
      </c>
      <c r="E171" s="23" t="s">
        <v>2</v>
      </c>
      <c r="F171" s="25"/>
    </row>
    <row r="172" spans="2:6" ht="32" x14ac:dyDescent="0.2">
      <c r="B172" s="26"/>
      <c r="C172" s="21" t="s">
        <v>95</v>
      </c>
      <c r="D172" s="21" t="s">
        <v>188</v>
      </c>
      <c r="E172" s="23" t="s">
        <v>2</v>
      </c>
      <c r="F172" s="25"/>
    </row>
    <row r="173" spans="2:6" ht="32" x14ac:dyDescent="0.2">
      <c r="B173" s="26"/>
      <c r="C173" s="21" t="s">
        <v>96</v>
      </c>
      <c r="D173" s="21" t="s">
        <v>189</v>
      </c>
      <c r="E173" s="23" t="s">
        <v>2</v>
      </c>
      <c r="F173" s="25"/>
    </row>
    <row r="174" spans="2:6" ht="32" x14ac:dyDescent="0.2">
      <c r="B174" s="26"/>
      <c r="C174" s="21" t="s">
        <v>97</v>
      </c>
      <c r="D174" s="21" t="s">
        <v>190</v>
      </c>
      <c r="E174" s="23" t="s">
        <v>2</v>
      </c>
      <c r="F174" s="25"/>
    </row>
    <row r="175" spans="2:6" ht="32" x14ac:dyDescent="0.2">
      <c r="B175" s="26"/>
      <c r="C175" s="21" t="s">
        <v>98</v>
      </c>
      <c r="D175" s="21" t="s">
        <v>191</v>
      </c>
      <c r="E175" s="23" t="s">
        <v>2</v>
      </c>
      <c r="F175" s="25"/>
    </row>
    <row r="176" spans="2:6" ht="32" x14ac:dyDescent="0.2">
      <c r="B176" s="26"/>
      <c r="C176" s="21" t="s">
        <v>99</v>
      </c>
      <c r="D176" s="21" t="s">
        <v>192</v>
      </c>
      <c r="E176" s="23" t="s">
        <v>2</v>
      </c>
      <c r="F176" s="25"/>
    </row>
    <row r="177" spans="2:6" ht="32" x14ac:dyDescent="0.2">
      <c r="B177" s="26"/>
      <c r="C177" s="21" t="s">
        <v>100</v>
      </c>
      <c r="D177" s="21" t="s">
        <v>193</v>
      </c>
      <c r="E177" s="23" t="s">
        <v>2</v>
      </c>
      <c r="F177" s="25"/>
    </row>
    <row r="178" spans="2:6" ht="32" x14ac:dyDescent="0.2">
      <c r="B178" s="26"/>
      <c r="C178" s="21" t="s">
        <v>101</v>
      </c>
      <c r="D178" s="21" t="s">
        <v>194</v>
      </c>
      <c r="E178" s="23" t="s">
        <v>2</v>
      </c>
      <c r="F178" s="25"/>
    </row>
    <row r="179" spans="2:6" ht="48" x14ac:dyDescent="0.2">
      <c r="B179" s="26"/>
      <c r="C179" s="21" t="s">
        <v>102</v>
      </c>
      <c r="D179" s="21" t="s">
        <v>195</v>
      </c>
      <c r="E179" s="23" t="s">
        <v>2</v>
      </c>
      <c r="F179" s="25"/>
    </row>
    <row r="180" spans="2:6" ht="32" x14ac:dyDescent="0.2">
      <c r="B180" s="26"/>
      <c r="C180" s="21" t="s">
        <v>103</v>
      </c>
      <c r="D180" s="21" t="s">
        <v>196</v>
      </c>
      <c r="E180" s="23" t="s">
        <v>2</v>
      </c>
      <c r="F180" s="25"/>
    </row>
    <row r="181" spans="2:6" ht="32" x14ac:dyDescent="0.2">
      <c r="B181" s="26"/>
      <c r="C181" s="21" t="s">
        <v>104</v>
      </c>
      <c r="D181" s="21" t="s">
        <v>197</v>
      </c>
      <c r="E181" s="23" t="s">
        <v>2</v>
      </c>
      <c r="F181" s="25"/>
    </row>
    <row r="182" spans="2:6" ht="32" x14ac:dyDescent="0.2">
      <c r="B182" s="26"/>
      <c r="C182" s="21" t="s">
        <v>105</v>
      </c>
      <c r="D182" s="21" t="s">
        <v>198</v>
      </c>
      <c r="E182" s="23" t="s">
        <v>2</v>
      </c>
      <c r="F182" s="25"/>
    </row>
    <row r="183" spans="2:6" ht="32" x14ac:dyDescent="0.2">
      <c r="B183" s="26"/>
      <c r="C183" s="21" t="s">
        <v>106</v>
      </c>
      <c r="D183" s="21" t="s">
        <v>199</v>
      </c>
      <c r="E183" s="23" t="s">
        <v>2</v>
      </c>
      <c r="F183" s="25"/>
    </row>
    <row r="184" spans="2:6" ht="32" x14ac:dyDescent="0.2">
      <c r="B184" s="26"/>
      <c r="C184" s="21" t="s">
        <v>107</v>
      </c>
      <c r="D184" s="21" t="s">
        <v>200</v>
      </c>
      <c r="E184" s="23" t="s">
        <v>2</v>
      </c>
      <c r="F184" s="25"/>
    </row>
    <row r="185" spans="2:6" ht="32" x14ac:dyDescent="0.2">
      <c r="B185" s="26"/>
      <c r="C185" s="21" t="s">
        <v>108</v>
      </c>
      <c r="D185" s="21" t="s">
        <v>201</v>
      </c>
      <c r="E185" s="23" t="s">
        <v>2</v>
      </c>
      <c r="F185" s="25"/>
    </row>
    <row r="186" spans="2:6" ht="32" x14ac:dyDescent="0.2">
      <c r="B186" s="26"/>
      <c r="C186" s="21" t="s">
        <v>109</v>
      </c>
      <c r="D186" s="21" t="s">
        <v>202</v>
      </c>
      <c r="E186" s="23" t="s">
        <v>2</v>
      </c>
      <c r="F186" s="25"/>
    </row>
    <row r="187" spans="2:6" ht="48" x14ac:dyDescent="0.2">
      <c r="B187" s="26"/>
      <c r="C187" s="21" t="s">
        <v>110</v>
      </c>
      <c r="D187" s="21" t="s">
        <v>203</v>
      </c>
      <c r="E187" s="23" t="s">
        <v>2</v>
      </c>
      <c r="F187" s="25"/>
    </row>
    <row r="188" spans="2:6" ht="32" x14ac:dyDescent="0.2">
      <c r="B188" s="26"/>
      <c r="C188" s="21" t="s">
        <v>111</v>
      </c>
      <c r="D188" s="21" t="s">
        <v>204</v>
      </c>
      <c r="E188" s="23" t="s">
        <v>2</v>
      </c>
      <c r="F188" s="25"/>
    </row>
    <row r="189" spans="2:6" ht="32" x14ac:dyDescent="0.2">
      <c r="B189" s="26"/>
      <c r="C189" s="21" t="s">
        <v>112</v>
      </c>
      <c r="D189" s="21" t="s">
        <v>205</v>
      </c>
      <c r="E189" s="23" t="s">
        <v>2</v>
      </c>
      <c r="F189" s="25"/>
    </row>
    <row r="190" spans="2:6" ht="32" x14ac:dyDescent="0.2">
      <c r="B190" s="26"/>
      <c r="C190" s="21" t="s">
        <v>113</v>
      </c>
      <c r="D190" s="21" t="s">
        <v>206</v>
      </c>
      <c r="E190" s="23" t="s">
        <v>2</v>
      </c>
      <c r="F190" s="25"/>
    </row>
    <row r="191" spans="2:6" ht="48" x14ac:dyDescent="0.2">
      <c r="C191" s="21" t="s">
        <v>114</v>
      </c>
      <c r="D191" s="21" t="s">
        <v>207</v>
      </c>
      <c r="E191" s="23" t="s">
        <v>2</v>
      </c>
      <c r="F191" s="25"/>
    </row>
    <row r="192" spans="2:6" ht="32" x14ac:dyDescent="0.2">
      <c r="C192" s="21" t="s">
        <v>115</v>
      </c>
      <c r="D192" s="21" t="s">
        <v>208</v>
      </c>
      <c r="E192" s="23" t="s">
        <v>2</v>
      </c>
      <c r="F192" s="25"/>
    </row>
    <row r="193" spans="2:8" ht="32" x14ac:dyDescent="0.2">
      <c r="C193" s="21" t="s">
        <v>116</v>
      </c>
      <c r="D193" s="21" t="s">
        <v>209</v>
      </c>
      <c r="E193" s="23" t="s">
        <v>2</v>
      </c>
      <c r="F193" s="25"/>
    </row>
    <row r="194" spans="2:8" ht="48" x14ac:dyDescent="0.2">
      <c r="C194" s="21" t="s">
        <v>117</v>
      </c>
      <c r="D194" s="21" t="s">
        <v>210</v>
      </c>
      <c r="E194" s="23" t="s">
        <v>2</v>
      </c>
      <c r="F194" s="25"/>
    </row>
    <row r="196" spans="2:8" ht="16" x14ac:dyDescent="0.2">
      <c r="B196" s="28"/>
      <c r="C196" s="28"/>
      <c r="D196" s="29" t="s">
        <v>5</v>
      </c>
      <c r="E196" s="30">
        <f>+COUNTIF(E161:E194,"Yes")</f>
        <v>34</v>
      </c>
      <c r="F196" s="30"/>
      <c r="G196" s="28"/>
      <c r="H196" s="28"/>
    </row>
  </sheetData>
  <dataValidations count="1">
    <dataValidation type="list" allowBlank="1" showInputMessage="1" showErrorMessage="1" sqref="E143:E156 E90:E126 E161:E194 E13:E16 E53:E60 E65:E68 E73:E78 E83:E85 E32:E48 E21:E26 E130:E138" xr:uid="{00000000-0002-0000-0100-000000000000}">
      <formula1>"Yes,No"</formula1>
    </dataValidation>
  </dataValidation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1200" verticalDpi="1200" r:id="rId1"/>
  <headerFooter>
    <oddFooter>&amp;L&amp;D&amp;CPage &amp;P of &amp;N&amp;R[Insert classification here]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AF50"/>
  <sheetViews>
    <sheetView showGridLines="0" topLeftCell="B11" zoomScaleNormal="100" workbookViewId="0">
      <selection activeCell="E14" sqref="E14"/>
    </sheetView>
  </sheetViews>
  <sheetFormatPr baseColWidth="10" defaultColWidth="9.1640625" defaultRowHeight="15" x14ac:dyDescent="0.2"/>
  <cols>
    <col min="1" max="1" width="2.83203125" style="15" customWidth="1"/>
    <col min="2" max="2" width="65.6640625" style="15" customWidth="1"/>
    <col min="3" max="3" width="15.6640625" style="15" customWidth="1"/>
    <col min="4" max="4" width="17.1640625" style="15" customWidth="1"/>
    <col min="5" max="5" width="27" style="15" customWidth="1"/>
    <col min="6" max="6" width="5.6640625" style="15" customWidth="1"/>
    <col min="7" max="16384" width="9.1640625" style="15"/>
  </cols>
  <sheetData>
    <row r="2" spans="2:32" x14ac:dyDescent="0.2">
      <c r="B2" s="14"/>
    </row>
    <row r="3" spans="2:32" x14ac:dyDescent="0.2">
      <c r="B3" s="14"/>
    </row>
    <row r="4" spans="2:32" x14ac:dyDescent="0.2">
      <c r="B4" s="14"/>
    </row>
    <row r="5" spans="2:32" x14ac:dyDescent="0.2">
      <c r="B5" s="14"/>
    </row>
    <row r="6" spans="2:32" x14ac:dyDescent="0.2">
      <c r="B6" s="14"/>
    </row>
    <row r="7" spans="2:32" x14ac:dyDescent="0.2">
      <c r="B7" s="14"/>
    </row>
    <row r="8" spans="2:32" s="16" customFormat="1" ht="22" x14ac:dyDescent="0.2">
      <c r="B8" s="32" t="s">
        <v>296</v>
      </c>
      <c r="Y8" s="33"/>
      <c r="Z8" s="33"/>
      <c r="AA8" s="33"/>
      <c r="AB8" s="33"/>
      <c r="AC8" s="33"/>
      <c r="AD8" s="33"/>
      <c r="AE8" s="33"/>
      <c r="AF8" s="33"/>
    </row>
    <row r="9" spans="2:32" ht="16" x14ac:dyDescent="0.2">
      <c r="B9" s="34" t="s">
        <v>13</v>
      </c>
    </row>
    <row r="10" spans="2:32" x14ac:dyDescent="0.2">
      <c r="B10" s="14"/>
    </row>
    <row r="11" spans="2:32" ht="22" customHeight="1" x14ac:dyDescent="0.2">
      <c r="B11" s="31" t="s">
        <v>6</v>
      </c>
      <c r="C11" s="33"/>
      <c r="E11" s="33"/>
    </row>
    <row r="12" spans="2:32" x14ac:dyDescent="0.2">
      <c r="B12" s="21"/>
    </row>
    <row r="13" spans="2:32" ht="37.5" customHeight="1" x14ac:dyDescent="0.2">
      <c r="B13" s="27" t="s">
        <v>8</v>
      </c>
      <c r="C13" s="27" t="s">
        <v>10</v>
      </c>
      <c r="D13" s="27" t="s">
        <v>9</v>
      </c>
      <c r="E13" s="27" t="s">
        <v>11</v>
      </c>
      <c r="F13" s="35"/>
      <c r="G13" s="46" t="s">
        <v>298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2:32" ht="16" x14ac:dyDescent="0.2">
      <c r="B14" s="21" t="s">
        <v>211</v>
      </c>
      <c r="C14" s="36">
        <v>4</v>
      </c>
      <c r="D14" s="36">
        <f>+'ISO 27001 Gap Assessment'!E18</f>
        <v>4</v>
      </c>
      <c r="E14" s="37">
        <f t="shared" ref="E14:E20" si="0">+D14/C14</f>
        <v>1</v>
      </c>
      <c r="F14" s="38"/>
      <c r="G14" s="38"/>
    </row>
    <row r="15" spans="2:32" ht="16" x14ac:dyDescent="0.2">
      <c r="B15" s="21" t="s">
        <v>220</v>
      </c>
      <c r="C15" s="36">
        <v>6</v>
      </c>
      <c r="D15" s="36">
        <f>+'ISO 27001 Gap Assessment'!E28</f>
        <v>6</v>
      </c>
      <c r="E15" s="37">
        <f t="shared" si="0"/>
        <v>1</v>
      </c>
      <c r="F15" s="38"/>
      <c r="G15" s="38"/>
    </row>
    <row r="16" spans="2:32" ht="16" x14ac:dyDescent="0.2">
      <c r="B16" s="21" t="s">
        <v>230</v>
      </c>
      <c r="C16" s="36">
        <v>17</v>
      </c>
      <c r="D16" s="36">
        <f>+'ISO 27001 Gap Assessment'!E50</f>
        <v>17</v>
      </c>
      <c r="E16" s="37">
        <f t="shared" si="0"/>
        <v>1</v>
      </c>
      <c r="F16" s="38"/>
      <c r="G16" s="38"/>
    </row>
    <row r="17" spans="1:7" ht="16" x14ac:dyDescent="0.2">
      <c r="B17" s="21" t="s">
        <v>252</v>
      </c>
      <c r="C17" s="36">
        <v>8</v>
      </c>
      <c r="D17" s="36">
        <f>+'ISO 27001 Gap Assessment'!E62</f>
        <v>8</v>
      </c>
      <c r="E17" s="37">
        <f t="shared" si="0"/>
        <v>1</v>
      </c>
      <c r="F17" s="38"/>
      <c r="G17" s="38"/>
    </row>
    <row r="18" spans="1:7" ht="16" x14ac:dyDescent="0.2">
      <c r="B18" s="21" t="s">
        <v>269</v>
      </c>
      <c r="C18" s="36">
        <v>4</v>
      </c>
      <c r="D18" s="36">
        <f>+'ISO 27001 Gap Assessment'!E70</f>
        <v>4</v>
      </c>
      <c r="E18" s="37">
        <f t="shared" si="0"/>
        <v>1</v>
      </c>
      <c r="F18" s="38"/>
      <c r="G18" s="38"/>
    </row>
    <row r="19" spans="1:7" ht="16" x14ac:dyDescent="0.2">
      <c r="B19" s="21" t="s">
        <v>277</v>
      </c>
      <c r="C19" s="36">
        <v>6</v>
      </c>
      <c r="D19" s="36">
        <f>+'ISO 27001 Gap Assessment'!E80</f>
        <v>6</v>
      </c>
      <c r="E19" s="37">
        <f t="shared" si="0"/>
        <v>1</v>
      </c>
      <c r="F19" s="38"/>
      <c r="G19" s="38"/>
    </row>
    <row r="20" spans="1:7" ht="16" x14ac:dyDescent="0.2">
      <c r="B20" s="21" t="s">
        <v>287</v>
      </c>
      <c r="C20" s="36">
        <v>2</v>
      </c>
      <c r="D20" s="36">
        <f>+'ISO 27001 Gap Assessment'!E87</f>
        <v>2</v>
      </c>
      <c r="E20" s="37">
        <f t="shared" si="0"/>
        <v>1</v>
      </c>
      <c r="F20" s="38"/>
      <c r="G20" s="38"/>
    </row>
    <row r="21" spans="1:7" ht="16" x14ac:dyDescent="0.2">
      <c r="B21" s="21" t="s">
        <v>21</v>
      </c>
      <c r="C21" s="36">
        <v>37</v>
      </c>
      <c r="D21" s="36">
        <f>'ISO 27001 Gap Assessment'!E128</f>
        <v>37</v>
      </c>
      <c r="E21" s="37">
        <f>+D21/C21</f>
        <v>1</v>
      </c>
      <c r="F21" s="38"/>
      <c r="G21" s="38"/>
    </row>
    <row r="22" spans="1:7" x14ac:dyDescent="0.2">
      <c r="B22" s="15" t="s">
        <v>59</v>
      </c>
      <c r="C22" s="36">
        <v>8</v>
      </c>
      <c r="D22" s="36">
        <f>'ISO 27001 Gap Assessment'!E140</f>
        <v>8</v>
      </c>
      <c r="E22" s="37">
        <f t="shared" ref="E22:E24" si="1">+D22/C22</f>
        <v>1</v>
      </c>
      <c r="F22" s="38"/>
      <c r="G22" s="38"/>
    </row>
    <row r="23" spans="1:7" ht="16" x14ac:dyDescent="0.2">
      <c r="B23" s="21" t="s">
        <v>68</v>
      </c>
      <c r="C23" s="36">
        <v>14</v>
      </c>
      <c r="D23" s="36">
        <f>'ISO 27001 Gap Assessment'!E158</f>
        <v>14</v>
      </c>
      <c r="E23" s="37">
        <f t="shared" si="1"/>
        <v>1</v>
      </c>
      <c r="F23" s="38"/>
      <c r="G23" s="38"/>
    </row>
    <row r="24" spans="1:7" x14ac:dyDescent="0.2">
      <c r="B24" s="15" t="s">
        <v>83</v>
      </c>
      <c r="C24" s="36">
        <v>34</v>
      </c>
      <c r="D24" s="36">
        <f>'ISO 27001 Gap Assessment'!E196</f>
        <v>34</v>
      </c>
      <c r="E24" s="37">
        <f t="shared" si="1"/>
        <v>1</v>
      </c>
      <c r="F24" s="38"/>
      <c r="G24" s="38"/>
    </row>
    <row r="25" spans="1:7" ht="16" x14ac:dyDescent="0.2">
      <c r="B25" s="39" t="s">
        <v>14</v>
      </c>
      <c r="C25" s="40">
        <f>SUBTOTAL(109,ISO27001ConformityTable3[REQS IN SECTION])</f>
        <v>140</v>
      </c>
      <c r="D25" s="40">
        <f>SUBTOTAL(109,ISO27001ConformityTable3[NO OF REQS MET])</f>
        <v>140</v>
      </c>
      <c r="E25" s="41">
        <f>IMDIV(D25,C25)*1</f>
        <v>1</v>
      </c>
      <c r="F25" s="38"/>
      <c r="G25" s="38"/>
    </row>
    <row r="26" spans="1:7" x14ac:dyDescent="0.2">
      <c r="C26" s="36"/>
      <c r="D26" s="36"/>
      <c r="E26" s="36"/>
      <c r="F26" s="38"/>
      <c r="G26" s="38"/>
    </row>
    <row r="27" spans="1:7" x14ac:dyDescent="0.2">
      <c r="C27" s="36"/>
      <c r="D27" s="36"/>
      <c r="E27" s="36"/>
      <c r="F27" s="38"/>
      <c r="G27" s="38"/>
    </row>
    <row r="28" spans="1:7" ht="19" x14ac:dyDescent="0.2">
      <c r="B28" s="49" t="s">
        <v>297</v>
      </c>
      <c r="C28" s="48"/>
      <c r="D28" s="48"/>
      <c r="E28" s="48"/>
      <c r="F28" s="38"/>
      <c r="G28" s="38"/>
    </row>
    <row r="29" spans="1:7" x14ac:dyDescent="0.2">
      <c r="C29" s="36"/>
      <c r="D29" s="36"/>
      <c r="E29" s="36"/>
      <c r="F29" s="38"/>
      <c r="G29" s="38"/>
    </row>
    <row r="30" spans="1:7" x14ac:dyDescent="0.2">
      <c r="F30" s="38"/>
      <c r="G30" s="38"/>
    </row>
    <row r="31" spans="1:7" x14ac:dyDescent="0.2">
      <c r="A31" s="42"/>
      <c r="F31" s="38"/>
      <c r="G31" s="38"/>
    </row>
    <row r="32" spans="1:7" x14ac:dyDescent="0.2">
      <c r="A32" s="42"/>
      <c r="F32" s="38"/>
      <c r="G32" s="38"/>
    </row>
    <row r="33" spans="6:24" x14ac:dyDescent="0.2">
      <c r="F33" s="38"/>
      <c r="G33" s="38"/>
    </row>
    <row r="34" spans="6:24" x14ac:dyDescent="0.2">
      <c r="F34" s="43"/>
      <c r="G34" s="43"/>
    </row>
    <row r="38" spans="6:24" ht="25" customHeight="1" x14ac:dyDescent="0.2">
      <c r="G38" s="50" t="s">
        <v>299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44" spans="6:24" x14ac:dyDescent="0.2"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50" spans="6:20" ht="20" customHeight="1" x14ac:dyDescent="0.2">
      <c r="F50" s="44"/>
      <c r="G50" s="44"/>
      <c r="H50" s="45"/>
      <c r="I50" s="44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</row>
  </sheetData>
  <pageMargins left="0.23622047244094491" right="0.23622047244094491" top="0.39370078740157483" bottom="0.39370078740157483" header="0.19685039370078741" footer="0.19685039370078741"/>
  <pageSetup paperSize="9" scale="46" orientation="landscape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4:E19"/>
  <sheetViews>
    <sheetView showGridLines="0" workbookViewId="0"/>
  </sheetViews>
  <sheetFormatPr baseColWidth="10" defaultColWidth="8.83203125" defaultRowHeight="15" x14ac:dyDescent="0.2"/>
  <cols>
    <col min="1" max="1" width="2.83203125" customWidth="1"/>
    <col min="2" max="2" width="70.6640625" customWidth="1"/>
    <col min="3" max="4" width="18.1640625" customWidth="1"/>
    <col min="5" max="5" width="28.33203125" customWidth="1"/>
  </cols>
  <sheetData>
    <row r="4" spans="2:5" ht="21" x14ac:dyDescent="0.2">
      <c r="B4" s="4" t="s">
        <v>6</v>
      </c>
    </row>
    <row r="5" spans="2:5" ht="21" x14ac:dyDescent="0.2">
      <c r="B5" s="5" t="s">
        <v>7</v>
      </c>
    </row>
    <row r="7" spans="2:5" ht="16" x14ac:dyDescent="0.2">
      <c r="B7" s="6" t="s">
        <v>8</v>
      </c>
      <c r="C7" s="6" t="s">
        <v>10</v>
      </c>
      <c r="D7" s="6" t="s">
        <v>9</v>
      </c>
      <c r="E7" s="6" t="s">
        <v>11</v>
      </c>
    </row>
    <row r="8" spans="2:5" ht="16" x14ac:dyDescent="0.2">
      <c r="B8" s="1" t="s">
        <v>211</v>
      </c>
      <c r="C8" s="7">
        <v>4</v>
      </c>
      <c r="D8" s="7">
        <f>+'ISO 27001 Gap Assessment'!E18</f>
        <v>4</v>
      </c>
      <c r="E8" s="8">
        <f t="shared" ref="E8:E14" si="0">+D8/C8</f>
        <v>1</v>
      </c>
    </row>
    <row r="9" spans="2:5" ht="16" x14ac:dyDescent="0.2">
      <c r="B9" s="1" t="s">
        <v>220</v>
      </c>
      <c r="C9" s="7">
        <v>6</v>
      </c>
      <c r="D9" s="7">
        <f>+'ISO 27001 Gap Assessment'!E28</f>
        <v>6</v>
      </c>
      <c r="E9" s="8">
        <f t="shared" si="0"/>
        <v>1</v>
      </c>
    </row>
    <row r="10" spans="2:5" ht="16" x14ac:dyDescent="0.2">
      <c r="B10" s="1" t="s">
        <v>230</v>
      </c>
      <c r="C10" s="7">
        <v>16</v>
      </c>
      <c r="D10" s="7">
        <f>+'ISO 27001 Gap Assessment'!E50</f>
        <v>17</v>
      </c>
      <c r="E10" s="8">
        <f t="shared" si="0"/>
        <v>1.0625</v>
      </c>
    </row>
    <row r="11" spans="2:5" ht="16" x14ac:dyDescent="0.2">
      <c r="B11" s="1" t="s">
        <v>252</v>
      </c>
      <c r="C11" s="7">
        <v>8</v>
      </c>
      <c r="D11" s="7">
        <f>+'ISO 27001 Gap Assessment'!E62</f>
        <v>8</v>
      </c>
      <c r="E11" s="8">
        <f t="shared" si="0"/>
        <v>1</v>
      </c>
    </row>
    <row r="12" spans="2:5" ht="16" x14ac:dyDescent="0.2">
      <c r="B12" s="1" t="s">
        <v>269</v>
      </c>
      <c r="C12" s="7">
        <v>4</v>
      </c>
      <c r="D12" s="7">
        <f>+'ISO 27001 Gap Assessment'!E70</f>
        <v>4</v>
      </c>
      <c r="E12" s="8">
        <f t="shared" si="0"/>
        <v>1</v>
      </c>
    </row>
    <row r="13" spans="2:5" ht="16" x14ac:dyDescent="0.2">
      <c r="B13" s="1" t="s">
        <v>277</v>
      </c>
      <c r="C13" s="7">
        <v>6</v>
      </c>
      <c r="D13" s="7">
        <f>+'ISO 27001 Gap Assessment'!E80</f>
        <v>6</v>
      </c>
      <c r="E13" s="8">
        <f t="shared" si="0"/>
        <v>1</v>
      </c>
    </row>
    <row r="14" spans="2:5" ht="16" x14ac:dyDescent="0.2">
      <c r="B14" s="1" t="s">
        <v>287</v>
      </c>
      <c r="C14" s="7">
        <v>2</v>
      </c>
      <c r="D14" s="7">
        <f>+'ISO 27001 Gap Assessment'!E87</f>
        <v>2</v>
      </c>
      <c r="E14" s="8">
        <f t="shared" si="0"/>
        <v>1</v>
      </c>
    </row>
    <row r="15" spans="2:5" ht="16" x14ac:dyDescent="0.2">
      <c r="B15" s="1" t="s">
        <v>21</v>
      </c>
      <c r="C15" s="7">
        <v>37</v>
      </c>
      <c r="D15" s="7">
        <f>'ISO 27001 Gap Assessment'!E128</f>
        <v>37</v>
      </c>
      <c r="E15" s="8">
        <f>+D15/C15</f>
        <v>1</v>
      </c>
    </row>
    <row r="16" spans="2:5" x14ac:dyDescent="0.2">
      <c r="B16" s="2" t="s">
        <v>59</v>
      </c>
      <c r="C16" s="7">
        <v>8</v>
      </c>
      <c r="D16" s="7">
        <f>'ISO 27001 Gap Assessment'!E140</f>
        <v>8</v>
      </c>
      <c r="E16" s="8">
        <f t="shared" ref="E16:E18" si="1">+D16/C16</f>
        <v>1</v>
      </c>
    </row>
    <row r="17" spans="2:5" ht="16" x14ac:dyDescent="0.2">
      <c r="B17" s="1" t="s">
        <v>68</v>
      </c>
      <c r="C17" s="7">
        <v>14</v>
      </c>
      <c r="D17" s="7">
        <f>'ISO 27001 Gap Assessment'!E158</f>
        <v>14</v>
      </c>
      <c r="E17" s="8">
        <f t="shared" si="1"/>
        <v>1</v>
      </c>
    </row>
    <row r="18" spans="2:5" x14ac:dyDescent="0.2">
      <c r="B18" s="2" t="s">
        <v>83</v>
      </c>
      <c r="C18" s="7">
        <v>34</v>
      </c>
      <c r="D18" s="7">
        <f>'ISO 27001 Gap Assessment'!E196</f>
        <v>34</v>
      </c>
      <c r="E18" s="8">
        <f t="shared" si="1"/>
        <v>1</v>
      </c>
    </row>
    <row r="19" spans="2:5" ht="16" x14ac:dyDescent="0.2">
      <c r="B19" s="3" t="s">
        <v>14</v>
      </c>
      <c r="C19" s="10">
        <f>SUBTOTAL(109,ISO27001ConformityTable[REQS IN SECTION])</f>
        <v>139</v>
      </c>
      <c r="D19" s="10">
        <f>SUBTOTAL(109,ISO27001ConformityTable[NO OF REQS MET])</f>
        <v>140</v>
      </c>
      <c r="E19" s="11">
        <f>IMDIV(D19,C19)*1</f>
        <v>1.0071942446043201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4:D17"/>
  <sheetViews>
    <sheetView showGridLines="0" workbookViewId="0">
      <selection activeCell="B17" sqref="B17"/>
    </sheetView>
  </sheetViews>
  <sheetFormatPr baseColWidth="10" defaultColWidth="8.83203125" defaultRowHeight="15" x14ac:dyDescent="0.2"/>
  <cols>
    <col min="1" max="1" width="2.83203125" customWidth="1"/>
    <col min="2" max="2" width="27.1640625" bestFit="1" customWidth="1"/>
    <col min="3" max="4" width="16.5" bestFit="1" customWidth="1"/>
  </cols>
  <sheetData>
    <row r="4" spans="2:4" ht="19" x14ac:dyDescent="0.25">
      <c r="B4" s="12" t="s">
        <v>15</v>
      </c>
    </row>
    <row r="6" spans="2:4" x14ac:dyDescent="0.2">
      <c r="B6" s="9" t="s">
        <v>8</v>
      </c>
      <c r="C6" s="9" t="s">
        <v>17</v>
      </c>
      <c r="D6" s="9" t="s">
        <v>18</v>
      </c>
    </row>
    <row r="7" spans="2:4" x14ac:dyDescent="0.2">
      <c r="B7" t="s">
        <v>83</v>
      </c>
      <c r="C7">
        <v>34</v>
      </c>
      <c r="D7">
        <v>34</v>
      </c>
    </row>
    <row r="8" spans="2:4" x14ac:dyDescent="0.2">
      <c r="B8" t="s">
        <v>68</v>
      </c>
      <c r="C8">
        <v>14</v>
      </c>
      <c r="D8">
        <v>14</v>
      </c>
    </row>
    <row r="9" spans="2:4" x14ac:dyDescent="0.2">
      <c r="B9" t="s">
        <v>59</v>
      </c>
      <c r="C9">
        <v>8</v>
      </c>
      <c r="D9">
        <v>8</v>
      </c>
    </row>
    <row r="10" spans="2:4" x14ac:dyDescent="0.2">
      <c r="B10" t="s">
        <v>21</v>
      </c>
      <c r="C10">
        <v>37</v>
      </c>
      <c r="D10">
        <v>37</v>
      </c>
    </row>
    <row r="11" spans="2:4" x14ac:dyDescent="0.2">
      <c r="B11" t="s">
        <v>287</v>
      </c>
      <c r="C11">
        <v>2</v>
      </c>
      <c r="D11">
        <v>2</v>
      </c>
    </row>
    <row r="12" spans="2:4" x14ac:dyDescent="0.2">
      <c r="B12" t="s">
        <v>277</v>
      </c>
      <c r="C12">
        <v>6</v>
      </c>
      <c r="D12">
        <v>6</v>
      </c>
    </row>
    <row r="13" spans="2:4" x14ac:dyDescent="0.2">
      <c r="B13" t="s">
        <v>269</v>
      </c>
      <c r="C13">
        <v>4</v>
      </c>
      <c r="D13">
        <v>4</v>
      </c>
    </row>
    <row r="14" spans="2:4" x14ac:dyDescent="0.2">
      <c r="B14" t="s">
        <v>252</v>
      </c>
      <c r="C14">
        <v>8</v>
      </c>
      <c r="D14">
        <v>8</v>
      </c>
    </row>
    <row r="15" spans="2:4" x14ac:dyDescent="0.2">
      <c r="B15" t="s">
        <v>230</v>
      </c>
      <c r="C15">
        <v>16</v>
      </c>
      <c r="D15">
        <v>16</v>
      </c>
    </row>
    <row r="16" spans="2:4" x14ac:dyDescent="0.2">
      <c r="B16" t="s">
        <v>220</v>
      </c>
      <c r="C16">
        <v>6</v>
      </c>
      <c r="D16">
        <v>6</v>
      </c>
    </row>
    <row r="17" spans="2:4" x14ac:dyDescent="0.2">
      <c r="B17" t="s">
        <v>211</v>
      </c>
      <c r="C17">
        <v>4</v>
      </c>
      <c r="D1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4:C17"/>
  <sheetViews>
    <sheetView showGridLines="0" workbookViewId="0"/>
  </sheetViews>
  <sheetFormatPr baseColWidth="10" defaultColWidth="8.83203125" defaultRowHeight="15" x14ac:dyDescent="0.2"/>
  <cols>
    <col min="1" max="1" width="2.83203125" customWidth="1"/>
    <col min="2" max="3" width="27.1640625" bestFit="1" customWidth="1"/>
  </cols>
  <sheetData>
    <row r="4" spans="2:3" ht="19" x14ac:dyDescent="0.25">
      <c r="B4" s="12" t="s">
        <v>16</v>
      </c>
    </row>
    <row r="6" spans="2:3" x14ac:dyDescent="0.2">
      <c r="B6" s="9" t="s">
        <v>8</v>
      </c>
      <c r="C6" s="9" t="s">
        <v>19</v>
      </c>
    </row>
    <row r="7" spans="2:3" x14ac:dyDescent="0.2">
      <c r="B7" t="s">
        <v>211</v>
      </c>
      <c r="C7" s="13">
        <v>1</v>
      </c>
    </row>
    <row r="8" spans="2:3" x14ac:dyDescent="0.2">
      <c r="B8" t="s">
        <v>220</v>
      </c>
      <c r="C8" s="13">
        <v>1</v>
      </c>
    </row>
    <row r="9" spans="2:3" x14ac:dyDescent="0.2">
      <c r="B9" t="s">
        <v>230</v>
      </c>
      <c r="C9" s="13">
        <v>1</v>
      </c>
    </row>
    <row r="10" spans="2:3" x14ac:dyDescent="0.2">
      <c r="B10" t="s">
        <v>252</v>
      </c>
      <c r="C10" s="13">
        <v>1</v>
      </c>
    </row>
    <row r="11" spans="2:3" x14ac:dyDescent="0.2">
      <c r="B11" t="s">
        <v>269</v>
      </c>
      <c r="C11" s="13">
        <v>1</v>
      </c>
    </row>
    <row r="12" spans="2:3" x14ac:dyDescent="0.2">
      <c r="B12" t="s">
        <v>277</v>
      </c>
      <c r="C12" s="13">
        <v>1</v>
      </c>
    </row>
    <row r="13" spans="2:3" x14ac:dyDescent="0.2">
      <c r="B13" t="s">
        <v>287</v>
      </c>
      <c r="C13" s="13">
        <v>1</v>
      </c>
    </row>
    <row r="14" spans="2:3" x14ac:dyDescent="0.2">
      <c r="B14" t="s">
        <v>21</v>
      </c>
      <c r="C14" s="13">
        <v>1</v>
      </c>
    </row>
    <row r="15" spans="2:3" x14ac:dyDescent="0.2">
      <c r="B15" t="s">
        <v>59</v>
      </c>
      <c r="C15" s="13">
        <v>1</v>
      </c>
    </row>
    <row r="16" spans="2:3" x14ac:dyDescent="0.2">
      <c r="B16" t="s">
        <v>68</v>
      </c>
      <c r="C16" s="13">
        <v>1</v>
      </c>
    </row>
    <row r="17" spans="2:3" x14ac:dyDescent="0.2">
      <c r="B17" t="s">
        <v>83</v>
      </c>
      <c r="C17" s="1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4:C17"/>
  <sheetViews>
    <sheetView showGridLines="0" workbookViewId="0"/>
  </sheetViews>
  <sheetFormatPr baseColWidth="10" defaultColWidth="8.83203125" defaultRowHeight="15" x14ac:dyDescent="0.2"/>
  <cols>
    <col min="1" max="1" width="2.83203125" customWidth="1"/>
    <col min="2" max="3" width="27.1640625" bestFit="1" customWidth="1"/>
  </cols>
  <sheetData>
    <row r="4" spans="2:3" ht="19" x14ac:dyDescent="0.25">
      <c r="B4" s="12" t="s">
        <v>20</v>
      </c>
    </row>
    <row r="6" spans="2:3" x14ac:dyDescent="0.2">
      <c r="B6" s="9" t="s">
        <v>8</v>
      </c>
      <c r="C6" s="9" t="s">
        <v>19</v>
      </c>
    </row>
    <row r="7" spans="2:3" x14ac:dyDescent="0.2">
      <c r="B7" t="s">
        <v>211</v>
      </c>
      <c r="C7" s="13">
        <v>1</v>
      </c>
    </row>
    <row r="8" spans="2:3" x14ac:dyDescent="0.2">
      <c r="B8" t="s">
        <v>220</v>
      </c>
      <c r="C8" s="13">
        <v>1</v>
      </c>
    </row>
    <row r="9" spans="2:3" x14ac:dyDescent="0.2">
      <c r="B9" t="s">
        <v>230</v>
      </c>
      <c r="C9" s="13">
        <v>1</v>
      </c>
    </row>
    <row r="10" spans="2:3" x14ac:dyDescent="0.2">
      <c r="B10" t="s">
        <v>252</v>
      </c>
      <c r="C10" s="13">
        <v>1</v>
      </c>
    </row>
    <row r="11" spans="2:3" x14ac:dyDescent="0.2">
      <c r="B11" t="s">
        <v>269</v>
      </c>
      <c r="C11" s="13">
        <v>1</v>
      </c>
    </row>
    <row r="12" spans="2:3" x14ac:dyDescent="0.2">
      <c r="B12" t="s">
        <v>277</v>
      </c>
      <c r="C12" s="13">
        <v>1</v>
      </c>
    </row>
    <row r="13" spans="2:3" x14ac:dyDescent="0.2">
      <c r="B13" t="s">
        <v>287</v>
      </c>
      <c r="C13" s="13">
        <v>1</v>
      </c>
    </row>
    <row r="14" spans="2:3" x14ac:dyDescent="0.2">
      <c r="B14" t="s">
        <v>21</v>
      </c>
      <c r="C14" s="13">
        <v>1</v>
      </c>
    </row>
    <row r="15" spans="2:3" x14ac:dyDescent="0.2">
      <c r="B15" t="s">
        <v>59</v>
      </c>
      <c r="C15" s="13">
        <v>1</v>
      </c>
    </row>
    <row r="16" spans="2:3" x14ac:dyDescent="0.2">
      <c r="B16" t="s">
        <v>68</v>
      </c>
      <c r="C16" s="13">
        <v>1</v>
      </c>
    </row>
    <row r="17" spans="2:3" x14ac:dyDescent="0.2">
      <c r="B17" t="s">
        <v>83</v>
      </c>
      <c r="C17" s="1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9244998-67c5-4bad-a13d-4acc63ad7b2f">
      <UserInfo>
        <DisplayName/>
        <AccountId xsi:nil="true"/>
        <AccountType/>
      </UserInfo>
    </SharedWithUsers>
    <lcf76f155ced4ddcb4097134ff3c332f xmlns="f1cf04bc-9f60-4a9d-874f-9541ee77ebfe">
      <Terms xmlns="http://schemas.microsoft.com/office/infopath/2007/PartnerControls"/>
    </lcf76f155ced4ddcb4097134ff3c332f>
    <TaxCatchAll xmlns="89244998-67c5-4bad-a13d-4acc63ad7b2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843292D49187418BD21D9C97EA6F65" ma:contentTypeVersion="14" ma:contentTypeDescription="Create a new document." ma:contentTypeScope="" ma:versionID="d3977c999a0d19f80435e8a37523a1f4">
  <xsd:schema xmlns:xsd="http://www.w3.org/2001/XMLSchema" xmlns:xs="http://www.w3.org/2001/XMLSchema" xmlns:p="http://schemas.microsoft.com/office/2006/metadata/properties" xmlns:ns2="f1cf04bc-9f60-4a9d-874f-9541ee77ebfe" xmlns:ns3="89244998-67c5-4bad-a13d-4acc63ad7b2f" targetNamespace="http://schemas.microsoft.com/office/2006/metadata/properties" ma:root="true" ma:fieldsID="00153632ccd8eb7e3a00edf932385a7e" ns2:_="" ns3:_="">
    <xsd:import namespace="f1cf04bc-9f60-4a9d-874f-9541ee77ebfe"/>
    <xsd:import namespace="89244998-67c5-4bad-a13d-4acc63ad7b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f04bc-9f60-4a9d-874f-9541ee77eb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9a0526b-d517-4052-b134-bebbd45ec9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44998-67c5-4bad-a13d-4acc63ad7b2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0bf2327-b9ba-4b5a-96ef-6cc459911f2d}" ma:internalName="TaxCatchAll" ma:showField="CatchAllData" ma:web="89244998-67c5-4bad-a13d-4acc63ad7b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Q o U T T x T k 0 T y o A A A A + A A A A B I A H A B D b 2 5 m a W c v U G F j a 2 F n Z S 5 4 b W w g o h g A K K A U A A A A A A A A A A A A A A A A A A A A A A A A A A A A h Y / N C o J A G E V f R W b v / C h S y O c I t W i T E A T R d h g n H d I x n L H x 3 V r 0 S L 1 C Q l n t W t 7 L u X D u 4 3 a H f G y b 4 K p 6 q z u T I Y Y p C p S R X a l N l a H B n c I l y j n s h D y L S g U T b G w 6 W p 2 h 2 r l L S o j 3 H v s Y d 3 1 F I k o Z O R b b v a x V K 0 J t r B N G K v R Z l f 9 X i M P h J c M j v G A 4 S a I Y J 5 Q B m W s o t P k i 0 W S M K Z C f E t Z D 4 4 Z e c W X C z Q r I H I G 8 X / A n U E s D B B Q A A g A I A E K F E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R N P K I p H u A 4 A A A A R A A A A E w A c A E Z v c m 1 1 b G F z L 1 N l Y 3 R p b 2 4 x L m 0 g o h g A K K A U A A A A A A A A A A A A A A A A A A A A A A A A A A A A K 0 5 N L s n M z 1 M I h t C G 1 g B Q S w E C L Q A U A A I A C A B C h R N P F O T R P K g A A A D 4 A A A A E g A A A A A A A A A A A A A A A A A A A A A A Q 2 9 u Z m l n L 1 B h Y 2 t h Z 2 U u e G 1 s U E s B A i 0 A F A A C A A g A Q o U T T w / K 6 a u k A A A A 6 Q A A A B M A A A A A A A A A A A A A A A A A 9 A A A A F t D b 2 5 0 Z W 5 0 X 1 R 5 c G V z X S 5 4 b W x Q S w E C L Q A U A A I A C A B C h R N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v G z l / m s t 0 W I X a 8 B W E Y B C Q A A A A A C A A A A A A A Q Z g A A A A E A A C A A A A D T / l O m 6 u J D 7 f x Z K U S P W v q P W l n U V W C P i 7 u h i M N 3 d + o x G w A A A A A O g A A A A A I A A C A A A A B i p s D i U s I b g w X 2 b f 7 u L J p v d p B 4 w v O Z 7 C w w j 0 q S c r m d 0 F A A A A B T 8 C Y q w b c v o b z 4 h J H 7 Q l z C j x e y k Y L 3 w c o m k s a q r 8 N r G z 5 t W 9 Q r 1 F X M N w A / n 3 G g o v W N H b 2 Y 5 d E B P K o x H B Q R j l S 2 x 9 E B F d O w s p K S q q d 1 U G e L J E A A A A C R n a J c e / h Z E x C G d Y G U N A l D q S Z d O 4 3 s x h h 5 I K + U 4 1 C b U l z 2 d i 1 K v J C c Q w o v i d 4 q a X T t P h r w / H o 7 K K 0 E / k L u O G M 2 < / D a t a M a s h u p > 
</file>

<file path=customXml/itemProps1.xml><?xml version="1.0" encoding="utf-8"?>
<ds:datastoreItem xmlns:ds="http://schemas.openxmlformats.org/officeDocument/2006/customXml" ds:itemID="{BE29E310-ECC5-4B3B-9676-09C492D3B9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B4250-B95D-49BB-B3C5-3FC868E45619}">
  <ds:schemaRefs>
    <ds:schemaRef ds:uri="http://schemas.microsoft.com/office/2006/documentManagement/types"/>
    <ds:schemaRef ds:uri="f1cf04bc-9f60-4a9d-874f-9541ee77ebf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89244998-67c5-4bad-a13d-4acc63ad7b2f"/>
  </ds:schemaRefs>
</ds:datastoreItem>
</file>

<file path=customXml/itemProps3.xml><?xml version="1.0" encoding="utf-8"?>
<ds:datastoreItem xmlns:ds="http://schemas.openxmlformats.org/officeDocument/2006/customXml" ds:itemID="{24E83EA9-4409-46AF-BD22-2558FF26B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f04bc-9f60-4a9d-874f-9541ee77ebfe"/>
    <ds:schemaRef ds:uri="89244998-67c5-4bad-a13d-4acc63ad7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78CA14-430D-4A5A-9C0A-B9DD4DB296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Assessment Details</vt:lpstr>
      <vt:lpstr>ISO 27001 Gap Assessment</vt:lpstr>
      <vt:lpstr>ISO 27001 Dashboard</vt:lpstr>
      <vt:lpstr>ISO27001 Conformity Table</vt:lpstr>
      <vt:lpstr>ISO27001 Conformity Chart Pivot</vt:lpstr>
      <vt:lpstr>ISO27001 % Conform Chart Pivot</vt:lpstr>
      <vt:lpstr>ISO27001 % Conform Radar Pivot</vt:lpstr>
      <vt:lpstr>'ISO 27001 Gap Assessment'!Drucktitel</vt:lpstr>
    </vt:vector>
  </TitlesOfParts>
  <Company>Certification Templates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ISO 27001:2022</dc:title>
  <dc:subject>Information Security Management System</dc:subject>
  <dc:creator>www.certificationtemplates.com</dc:creator>
  <cp:lastModifiedBy>Alexander Knorr</cp:lastModifiedBy>
  <cp:lastPrinted>2021-10-28T15:16:34Z</cp:lastPrinted>
  <dcterms:created xsi:type="dcterms:W3CDTF">2015-06-05T18:17:20Z</dcterms:created>
  <dcterms:modified xsi:type="dcterms:W3CDTF">2023-07-18T20:37:04Z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0x010100DA843292D49187418BD21D9C97EA6F65</vt:lpwstr>
  </property>
  <property fmtid="{D5CDD505-2E9C-101B-9397-08002B2CF9AE}" pid="3" name="Order">
    <vt:r8>1356900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