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ah/Desktop/PhD Graduation/Dissertation/2024 04 03 Revised v2/"/>
    </mc:Choice>
  </mc:AlternateContent>
  <xr:revisionPtr revIDLastSave="0" documentId="13_ncr:1_{50A2F329-8FDD-654A-AB2D-657F2CFB4427}" xr6:coauthVersionLast="47" xr6:coauthVersionMax="47" xr10:uidLastSave="{00000000-0000-0000-0000-000000000000}"/>
  <bookViews>
    <workbookView xWindow="0" yWindow="500" windowWidth="33600" windowHeight="20500" xr2:uid="{50C49E89-2471-8A47-8FA9-4ABF1D9E915E}"/>
  </bookViews>
  <sheets>
    <sheet name="Description of All BNF Data" sheetId="10" r:id="rId1"/>
    <sheet name="BNF Unamended" sheetId="1" r:id="rId2"/>
    <sheet name="AmbientAir Unamended" sheetId="14" r:id="rId3"/>
    <sheet name="Amended" sheetId="16" r:id="rId4"/>
    <sheet name="Used &amp; Unused ISARA raw data" sheetId="11" r:id="rId5"/>
    <sheet name="Unused Amendment Data (Prelim)" sheetId="15" r:id="rId6"/>
    <sheet name="Criteria of Publishable Data" sheetId="7" r:id="rId7"/>
    <sheet name="Table S5 Haynes et al (2022)" sheetId="5" r:id="rId8"/>
  </sheets>
  <definedNames>
    <definedName name="_xlnm._FilterDatabase" localSheetId="3" hidden="1">Amended!$F$2:$F$97</definedName>
    <definedName name="_xlnm._FilterDatabase" localSheetId="1" hidden="1">'BNF Unamended'!$F$2:$F$4</definedName>
    <definedName name="_xlnm._FilterDatabase" localSheetId="5" hidden="1">'Unused Amendment Data (Prelim)'!$H$2:$H$233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6" i="16" l="1"/>
  <c r="AK116" i="16" s="1"/>
  <c r="AL116" i="16" s="1"/>
  <c r="AI117" i="16"/>
  <c r="AK117" i="16" s="1"/>
  <c r="AL117" i="16" s="1"/>
  <c r="AI118" i="16"/>
  <c r="AK118" i="16" s="1"/>
  <c r="AL118" i="16" s="1"/>
  <c r="AV118" i="16" l="1"/>
  <c r="AU118" i="16"/>
  <c r="AW118" i="16" s="1"/>
  <c r="AV117" i="16"/>
  <c r="AU117" i="16"/>
  <c r="AW117" i="16" s="1"/>
  <c r="AV116" i="16"/>
  <c r="AU116" i="16"/>
  <c r="AW116" i="16" s="1"/>
  <c r="AI101" i="16"/>
  <c r="AK101" i="16" s="1"/>
  <c r="AL101" i="16" s="1"/>
  <c r="AU101" i="16"/>
  <c r="AW101" i="16" s="1"/>
  <c r="AV101" i="16"/>
  <c r="AI109" i="16"/>
  <c r="AK109" i="16" s="1"/>
  <c r="AL109" i="16" s="1"/>
  <c r="AU109" i="16"/>
  <c r="AW109" i="16" s="1"/>
  <c r="AV109" i="16"/>
  <c r="AI119" i="16"/>
  <c r="AK119" i="16" s="1"/>
  <c r="AL119" i="16" s="1"/>
  <c r="AU119" i="16"/>
  <c r="AW119" i="16" s="1"/>
  <c r="AV119" i="16"/>
  <c r="AI121" i="16"/>
  <c r="AK121" i="16" s="1"/>
  <c r="AL121" i="16" s="1"/>
  <c r="AU121" i="16"/>
  <c r="AW121" i="16" s="1"/>
  <c r="AV121" i="16"/>
  <c r="AI122" i="16"/>
  <c r="AK122" i="16" s="1"/>
  <c r="AL122" i="16" s="1"/>
  <c r="AU122" i="16"/>
  <c r="AW122" i="16" s="1"/>
  <c r="AV122" i="16"/>
  <c r="AI123" i="16"/>
  <c r="AK123" i="16" s="1"/>
  <c r="AL123" i="16" s="1"/>
  <c r="AU123" i="16"/>
  <c r="AW123" i="16" s="1"/>
  <c r="AV123" i="16"/>
  <c r="AI124" i="16"/>
  <c r="AK124" i="16" s="1"/>
  <c r="AL124" i="16" s="1"/>
  <c r="AU124" i="16"/>
  <c r="AW124" i="16" s="1"/>
  <c r="AV124" i="16"/>
  <c r="AI62" i="16"/>
  <c r="AK62" i="16" s="1"/>
  <c r="AL62" i="16" s="1"/>
  <c r="AU62" i="16"/>
  <c r="AW62" i="16" s="1"/>
  <c r="AV62" i="16"/>
  <c r="AI72" i="16"/>
  <c r="AK72" i="16" s="1"/>
  <c r="AL72" i="16" s="1"/>
  <c r="AU72" i="16"/>
  <c r="AW72" i="16" s="1"/>
  <c r="AV72" i="16"/>
  <c r="AI73" i="16"/>
  <c r="AK73" i="16" s="1"/>
  <c r="AL73" i="16" s="1"/>
  <c r="AU73" i="16"/>
  <c r="AW73" i="16" s="1"/>
  <c r="AV73" i="16"/>
  <c r="AI74" i="16"/>
  <c r="AK74" i="16" s="1"/>
  <c r="AL74" i="16" s="1"/>
  <c r="AU74" i="16"/>
  <c r="AW74" i="16" s="1"/>
  <c r="AV74" i="16"/>
  <c r="AU83" i="16"/>
  <c r="AW83" i="16" s="1"/>
  <c r="AV83" i="16"/>
  <c r="AU84" i="16"/>
  <c r="AW84" i="16" s="1"/>
  <c r="AV84" i="16"/>
  <c r="AU86" i="16"/>
  <c r="AW86" i="16" s="1"/>
  <c r="AV86" i="16"/>
  <c r="AU87" i="16"/>
  <c r="AW87" i="16" s="1"/>
  <c r="AV87" i="16"/>
  <c r="AU95" i="16"/>
  <c r="AW95" i="16" s="1"/>
  <c r="AV95" i="16"/>
  <c r="AK3" i="15"/>
  <c r="AM3" i="15" s="1"/>
  <c r="AN3" i="15" s="1"/>
  <c r="AW3" i="15"/>
  <c r="AY3" i="15" s="1"/>
  <c r="AX3" i="15"/>
  <c r="AK4" i="15"/>
  <c r="AM4" i="15" s="1"/>
  <c r="AN4" i="15" s="1"/>
  <c r="AW4" i="15"/>
  <c r="AY4" i="15" s="1"/>
  <c r="AX4" i="15"/>
  <c r="AK5" i="15"/>
  <c r="AM5" i="15" s="1"/>
  <c r="AN5" i="15" s="1"/>
  <c r="AW5" i="15"/>
  <c r="AY5" i="15" s="1"/>
  <c r="AX5" i="15"/>
  <c r="AK6" i="15"/>
  <c r="AM6" i="15" s="1"/>
  <c r="AN6" i="15" s="1"/>
  <c r="AW6" i="15"/>
  <c r="AY6" i="15" s="1"/>
  <c r="AX6" i="15"/>
  <c r="AK7" i="15"/>
  <c r="AM7" i="15" s="1"/>
  <c r="AN7" i="15" s="1"/>
  <c r="AW7" i="15"/>
  <c r="AY7" i="15" s="1"/>
  <c r="AX7" i="15"/>
  <c r="AK8" i="15"/>
  <c r="AM8" i="15" s="1"/>
  <c r="AN8" i="15" s="1"/>
  <c r="AW8" i="15"/>
  <c r="AY8" i="15" s="1"/>
  <c r="AX8" i="15"/>
  <c r="AK9" i="15"/>
  <c r="AM9" i="15" s="1"/>
  <c r="AN9" i="15" s="1"/>
  <c r="AW9" i="15"/>
  <c r="AY9" i="15" s="1"/>
  <c r="AX9" i="15"/>
  <c r="AK10" i="15"/>
  <c r="AM10" i="15" s="1"/>
  <c r="AN10" i="15" s="1"/>
  <c r="AW10" i="15"/>
  <c r="AY10" i="15" s="1"/>
  <c r="AX10" i="15"/>
  <c r="AK11" i="15"/>
  <c r="AM11" i="15" s="1"/>
  <c r="AN11" i="15" s="1"/>
  <c r="AW11" i="15"/>
  <c r="AY11" i="15" s="1"/>
  <c r="AX11" i="15"/>
  <c r="AK12" i="15"/>
  <c r="AM12" i="15" s="1"/>
  <c r="AN12" i="15" s="1"/>
  <c r="AW12" i="15"/>
  <c r="AY12" i="15" s="1"/>
  <c r="AX12" i="15"/>
  <c r="AK13" i="15"/>
  <c r="AM13" i="15" s="1"/>
  <c r="AN13" i="15" s="1"/>
  <c r="AW13" i="15"/>
  <c r="AY13" i="15" s="1"/>
  <c r="AX13" i="15"/>
  <c r="AN19" i="15"/>
  <c r="AW19" i="15"/>
  <c r="AY19" i="15" s="1"/>
  <c r="AX19" i="15"/>
  <c r="AW20" i="15"/>
  <c r="AY20" i="15" s="1"/>
  <c r="AX20" i="15"/>
  <c r="AW21" i="15"/>
  <c r="AY21" i="15" s="1"/>
  <c r="AX21" i="15"/>
  <c r="AW22" i="15"/>
  <c r="AY22" i="15" s="1"/>
  <c r="AX22" i="15"/>
  <c r="AW23" i="15"/>
  <c r="AY23" i="15" s="1"/>
  <c r="AX23" i="15"/>
  <c r="AN24" i="15"/>
  <c r="AW24" i="15"/>
  <c r="AY24" i="15" s="1"/>
  <c r="AX24" i="15"/>
  <c r="AN27" i="15"/>
  <c r="AW27" i="15"/>
  <c r="AY27" i="15" s="1"/>
  <c r="AX27" i="15"/>
  <c r="AN28" i="15"/>
  <c r="AW28" i="15"/>
  <c r="AY28" i="15" s="1"/>
  <c r="AX28" i="15"/>
  <c r="AN29" i="15"/>
  <c r="AW29" i="15"/>
  <c r="AY29" i="15" s="1"/>
  <c r="AX29" i="15"/>
  <c r="AN30" i="15"/>
  <c r="AW30" i="15"/>
  <c r="AY30" i="15" s="1"/>
  <c r="AX30" i="15"/>
  <c r="AK38" i="15"/>
  <c r="AM38" i="15" s="1"/>
  <c r="AN38" i="15" s="1"/>
  <c r="AW38" i="15"/>
  <c r="AY38" i="15" s="1"/>
  <c r="AX38" i="15"/>
  <c r="AW39" i="15"/>
  <c r="AY39" i="15" s="1"/>
  <c r="AX39" i="15"/>
  <c r="AK40" i="15"/>
  <c r="AM40" i="15" s="1"/>
  <c r="AN40" i="15" s="1"/>
  <c r="AW40" i="15"/>
  <c r="AY40" i="15" s="1"/>
  <c r="AX40" i="15"/>
  <c r="AK41" i="15"/>
  <c r="AM41" i="15" s="1"/>
  <c r="AN41" i="15" s="1"/>
  <c r="AW41" i="15"/>
  <c r="AY41" i="15" s="1"/>
  <c r="AX41" i="15"/>
  <c r="AK42" i="15"/>
  <c r="AM42" i="15" s="1"/>
  <c r="AN42" i="15" s="1"/>
  <c r="AW42" i="15"/>
  <c r="AY42" i="15" s="1"/>
  <c r="AX42" i="15"/>
  <c r="AK43" i="15"/>
  <c r="AM43" i="15" s="1"/>
  <c r="AN43" i="15" s="1"/>
  <c r="AW43" i="15"/>
  <c r="AY43" i="15" s="1"/>
  <c r="AX43" i="15"/>
  <c r="AW44" i="15"/>
  <c r="AY44" i="15" s="1"/>
  <c r="AX44" i="15"/>
  <c r="AK45" i="15"/>
  <c r="AM45" i="15" s="1"/>
  <c r="AN45" i="15" s="1"/>
  <c r="AW45" i="15"/>
  <c r="AY45" i="15" s="1"/>
  <c r="AX45" i="15"/>
  <c r="AW46" i="15"/>
  <c r="AY46" i="15" s="1"/>
  <c r="AX46" i="15"/>
  <c r="AK47" i="15"/>
  <c r="AM47" i="15" s="1"/>
  <c r="AN47" i="15" s="1"/>
  <c r="AW47" i="15"/>
  <c r="AY47" i="15" s="1"/>
  <c r="AX47" i="15"/>
  <c r="AK48" i="15"/>
  <c r="AM48" i="15" s="1"/>
  <c r="AN48" i="15" s="1"/>
  <c r="AW48" i="15"/>
  <c r="AY48" i="15" s="1"/>
  <c r="AX48" i="15"/>
  <c r="AK49" i="15"/>
  <c r="AM49" i="15" s="1"/>
  <c r="AN49" i="15" s="1"/>
  <c r="AW49" i="15"/>
  <c r="AY49" i="15" s="1"/>
  <c r="AX49" i="15"/>
  <c r="AK50" i="15"/>
  <c r="AM50" i="15" s="1"/>
  <c r="AN50" i="15" s="1"/>
  <c r="AW50" i="15"/>
  <c r="AY50" i="15" s="1"/>
  <c r="AX50" i="15"/>
  <c r="AK64" i="15"/>
  <c r="AM64" i="15" s="1"/>
  <c r="AN64" i="15" s="1"/>
  <c r="AW64" i="15"/>
  <c r="AY64" i="15" s="1"/>
  <c r="AX64" i="15"/>
  <c r="AK65" i="15"/>
  <c r="AM65" i="15" s="1"/>
  <c r="AN65" i="15" s="1"/>
  <c r="AW65" i="15"/>
  <c r="AY65" i="15" s="1"/>
  <c r="AX65" i="15"/>
  <c r="AK68" i="15"/>
  <c r="AM68" i="15" s="1"/>
  <c r="AN68" i="15" s="1"/>
  <c r="AW68" i="15"/>
  <c r="AY68" i="15" s="1"/>
  <c r="AX68" i="15"/>
  <c r="AK70" i="15"/>
  <c r="AM70" i="15" s="1"/>
  <c r="AN70" i="15" s="1"/>
  <c r="AW70" i="15"/>
  <c r="AY70" i="15" s="1"/>
  <c r="AX70" i="15"/>
  <c r="AK71" i="15"/>
  <c r="AM71" i="15" s="1"/>
  <c r="AN71" i="15" s="1"/>
  <c r="AW71" i="15"/>
  <c r="AY71" i="15" s="1"/>
  <c r="AX71" i="15"/>
  <c r="AK72" i="15"/>
  <c r="AM72" i="15" s="1"/>
  <c r="AN72" i="15" s="1"/>
  <c r="AW72" i="15"/>
  <c r="AY72" i="15" s="1"/>
  <c r="AX72" i="15"/>
  <c r="AK73" i="15"/>
  <c r="AM73" i="15" s="1"/>
  <c r="AN73" i="15" s="1"/>
  <c r="AW73" i="15"/>
  <c r="AY73" i="15" s="1"/>
  <c r="AX73" i="15"/>
  <c r="AK74" i="15"/>
  <c r="AM74" i="15" s="1"/>
  <c r="AN74" i="15" s="1"/>
  <c r="AW74" i="15"/>
  <c r="AY74" i="15" s="1"/>
  <c r="AX74" i="15"/>
  <c r="AK75" i="15"/>
  <c r="AM75" i="15" s="1"/>
  <c r="AN75" i="15" s="1"/>
  <c r="AW75" i="15"/>
  <c r="AY75" i="15" s="1"/>
  <c r="AX75" i="15"/>
  <c r="AK76" i="15"/>
  <c r="AM76" i="15" s="1"/>
  <c r="AN76" i="15" s="1"/>
  <c r="AW76" i="15"/>
  <c r="AY76" i="15" s="1"/>
  <c r="AX76" i="15"/>
  <c r="AK81" i="15"/>
  <c r="AM81" i="15" s="1"/>
  <c r="AN81" i="15" s="1"/>
  <c r="AW81" i="15"/>
  <c r="AY81" i="15" s="1"/>
  <c r="AX81" i="15"/>
  <c r="AK82" i="15"/>
  <c r="AM82" i="15" s="1"/>
  <c r="AN82" i="15" s="1"/>
  <c r="AW82" i="15"/>
  <c r="AY82" i="15" s="1"/>
  <c r="AX82" i="15"/>
  <c r="AK83" i="15"/>
  <c r="AM83" i="15" s="1"/>
  <c r="AN83" i="15" s="1"/>
  <c r="AW83" i="15"/>
  <c r="AY83" i="15" s="1"/>
  <c r="AX83" i="15"/>
  <c r="AK84" i="15"/>
  <c r="AM84" i="15" s="1"/>
  <c r="AN84" i="15" s="1"/>
  <c r="AW84" i="15"/>
  <c r="AY84" i="15" s="1"/>
  <c r="AX84" i="15"/>
  <c r="AK85" i="15"/>
  <c r="AM85" i="15" s="1"/>
  <c r="AN85" i="15" s="1"/>
  <c r="AW85" i="15"/>
  <c r="AY85" i="15" s="1"/>
  <c r="AX85" i="15"/>
  <c r="AN147" i="15"/>
  <c r="AW147" i="15"/>
  <c r="AY147" i="15" s="1"/>
  <c r="AX147" i="15"/>
  <c r="AN151" i="15"/>
  <c r="AW151" i="15"/>
  <c r="AY151" i="15" s="1"/>
  <c r="AX151" i="15"/>
  <c r="AN152" i="15"/>
  <c r="AW152" i="15"/>
  <c r="AY152" i="15" s="1"/>
  <c r="AX152" i="15"/>
  <c r="AN153" i="15"/>
  <c r="AW153" i="15"/>
  <c r="AY153" i="15" s="1"/>
  <c r="AX153" i="15"/>
  <c r="AN155" i="15"/>
  <c r="AW155" i="15"/>
  <c r="AY155" i="15" s="1"/>
  <c r="AX155" i="15"/>
  <c r="AN159" i="15"/>
  <c r="AW159" i="15"/>
  <c r="AY159" i="15" s="1"/>
  <c r="AX159" i="15"/>
  <c r="AW160" i="15"/>
  <c r="AY160" i="15" s="1"/>
  <c r="AX160" i="15"/>
  <c r="AN162" i="15"/>
  <c r="AW162" i="15"/>
  <c r="AY162" i="15" s="1"/>
  <c r="AX162" i="15"/>
  <c r="AW164" i="15"/>
  <c r="AY164" i="15" s="1"/>
  <c r="AX164" i="15"/>
  <c r="AN166" i="15"/>
  <c r="AW166" i="15"/>
  <c r="AY166" i="15" s="1"/>
  <c r="AX166" i="15"/>
  <c r="AN171" i="15"/>
  <c r="AW171" i="15"/>
  <c r="AY171" i="15" s="1"/>
  <c r="AX171" i="15"/>
  <c r="AN173" i="15"/>
  <c r="AW173" i="15"/>
  <c r="AY173" i="15" s="1"/>
  <c r="AX173" i="15"/>
  <c r="AN101" i="15"/>
  <c r="AW101" i="15"/>
  <c r="AY101" i="15" s="1"/>
  <c r="AX101" i="15"/>
  <c r="AW102" i="15"/>
  <c r="AY102" i="15" s="1"/>
  <c r="AX102" i="15"/>
  <c r="AN105" i="15"/>
  <c r="AW105" i="15"/>
  <c r="AY105" i="15" s="1"/>
  <c r="AX105" i="15"/>
  <c r="AN106" i="15"/>
  <c r="AW106" i="15"/>
  <c r="AY106" i="15" s="1"/>
  <c r="AX106" i="15"/>
  <c r="AK192" i="15"/>
  <c r="AM192" i="15" s="1"/>
  <c r="AN192" i="15" s="1"/>
  <c r="AW192" i="15"/>
  <c r="AY192" i="15" s="1"/>
  <c r="AX192" i="15"/>
  <c r="AK212" i="15"/>
  <c r="AM212" i="15" s="1"/>
  <c r="AN212" i="15" s="1"/>
  <c r="AW212" i="15"/>
  <c r="AY212" i="15" s="1"/>
  <c r="AX212" i="15"/>
  <c r="AK213" i="15"/>
  <c r="AM213" i="15" s="1"/>
  <c r="AN213" i="15" s="1"/>
  <c r="AW213" i="15"/>
  <c r="AY213" i="15" s="1"/>
  <c r="AX213" i="15"/>
  <c r="AK224" i="15"/>
  <c r="AM224" i="15" s="1"/>
  <c r="AN224" i="15" s="1"/>
  <c r="AW224" i="15"/>
  <c r="AY224" i="15" s="1"/>
  <c r="AX224" i="15"/>
  <c r="AK225" i="15"/>
  <c r="AM225" i="15" s="1"/>
  <c r="AN225" i="15" s="1"/>
  <c r="AW225" i="15"/>
  <c r="AY225" i="15" s="1"/>
  <c r="AX225" i="15"/>
  <c r="AK240" i="15"/>
  <c r="AM240" i="15" s="1"/>
  <c r="AN240" i="15" s="1"/>
  <c r="AW240" i="15"/>
  <c r="AY240" i="15" s="1"/>
  <c r="AX240" i="15"/>
  <c r="AK241" i="15"/>
  <c r="AM241" i="15" s="1"/>
  <c r="AN241" i="15" s="1"/>
  <c r="AW241" i="15"/>
  <c r="AY241" i="15" s="1"/>
  <c r="AX241" i="15"/>
  <c r="AK251" i="15"/>
  <c r="AM251" i="15" s="1"/>
  <c r="AN251" i="15" s="1"/>
  <c r="AW251" i="15"/>
  <c r="AY251" i="15" s="1"/>
  <c r="AX251" i="15"/>
  <c r="AK252" i="15"/>
  <c r="AM252" i="15" s="1"/>
  <c r="AN252" i="15" s="1"/>
  <c r="AW252" i="15"/>
  <c r="AY252" i="15" s="1"/>
  <c r="AX252" i="15"/>
  <c r="AK253" i="15"/>
  <c r="AM253" i="15" s="1"/>
  <c r="AN253" i="15" s="1"/>
  <c r="AW253" i="15"/>
  <c r="AY253" i="15" s="1"/>
  <c r="AX253" i="15"/>
  <c r="AK254" i="15"/>
  <c r="AM254" i="15" s="1"/>
  <c r="AN254" i="15" s="1"/>
  <c r="AW254" i="15"/>
  <c r="AY254" i="15" s="1"/>
  <c r="AX254" i="15"/>
  <c r="AW260" i="15"/>
  <c r="AY260" i="15" s="1"/>
  <c r="AX260" i="15"/>
  <c r="AW261" i="15"/>
  <c r="AY261" i="15" s="1"/>
  <c r="AX261" i="15"/>
  <c r="AN266" i="15"/>
  <c r="AW266" i="15"/>
  <c r="AY266" i="15" s="1"/>
  <c r="AX266" i="15"/>
  <c r="AN268" i="15"/>
  <c r="AW268" i="15"/>
  <c r="AY268" i="15" s="1"/>
  <c r="AX268" i="15"/>
  <c r="AX120" i="15" l="1"/>
  <c r="AW120" i="15"/>
  <c r="AY120" i="15" s="1"/>
  <c r="AK120" i="15"/>
  <c r="AM120" i="15" s="1"/>
  <c r="AN120" i="15" s="1"/>
  <c r="AX119" i="15"/>
  <c r="AW119" i="15"/>
  <c r="AY119" i="15" s="1"/>
  <c r="AK119" i="15"/>
  <c r="AM119" i="15" s="1"/>
  <c r="AN119" i="15" s="1"/>
  <c r="AX118" i="15"/>
  <c r="AW118" i="15"/>
  <c r="AY118" i="15" s="1"/>
  <c r="AK118" i="15"/>
  <c r="AM118" i="15" s="1"/>
  <c r="AN118" i="15" s="1"/>
  <c r="AX117" i="15"/>
  <c r="AW117" i="15"/>
  <c r="AY117" i="15" s="1"/>
  <c r="AK117" i="15"/>
  <c r="AM117" i="15" s="1"/>
  <c r="AN117" i="15" s="1"/>
  <c r="AX116" i="15"/>
  <c r="AW116" i="15"/>
  <c r="AY116" i="15" s="1"/>
  <c r="AK116" i="15"/>
  <c r="AM116" i="15" s="1"/>
  <c r="AN116" i="15" s="1"/>
  <c r="AX57" i="1"/>
  <c r="AW57" i="1"/>
  <c r="AY57" i="1" s="1"/>
  <c r="AW51" i="1"/>
  <c r="AY51" i="1" s="1"/>
  <c r="AX51" i="1"/>
  <c r="AW52" i="1"/>
  <c r="AY52" i="1" s="1"/>
  <c r="AX52" i="1"/>
  <c r="AW53" i="1"/>
  <c r="AY53" i="1" s="1"/>
  <c r="AX53" i="1"/>
  <c r="AX50" i="1"/>
  <c r="AW50" i="1"/>
  <c r="AY50" i="1" s="1"/>
  <c r="AW5" i="1" l="1"/>
  <c r="AY5" i="1" s="1"/>
  <c r="AX5" i="1"/>
  <c r="AW38" i="1"/>
  <c r="AY38" i="1" s="1"/>
  <c r="AX38" i="1"/>
  <c r="AW39" i="1"/>
  <c r="AY39" i="1" s="1"/>
  <c r="AX39" i="1"/>
  <c r="AW41" i="1"/>
  <c r="AY41" i="1" s="1"/>
  <c r="AX41" i="1"/>
  <c r="AW42" i="1"/>
  <c r="AY42" i="1" s="1"/>
  <c r="AX42" i="1"/>
  <c r="AW43" i="1"/>
  <c r="AY43" i="1" s="1"/>
  <c r="AX43" i="1"/>
  <c r="AW35" i="1"/>
  <c r="AY35" i="1" s="1"/>
  <c r="AX35" i="1"/>
  <c r="AW36" i="1"/>
  <c r="AY36" i="1" s="1"/>
  <c r="AX36" i="1"/>
  <c r="AW12" i="1"/>
  <c r="AY12" i="1" s="1"/>
  <c r="AX12" i="1"/>
  <c r="AW17" i="1"/>
  <c r="AY17" i="1" s="1"/>
  <c r="AX17" i="1"/>
  <c r="AW19" i="1"/>
  <c r="AY19" i="1" s="1"/>
  <c r="AX19" i="1"/>
  <c r="AN6" i="1" l="1"/>
  <c r="AN7" i="1"/>
  <c r="AN8" i="1"/>
  <c r="AN9" i="1"/>
  <c r="AN10" i="1"/>
  <c r="AN31" i="1"/>
  <c r="AN32" i="1"/>
  <c r="AN33" i="1"/>
  <c r="AN34" i="1"/>
  <c r="AN37" i="1"/>
  <c r="AN40" i="1"/>
  <c r="AN44" i="1"/>
  <c r="AN54" i="1"/>
  <c r="AN55" i="1"/>
  <c r="AK13" i="1" l="1"/>
  <c r="AM13" i="1" s="1"/>
  <c r="AN13" i="1" s="1"/>
  <c r="AK14" i="1"/>
  <c r="AM14" i="1" s="1"/>
  <c r="AN14" i="1" s="1"/>
  <c r="AK15" i="1"/>
  <c r="AM15" i="1" s="1"/>
  <c r="AN15" i="1" s="1"/>
  <c r="AK16" i="1"/>
  <c r="AM16" i="1" s="1"/>
  <c r="AN16" i="1" s="1"/>
  <c r="AK18" i="1"/>
  <c r="AM18" i="1" s="1"/>
  <c r="AN18" i="1" s="1"/>
  <c r="AK20" i="1"/>
  <c r="AM20" i="1" s="1"/>
  <c r="AN20" i="1" s="1"/>
  <c r="AK21" i="1"/>
  <c r="AM21" i="1" s="1"/>
  <c r="AN21" i="1" s="1"/>
  <c r="AK22" i="1"/>
  <c r="AM22" i="1" s="1"/>
  <c r="AN22" i="1" s="1"/>
  <c r="AK23" i="1"/>
  <c r="AM23" i="1" s="1"/>
  <c r="AN23" i="1" s="1"/>
  <c r="AK24" i="1"/>
  <c r="AM24" i="1" s="1"/>
  <c r="AN24" i="1" s="1"/>
  <c r="AK25" i="1"/>
  <c r="AM25" i="1" s="1"/>
  <c r="AN25" i="1" s="1"/>
  <c r="AK26" i="1"/>
  <c r="AM26" i="1" s="1"/>
  <c r="AN26" i="1" s="1"/>
  <c r="AK27" i="1"/>
  <c r="AM27" i="1" s="1"/>
  <c r="AN27" i="1" s="1"/>
  <c r="AK28" i="1"/>
  <c r="AM28" i="1" s="1"/>
  <c r="AN28" i="1" s="1"/>
  <c r="AK29" i="1"/>
  <c r="AM29" i="1" s="1"/>
  <c r="AN29" i="1" s="1"/>
  <c r="AK4" i="1"/>
  <c r="AM4" i="1" s="1"/>
  <c r="AN4" i="1" s="1"/>
  <c r="AK30" i="1"/>
  <c r="AM30" i="1" s="1"/>
  <c r="AN30" i="1" s="1"/>
  <c r="AK49" i="1"/>
  <c r="AM49" i="1" s="1"/>
  <c r="AN49" i="1" s="1"/>
  <c r="AK60" i="1"/>
  <c r="AK11" i="1"/>
  <c r="AM11" i="1" s="1"/>
  <c r="AN11" i="1" s="1"/>
  <c r="AX11" i="1"/>
  <c r="AW13" i="1"/>
  <c r="AY13" i="1" s="1"/>
  <c r="AW14" i="1"/>
  <c r="AY14" i="1" s="1"/>
  <c r="AW15" i="1"/>
  <c r="AY15" i="1" s="1"/>
  <c r="AW16" i="1"/>
  <c r="AY16" i="1" s="1"/>
  <c r="AW18" i="1"/>
  <c r="AY18" i="1" s="1"/>
  <c r="AW20" i="1"/>
  <c r="AY20" i="1" s="1"/>
  <c r="AW21" i="1"/>
  <c r="AY21" i="1" s="1"/>
  <c r="AW22" i="1"/>
  <c r="AY22" i="1" s="1"/>
  <c r="AW23" i="1"/>
  <c r="AY23" i="1" s="1"/>
  <c r="AW24" i="1"/>
  <c r="AY24" i="1" s="1"/>
  <c r="AW25" i="1"/>
  <c r="AY25" i="1" s="1"/>
  <c r="AW26" i="1"/>
  <c r="AY26" i="1" s="1"/>
  <c r="AW27" i="1"/>
  <c r="AY27" i="1" s="1"/>
  <c r="AW28" i="1"/>
  <c r="AY28" i="1" s="1"/>
  <c r="AW29" i="1"/>
  <c r="AY29" i="1" s="1"/>
  <c r="AW4" i="1"/>
  <c r="AY4" i="1" s="1"/>
  <c r="AW30" i="1"/>
  <c r="AY30" i="1" s="1"/>
  <c r="AW49" i="1"/>
  <c r="AY49" i="1" s="1"/>
  <c r="AW60" i="1"/>
  <c r="AY60" i="1" s="1"/>
  <c r="AW6" i="1"/>
  <c r="AY6" i="1" s="1"/>
  <c r="AW7" i="1"/>
  <c r="AY7" i="1" s="1"/>
  <c r="AW8" i="1"/>
  <c r="AY8" i="1" s="1"/>
  <c r="AW9" i="1"/>
  <c r="AY9" i="1" s="1"/>
  <c r="AW10" i="1"/>
  <c r="AY10" i="1" s="1"/>
  <c r="AW31" i="1"/>
  <c r="AY31" i="1" s="1"/>
  <c r="AW32" i="1"/>
  <c r="AY32" i="1" s="1"/>
  <c r="AW33" i="1"/>
  <c r="AY33" i="1" s="1"/>
  <c r="AW34" i="1"/>
  <c r="AY34" i="1" s="1"/>
  <c r="AW37" i="1"/>
  <c r="AY37" i="1" s="1"/>
  <c r="AW40" i="1"/>
  <c r="AY40" i="1" s="1"/>
  <c r="AW44" i="1"/>
  <c r="AY44" i="1" s="1"/>
  <c r="AW54" i="1"/>
  <c r="AY54" i="1" s="1"/>
  <c r="AW55" i="1"/>
  <c r="AY55" i="1" s="1"/>
  <c r="AW11" i="1"/>
  <c r="AY11" i="1" s="1"/>
  <c r="AX13" i="1"/>
  <c r="AX14" i="1"/>
  <c r="AX15" i="1"/>
  <c r="AX16" i="1"/>
  <c r="AX18" i="1"/>
  <c r="AX20" i="1"/>
  <c r="AX21" i="1"/>
  <c r="AX22" i="1"/>
  <c r="AX23" i="1"/>
  <c r="AX24" i="1"/>
  <c r="AX25" i="1"/>
  <c r="AX26" i="1"/>
  <c r="AX27" i="1"/>
  <c r="AX28" i="1"/>
  <c r="AX29" i="1"/>
  <c r="AX4" i="1"/>
  <c r="AX30" i="1"/>
  <c r="AX49" i="1"/>
  <c r="AX60" i="1"/>
  <c r="AX6" i="1"/>
  <c r="AX7" i="1"/>
  <c r="AX8" i="1"/>
  <c r="AX9" i="1"/>
  <c r="AX10" i="1"/>
  <c r="AX31" i="1"/>
  <c r="AX32" i="1"/>
  <c r="AX33" i="1"/>
  <c r="AX34" i="1"/>
  <c r="AX37" i="1"/>
  <c r="AX40" i="1"/>
  <c r="AX44" i="1"/>
  <c r="AX54" i="1"/>
  <c r="AX55" i="1"/>
  <c r="AM60" i="1" l="1"/>
  <c r="AN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tc={1B8AADF9-DDFE-194E-906B-1A72BB3AC0D6}</author>
    <author>tc={A561D53B-E93E-C14F-A67C-664B86550BBE}</author>
    <author>tc={4E05C894-9078-B046-A3D5-B72F8209754D}</author>
    <author>tc={2F53CF8E-B609-974A-94BB-1241CF86411F}</author>
    <author>tc={A3B6ADF8-D61E-B746-B771-9EB2D3D1B84F}</author>
    <author>tc={A2A23977-75E8-1641-869B-F9E0A13C0227}</author>
    <author>tc={28708E54-4F35-A942-9E7D-87CEE22B40E5}</author>
    <author>tc={387CD58C-6606-A542-BF9B-D8EF601D6091}</author>
    <author>tc={B90CB02B-36A3-D347-846D-72C156E31CF5}</author>
    <author>tc={06B95185-35D7-1B45-BF47-ED8388E75414}</author>
    <author>tc={A313C23F-57EC-8949-8485-7F111C8AF6A1}</author>
    <author>tc={8EA3D42B-A603-1D4B-9FC9-AC8E437AEEFD}</author>
  </authors>
  <commentList>
    <comment ref="K2" authorId="0" shapeId="0" xr:uid="{1B8AADF9-DDFE-194E-906B-1A72BB3AC0D6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Measured
-EZRD: [Et_BgEt] + [Et_w/oBgEt]</t>
      </text>
    </comment>
    <comment ref="M2" authorId="1" shapeId="0" xr:uid="{A561D53B-E93E-C14F-A67C-664B8655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ND = 2.0 ppmv = a long-term value</t>
      </text>
    </comment>
    <comment ref="O2" authorId="2" shapeId="0" xr:uid="{4E05C894-9078-B046-A3D5-B72F8209754D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[TotalEt] - [BgEt]
-EZRD: from Haynes et al. (2022) SI Excel File</t>
      </text>
    </comment>
    <comment ref="P2" authorId="3" shapeId="0" xr:uid="{2F53CF8E-B609-974A-94BB-1241CF86411F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“Drift cor. δ13C” (since no Rl corr) in Haynes et al (2022) SI Excel File</t>
      </text>
    </comment>
    <comment ref="Z2" authorId="4" shapeId="0" xr:uid="{A3B6ADF8-D61E-B746-B771-9EB2D3D1B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SD = 0.87, instead of 0.82, for d13C_acetylene = 15.42 (i.e., a long-term value)</t>
      </text>
    </comment>
    <comment ref="AJ2" authorId="5" shapeId="0" xr:uid="{A2A23977-75E8-1641-869B-F9E0A13C0227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
Column “Final δ13C used for %VNase” (after BG &amp; Rl) in Haynes et al (2022) SI excel file
= Column “Published_ISARA_corrected (d13C)” in RD excel file</t>
      </text>
    </comment>
    <comment ref="AK2" authorId="6" shapeId="0" xr:uid="{28708E54-4F35-A942-9E7D-87CEE22B40E5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“Published_ISARA_corrected (d13C)” in RD excel file; Column “Final δ13C used for %VNase” (after BG &amp; Rl) in Haynes et al (2022) SI excel file</t>
      </text>
    </comment>
    <comment ref="AL2" authorId="7" shapeId="0" xr:uid="{387CD58C-6606-A542-BF9B-D8EF601D6091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Directly from Haynes et al. (2022) SI Excel File</t>
      </text>
    </comment>
    <comment ref="AT2" authorId="8" shapeId="0" xr:uid="{B90CB02B-36A3-D347-846D-72C156E31CF5}">
      <text>
        <t>[Threaded comment]
Your version of Excel allows you to read this threaded comment; however, any edits to it will get removed if the file is opened in a newer version of Excel. Learn more: https://go.microsoft.com/fwlink/?linkid=870924
Comment:
    -RDEZ: [Synthesis] tab of [2019 ISARA SF IAS by RD EZ ORIGINAL.xlsx]</t>
      </text>
    </comment>
    <comment ref="AV2" authorId="9" shapeId="0" xr:uid="{06B95185-35D7-1B45-BF47-ED8388E75414}">
      <text>
        <t>[Threaded comment]
Your version of Excel allows you to read this threaded comment; however, any edits to it will get removed if the file is opened in a newer version of Excel. Learn more: https://go.microsoft.com/fwlink/?linkid=870924
Comment:
    EH Lab Note 2 Page 39
EZRD Haynes et al (2022) Room Temp 21 C</t>
      </text>
    </comment>
    <comment ref="AW2" authorId="10" shapeId="0" xr:uid="{A313C23F-57EC-8949-8485-7F111C8AF6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of Column E, [Et_w/oBgEt] from ppmv to picomoles (pmol) of ethylene
((([ppmv]*(10^-6))*[headspace vol (L)])*1)/0.082057/[temp (K)])*(10^12)</t>
      </text>
    </comment>
    <comment ref="BC2" authorId="11" shapeId="0" xr:uid="{8EA3D42B-A603-1D4B-9FC9-AC8E437AEEFD}">
      <text>
        <t>[Threaded comment]
Your version of Excel allows you to read this threaded comment; however, any edits to it will get removed if the file is opened in a newer version of Excel. Learn more: https://go.microsoft.com/fwlink/?linkid=870924
Comment:
    n
= Technical Replicate
= The number of measurement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tc={18D1DE60-BCFD-784A-9277-F4C357F438E4}</author>
    <author>tc={B4C05824-59A0-174A-9708-DF413E00F04E}</author>
    <author>tc={1E668C8E-9DA8-F44A-B356-8A580CF0A130}</author>
    <author>tc={F03B010F-6D1E-F846-99E5-21C2847463A9}</author>
    <author>tc={0291A483-94CE-E04E-8DB4-950E0EEE255D}</author>
    <author>tc={BDCC6462-AD98-8442-83E5-8D4655530BCD}</author>
    <author>tc={5392296B-15F4-3341-BC2B-23468597FE51}</author>
    <author>tc={B5C51D99-542E-B043-9CB7-78C237BCC26B}</author>
    <author>tc={A3D7FC1D-FB76-1E4F-A77C-D558998570F3}</author>
    <author>tc={481E6F72-A6EE-8542-9A36-FE7728C9D0EB}</author>
    <author>tc={5F3257A2-FC61-BD4F-B4C4-840C40D3BB3A}</author>
    <author>tc={DC107D66-C0A1-0F4D-B905-D8ECC46384D6}</author>
  </authors>
  <commentList>
    <comment ref="L2" authorId="0" shapeId="0" xr:uid="{18D1DE60-BCFD-784A-9277-F4C357F438E4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Measured
-EZRD: [Et_BgEt] + [Et_w/oBgEt]</t>
      </text>
    </comment>
    <comment ref="M2" authorId="1" shapeId="0" xr:uid="{B4C05824-59A0-174A-9708-DF413E00F04E}">
      <text>
        <t>[Threaded comment]
Your version of Excel allows you to read this threaded comment; however, any edits to it will get removed if the file is opened in a newer version of Excel. Learn more: https://go.microsoft.com/fwlink/?linkid=870924
Comment:
    ND = 2.0 ppmv = a long-term value</t>
      </text>
    </comment>
    <comment ref="O2" authorId="2" shapeId="0" xr:uid="{1E668C8E-9DA8-F44A-B356-8A580CF0A130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[TotalEt] - [BgEt]
-EZRD: from Haynes et al. (2022) SI Excel File</t>
      </text>
    </comment>
    <comment ref="P2" authorId="3" shapeId="0" xr:uid="{F03B010F-6D1E-F846-99E5-21C2847463A9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“Drift cor. δ13C” (since no Rl corr) in Haynes et al (2022) SI Excel File</t>
      </text>
    </comment>
    <comment ref="Y2" authorId="4" shapeId="0" xr:uid="{0291A483-94CE-E04E-8DB4-950E0EEE255D}">
      <text>
        <t>[Threaded comment]
Your version of Excel allows you to read this threaded comment; however, any edits to it will get removed if the file is opened in a newer version of Excel. Learn more: https://go.microsoft.com/fwlink/?linkid=870924
Comment:
    SD = 0.87, instead of 0.82, for d13C_acetylene = 15.42 (i.e., a long-term value)</t>
      </text>
    </comment>
    <comment ref="AI2" authorId="5" shapeId="0" xr:uid="{BDCC6462-AD98-8442-83E5-8D4655530BCD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
Column “Final δ13C used for %VNase” (after BG &amp; Rl) in Haynes et al (2022) SI excel file
= Column “Published_ISARA_corrected (d13C)” in RD excel file</t>
      </text>
    </comment>
    <comment ref="AJ2" authorId="6" shapeId="0" xr:uid="{5392296B-15F4-3341-BC2B-23468597FE51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“Published_ISARA_corrected (d13C)” in RD excel file; Column “Final δ13C used for %VNase” (after BG &amp; Rl) in Haynes et al (2022) SI excel file</t>
      </text>
    </comment>
    <comment ref="AK2" authorId="7" shapeId="0" xr:uid="{B5C51D99-542E-B043-9CB7-78C237BCC26B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Directly from Haynes et al. (2022) SI Excel File</t>
      </text>
    </comment>
    <comment ref="AS2" authorId="8" shapeId="0" xr:uid="{A3D7FC1D-FB76-1E4F-A77C-D558998570F3}">
      <text>
        <t>[Threaded comment]
Your version of Excel allows you to read this threaded comment; however, any edits to it will get removed if the file is opened in a newer version of Excel. Learn more: https://go.microsoft.com/fwlink/?linkid=870924
Comment:
    -RDEZ: [Synthesis] tab of [2019 ISARA SF IAS by RD EZ ORIGINAL.xlsx]</t>
      </text>
    </comment>
    <comment ref="AU2" authorId="9" shapeId="0" xr:uid="{481E6F72-A6EE-8542-9A36-FE7728C9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EH Lab Note 2 Page 39
EZRD Haynes et al (2022) Room Temp 21 C</t>
      </text>
    </comment>
    <comment ref="AV2" authorId="10" shapeId="0" xr:uid="{5F3257A2-FC61-BD4F-B4C4-840C40D3BB3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of Column E, [Et_w/oBgEt] from ppmv to picomoles (pmol) of ethylene
((([ppmv]*(10^-6))*[headspace vol (L)])*1)/0.082057/[temp (K)])*(10^12)</t>
      </text>
    </comment>
    <comment ref="BB2" authorId="11" shapeId="0" xr:uid="{DC107D66-C0A1-0F4D-B905-D8ECC463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n
= Technical Replicate
= The number of measurement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tc={4F7FD0FE-9002-6F4A-B78D-406EC7516A9F}</author>
    <author>tc={F4D8398C-6E1A-6045-B714-EAB8CDAA2115}</author>
    <author>tc={CC8785FE-BE3F-004C-8700-AF02F8CA788D}</author>
    <author>tc={985DE293-ACE2-D647-96EE-09096843840C}</author>
    <author>tc={9C8FA784-B876-AA43-975E-3EF111397CD5}</author>
    <author>tc={A60D4009-685A-6543-8DB2-BF23653DB5C4}</author>
    <author>tc={AC150356-1CDA-9747-9CC2-37D060B86BDA}</author>
    <author>tc={8BB228E3-EE19-8D4F-8280-B6FA2617FEEE}</author>
    <author>tc={B88EB3AA-3D13-F947-BCDE-8FFAF52397E9}</author>
    <author>tc={0EE637A1-964B-2C47-AC31-406590D81272}</author>
    <author>tc={C980499B-F5F0-614C-9046-6D9B5A2AA24C}</author>
    <author>tc={1CAFA606-AA30-DF41-9151-1665ACDE9F55}</author>
  </authors>
  <commentList>
    <comment ref="K2" authorId="0" shapeId="0" xr:uid="{4F7FD0FE-9002-6F4A-B78D-406EC7516A9F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Measured
-EZRD: [Et_BgEt] + [Et_w/oBgEt]</t>
      </text>
    </comment>
    <comment ref="L2" authorId="1" shapeId="0" xr:uid="{F4D8398C-6E1A-6045-B714-EAB8CDAA2115}">
      <text>
        <t>[Threaded comment]
Your version of Excel allows you to read this threaded comment; however, any edits to it will get removed if the file is opened in a newer version of Excel. Learn more: https://go.microsoft.com/fwlink/?linkid=870924
Comment:
    ND = 2.0 ppmv = a long-term value</t>
      </text>
    </comment>
    <comment ref="N2" authorId="2" shapeId="0" xr:uid="{CC8785FE-BE3F-004C-8700-AF02F8CA788D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[TotalEt] - [BgEt]
-EZRD: from Haynes et al. (2022) SI Excel File</t>
      </text>
    </comment>
    <comment ref="O2" authorId="3" shapeId="0" xr:uid="{985DE293-ACE2-D647-96EE-09096843840C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“Drift cor. δ13C” (since no Rl corr) in Haynes et al (2022) SI Excel File</t>
      </text>
    </comment>
    <comment ref="X2" authorId="4" shapeId="0" xr:uid="{9C8FA784-B876-AA43-975E-3EF111397CD5}">
      <text>
        <t>[Threaded comment]
Your version of Excel allows you to read this threaded comment; however, any edits to it will get removed if the file is opened in a newer version of Excel. Learn more: https://go.microsoft.com/fwlink/?linkid=870924
Comment:
    SD = 0.87, instead of 0.82, for d13C_acetylene = 15.42 (i.e., a long-term value)</t>
      </text>
    </comment>
    <comment ref="AH2" authorId="5" shapeId="0" xr:uid="{A60D4009-685A-6543-8DB2-BF23653DB5C4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
Column “Final δ13C used for %VNase” (after BG &amp; Rl) in Haynes et al (2022) SI excel file
= Column “Published_ISARA_corrected (d13C)” in RD excel file</t>
      </text>
    </comment>
    <comment ref="AI2" authorId="6" shapeId="0" xr:uid="{AC150356-1CDA-9747-9CC2-37D060B86BDA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“Published_ISARA_corrected (d13C)” in RD excel file; Column “Final δ13C used for %VNase” (after BG &amp; Rl) in Haynes et al (2022) SI excel file</t>
      </text>
    </comment>
    <comment ref="AJ2" authorId="7" shapeId="0" xr:uid="{8BB228E3-EE19-8D4F-8280-B6FA2617FEEE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Directly from Haynes et al. (2022) SI Excel File</t>
      </text>
    </comment>
    <comment ref="AR2" authorId="8" shapeId="0" xr:uid="{B88EB3AA-3D13-F947-BCDE-8FFAF52397E9}">
      <text>
        <t>[Threaded comment]
Your version of Excel allows you to read this threaded comment; however, any edits to it will get removed if the file is opened in a newer version of Excel. Learn more: https://go.microsoft.com/fwlink/?linkid=870924
Comment:
    -RDEZ: [Synthesis] tab of [2019 ISARA SF IAS by RD EZ ORIGINAL.xlsx]</t>
      </text>
    </comment>
    <comment ref="AT2" authorId="9" shapeId="0" xr:uid="{0EE637A1-964B-2C47-AC31-406590D81272}">
      <text>
        <t>[Threaded comment]
Your version of Excel allows you to read this threaded comment; however, any edits to it will get removed if the file is opened in a newer version of Excel. Learn more: https://go.microsoft.com/fwlink/?linkid=870924
Comment:
    EH Lab Note 2 Page 39
EZRD Haynes et al (2022) Room Temp 21 C</t>
      </text>
    </comment>
    <comment ref="AU2" authorId="10" shapeId="0" xr:uid="{C980499B-F5F0-614C-9046-6D9B5A2AA24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of Column E, [Et_w/oBgEt] from ppmv to picomoles (pmol) of ethylene
((([ppmv]*(10^-6))*[headspace vol (L)])*1)/0.082057/[temp (K)])*(10^12)</t>
      </text>
    </comment>
    <comment ref="BA2" authorId="11" shapeId="0" xr:uid="{1CAFA606-AA30-DF41-9151-1665ACDE9F55}">
      <text>
        <t>[Threaded comment]
Your version of Excel allows you to read this threaded comment; however, any edits to it will get removed if the file is opened in a newer version of Excel. Learn more: https://go.microsoft.com/fwlink/?linkid=870924
Comment:
    n
= Technical Replicate
= The number of measurement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tc={EABD46F5-7175-A442-9414-9667F0FADFB7}</author>
    <author>tc={8E5901C9-6936-3847-8CFA-2530AD467AFB}</author>
    <author>tc={B23ED766-9266-414B-B65F-DF142D26F4D3}</author>
    <author>tc={F9F8CB98-869F-7546-B84F-8410D758805E}</author>
    <author>tc={3D06B378-4E90-FC41-A5EC-50613590FC37}</author>
    <author>tc={9CE2F920-0692-004A-A9A6-06EF3DBC0452}</author>
    <author>tc={5683BFFA-CA19-724A-A526-C56C105C6A61}</author>
    <author>tc={E4B94EA5-5853-5C49-99C3-D1FB807824EB}</author>
    <author>tc={39270C50-EBDD-BB4A-BDF6-96059DEC051B}</author>
    <author>tc={8E6993EB-F760-614E-AF55-B934589B36CB}</author>
    <author>tc={1876691A-967C-3C4F-9FE1-9E8972C7C9AA}</author>
    <author>tc={D1D4BD66-FDA0-5349-9075-BF80E49F265F}</author>
  </authors>
  <commentList>
    <comment ref="M2" authorId="0" shapeId="0" xr:uid="{EABD46F5-7175-A442-9414-9667F0FA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Measured
-EZRD: [Et_BgEt] + [Et_w/oBgEt]</t>
      </text>
    </comment>
    <comment ref="N2" authorId="1" shapeId="0" xr:uid="{8E5901C9-6936-3847-8CFA-2530AD467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ND = 2.0 ppmv = a long-term value</t>
      </text>
    </comment>
    <comment ref="P2" authorId="2" shapeId="0" xr:uid="{B23ED766-9266-414B-B65F-DF142D26F4D3}">
      <text>
        <t>[Threaded comment]
Your version of Excel allows you to read this threaded comment; however, any edits to it will get removed if the file is opened in a newer version of Excel. Learn more: https://go.microsoft.com/fwlink/?linkid=870924
Comment:
    -EH: [TotalEt] - [BgEt]
-EZRD: from Haynes et al. (2022) SI Excel File</t>
      </text>
    </comment>
    <comment ref="Q2" authorId="3" shapeId="0" xr:uid="{F9F8CB98-869F-7546-B84F-8410D758805E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“Drift cor. δ13C” (since no Rl corr) in Haynes et al (2022) SI Excel File</t>
      </text>
    </comment>
    <comment ref="Z2" authorId="4" shapeId="0" xr:uid="{3D06B378-4E90-FC41-A5EC-50613590FC37}">
      <text>
        <t>[Threaded comment]
Your version of Excel allows you to read this threaded comment; however, any edits to it will get removed if the file is opened in a newer version of Excel. Learn more: https://go.microsoft.com/fwlink/?linkid=870924
Comment:
    SD = 0.87, instead of 0.82, for d13C_acetylene = 15.42 (i.e., a long-term value)</t>
      </text>
    </comment>
    <comment ref="AJ2" authorId="5" shapeId="0" xr:uid="{9CE2F920-0692-004A-A9A6-06EF3DBC0452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
Column “Final δ13C used for %VNase” (after BG &amp; Rl) in Haynes et al (2022) SI excel file
= Column “Published_ISARA_corrected (d13C)” in RD excel file</t>
      </text>
    </comment>
    <comment ref="AK2" authorId="6" shapeId="0" xr:uid="{5683BFFA-CA19-724A-A526-C56C105C6A61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Column “Published_ISARA_corrected (d13C)” in RD excel file; Column “Final δ13C used for %VNase” (after BG &amp; Rl) in Haynes et al (2022) SI excel file</t>
      </text>
    </comment>
    <comment ref="AL2" authorId="7" shapeId="0" xr:uid="{E4B94EA5-5853-5C49-99C3-D1FB8078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-EZRD: Directly from Haynes et al. (2022) SI Excel File</t>
      </text>
    </comment>
    <comment ref="AT2" authorId="8" shapeId="0" xr:uid="{39270C50-EBDD-BB4A-BDF6-96059DEC051B}">
      <text>
        <t>[Threaded comment]
Your version of Excel allows you to read this threaded comment; however, any edits to it will get removed if the file is opened in a newer version of Excel. Learn more: https://go.microsoft.com/fwlink/?linkid=870924
Comment:
    -RDEZ: [Synthesis] tab of [2019 ISARA SF IAS by RD EZ ORIGINAL.xlsx]</t>
      </text>
    </comment>
    <comment ref="AV2" authorId="9" shapeId="0" xr:uid="{8E6993EB-F760-614E-AF55-B934589B36CB}">
      <text>
        <t>[Threaded comment]
Your version of Excel allows you to read this threaded comment; however, any edits to it will get removed if the file is opened in a newer version of Excel. Learn more: https://go.microsoft.com/fwlink/?linkid=870924
Comment:
    EH Lab Note 2 Page 39
EZRD Haynes et al (2022) Room Temp 21 C</t>
      </text>
    </comment>
    <comment ref="AW2" authorId="10" shapeId="0" xr:uid="{1876691A-967C-3C4F-9FE1-9E8972C7C9A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of Column E, [Et_w/oBgEt] from ppmv to picomoles (pmol) of ethylene
((([ppmv]*(10^-6))*[headspace vol (L)])*1)/0.082057/[temp (K)])*(10^12)</t>
      </text>
    </comment>
    <comment ref="BC2" authorId="11" shapeId="0" xr:uid="{D1D4BD66-FDA0-5349-9075-BF80E49F265F}">
      <text>
        <t>[Threaded comment]
Your version of Excel allows you to read this threaded comment; however, any edits to it will get removed if the file is opened in a newer version of Excel. Learn more: https://go.microsoft.com/fwlink/?linkid=870924
Comment:
    n
= Technical Replicate
= The number of measurement</t>
      </text>
    </comment>
  </commentList>
</comments>
</file>

<file path=xl/sharedStrings.xml><?xml version="1.0" encoding="utf-8"?>
<sst xmlns="http://schemas.openxmlformats.org/spreadsheetml/2006/main" count="9693" uniqueCount="1344">
  <si>
    <t>ID_Sample</t>
  </si>
  <si>
    <t>d13C_BgEt_AVE</t>
  </si>
  <si>
    <t>d13C_BgEt_SD</t>
  </si>
  <si>
    <t>d13C_BgEt_n</t>
  </si>
  <si>
    <t>[BgEt] (ppmv)</t>
  </si>
  <si>
    <t>[BgEt] (ppmv) SD</t>
  </si>
  <si>
    <t>d13C_Acetylene</t>
  </si>
  <si>
    <t>d13C_Acetylene SD</t>
  </si>
  <si>
    <t>In Haynes (2022)?</t>
  </si>
  <si>
    <t>Code_Sampling</t>
  </si>
  <si>
    <t>Type</t>
  </si>
  <si>
    <t>ID_GCFID</t>
  </si>
  <si>
    <t>Headspace</t>
  </si>
  <si>
    <t>Amendment</t>
  </si>
  <si>
    <t>EXP1-10C_CTRL</t>
  </si>
  <si>
    <t>No (New Data)</t>
  </si>
  <si>
    <t>NA</t>
  </si>
  <si>
    <t>22EXP1</t>
  </si>
  <si>
    <t>no Mo Control SF Dark 10C</t>
  </si>
  <si>
    <t>EXP1-10C_Mo</t>
  </si>
  <si>
    <t>Mo SF Dark 10C</t>
  </si>
  <si>
    <t>EXP1-1A_Mo</t>
  </si>
  <si>
    <t>Mo SF Dark 1A</t>
  </si>
  <si>
    <t>EXP1-1B_CTRL</t>
  </si>
  <si>
    <t>no Mo Control SF Dark 1B</t>
  </si>
  <si>
    <t>EXP1-3A_CTRL</t>
  </si>
  <si>
    <t>no Mo Control SF Dark 3A</t>
  </si>
  <si>
    <t>EXP1-3A_Mo</t>
  </si>
  <si>
    <t>Mo SF Dark 3A</t>
  </si>
  <si>
    <t>EXP1-3C_Mo</t>
  </si>
  <si>
    <t>Mo SF Dark 3C</t>
  </si>
  <si>
    <t>EXP1-4A_CTRL</t>
  </si>
  <si>
    <t>no Mo Control SF Dark 4A</t>
  </si>
  <si>
    <t>EXP1-4A_Mo</t>
  </si>
  <si>
    <t>Mo SF Dark 4A</t>
  </si>
  <si>
    <t>EXP1-4B_Mo</t>
  </si>
  <si>
    <t>Mo SF Dark 4B</t>
  </si>
  <si>
    <t>EXP1-4C_Mo</t>
  </si>
  <si>
    <t>Mo SF Dark 4C</t>
  </si>
  <si>
    <t>EXP1-5A_CTRL</t>
  </si>
  <si>
    <t>no Mo Control SF Dark 5A</t>
  </si>
  <si>
    <t>EXP1-5A_Mo</t>
  </si>
  <si>
    <t>Mo SF Dark 5A</t>
  </si>
  <si>
    <t>EXP1-5B_Mo</t>
  </si>
  <si>
    <t>Mo SF Dark 5B</t>
  </si>
  <si>
    <t>EXP1-5C_CTRL</t>
  </si>
  <si>
    <t>no Mo Control SF Dark 5C</t>
  </si>
  <si>
    <t>EXP1-7A_CTRL</t>
  </si>
  <si>
    <t>no Mo Control SF Dark 7A</t>
  </si>
  <si>
    <t>EXP1-7B_CTRL</t>
  </si>
  <si>
    <t>no Mo Control SF Dark 7B</t>
  </si>
  <si>
    <t>EXP1-7B_Mo</t>
  </si>
  <si>
    <t>Mo SF Dark 7B</t>
  </si>
  <si>
    <t>EXP1-7C_CTRL</t>
  </si>
  <si>
    <t>no Mo Control SF Dark 7C</t>
  </si>
  <si>
    <t>EXP1-7C_Mo</t>
  </si>
  <si>
    <t>Mo SF Dark 7C</t>
  </si>
  <si>
    <t>EXP1-8A_CTRL</t>
  </si>
  <si>
    <t>no Mo Control SF Dark 8A</t>
  </si>
  <si>
    <t>EXP1-8A_Mo</t>
  </si>
  <si>
    <t>Mo SF Dark 8A</t>
  </si>
  <si>
    <t>EXP1-8B_Mo</t>
  </si>
  <si>
    <t>Mo SF Dark 8B</t>
  </si>
  <si>
    <t>EXP1-8C_Mo</t>
  </si>
  <si>
    <t>Mo SF Dark 8C</t>
  </si>
  <si>
    <t>EXP3-NC02_CTRL</t>
  </si>
  <si>
    <t>22EXP3</t>
  </si>
  <si>
    <t>no Mo Control 22NCLL 02</t>
  </si>
  <si>
    <t>EXP3-NC02_Mo</t>
  </si>
  <si>
    <t>Mo 22NCLL 02</t>
  </si>
  <si>
    <t>EXP3-NC05_CTRL</t>
  </si>
  <si>
    <t>no Mo Control 22NCLL 05</t>
  </si>
  <si>
    <t>EXP3-NC05_Mo</t>
  </si>
  <si>
    <t>Mo 22NCLL 05</t>
  </si>
  <si>
    <t>EXP3-NC09_CTRL</t>
  </si>
  <si>
    <t>no Mo Control 22NCLL 09</t>
  </si>
  <si>
    <t>EXP3-NC09_Mo</t>
  </si>
  <si>
    <t>Mo 22NCLL 09</t>
  </si>
  <si>
    <t>EXP3-SFLit01_CTRL</t>
  </si>
  <si>
    <t>no Mo Control SFLitLL 01</t>
  </si>
  <si>
    <t>EXP3-SFLit01_Mo</t>
  </si>
  <si>
    <t>Mo SFLitLL 01</t>
  </si>
  <si>
    <t>EXP3-SFLit03_Mo</t>
  </si>
  <si>
    <t>Mo SFLitLL 03</t>
  </si>
  <si>
    <t>EXP3-SFLit04_CTRL</t>
  </si>
  <si>
    <t>no Mo Control SFLitLL 04</t>
  </si>
  <si>
    <t>EXP3-SFLit07_CTRL</t>
  </si>
  <si>
    <t>no Mo Control SFLitLL 07</t>
  </si>
  <si>
    <t>EXP3-WS07_Mo</t>
  </si>
  <si>
    <t>Mo 22WSLL 07</t>
  </si>
  <si>
    <t>EXP5-08</t>
  </si>
  <si>
    <t>22EXP5</t>
  </si>
  <si>
    <t>EXP5-19</t>
  </si>
  <si>
    <t>EXP5-20</t>
  </si>
  <si>
    <t>EXP5-21</t>
  </si>
  <si>
    <t>EXP5-22</t>
  </si>
  <si>
    <t>EXP5-23</t>
  </si>
  <si>
    <t>EXP5-29</t>
  </si>
  <si>
    <t>EXP5-30</t>
  </si>
  <si>
    <t>EXP5-31</t>
  </si>
  <si>
    <t>EXP5-32</t>
  </si>
  <si>
    <t>EXP5-33</t>
  </si>
  <si>
    <t>EXP5-46</t>
  </si>
  <si>
    <t>EXP5-55</t>
  </si>
  <si>
    <t>EXP5-57</t>
  </si>
  <si>
    <t>EXP6-21</t>
  </si>
  <si>
    <t>23EXP6</t>
  </si>
  <si>
    <t>EXP6-22</t>
  </si>
  <si>
    <t>EXP6-24</t>
  </si>
  <si>
    <t>EXP6-25</t>
  </si>
  <si>
    <t>EXP6-42</t>
  </si>
  <si>
    <t>EXP6-43</t>
  </si>
  <si>
    <t>EXP6-44</t>
  </si>
  <si>
    <t>EXP6-45</t>
  </si>
  <si>
    <t>EXP8-01</t>
  </si>
  <si>
    <t>23EXP8</t>
  </si>
  <si>
    <t>EXP8-09</t>
  </si>
  <si>
    <t>EXP8-43</t>
  </si>
  <si>
    <t>EXP8-44</t>
  </si>
  <si>
    <t>EXP8-45</t>
  </si>
  <si>
    <t>EXP8-46</t>
  </si>
  <si>
    <t>EXP9C-06</t>
  </si>
  <si>
    <t>23EXP9</t>
  </si>
  <si>
    <t>EXP9C-18</t>
  </si>
  <si>
    <t>EXP9C-19</t>
  </si>
  <si>
    <t>Yes (Published Data)</t>
  </si>
  <si>
    <t>19RDEZ</t>
  </si>
  <si>
    <t>MM29</t>
  </si>
  <si>
    <t>21MM</t>
  </si>
  <si>
    <t>NHMM29</t>
  </si>
  <si>
    <t>MM46</t>
  </si>
  <si>
    <t>NHMM46</t>
  </si>
  <si>
    <t>MM47</t>
  </si>
  <si>
    <t>NHMM47</t>
  </si>
  <si>
    <t>MM55</t>
  </si>
  <si>
    <t>NHMM55</t>
  </si>
  <si>
    <t>MM56</t>
  </si>
  <si>
    <t>NHMM56</t>
  </si>
  <si>
    <t>10%Acetylene</t>
  </si>
  <si>
    <t>+Water</t>
  </si>
  <si>
    <t>+Mo</t>
  </si>
  <si>
    <t>+C</t>
  </si>
  <si>
    <t>%V-nase_SD_MC</t>
  </si>
  <si>
    <t>EZ-2019-7-25-24</t>
  </si>
  <si>
    <t>EZ-2019-7-25-3</t>
  </si>
  <si>
    <t>EZ-2019-7-25-4</t>
  </si>
  <si>
    <t>EZ-2019-7-25-5</t>
  </si>
  <si>
    <t>EZ-2019-8-1-6</t>
  </si>
  <si>
    <t>EZ-2019-7-25-8</t>
  </si>
  <si>
    <t>EZ-2019-7-25-10</t>
  </si>
  <si>
    <t>EZ-2019-7-25-13</t>
  </si>
  <si>
    <t>EZ-2019-8-1-33</t>
  </si>
  <si>
    <t>EZ-2019-7-25-29</t>
  </si>
  <si>
    <t>EZ-2019-7-25-36</t>
  </si>
  <si>
    <t>EZ-2019-7-25-37</t>
  </si>
  <si>
    <t>EZ-2019-7-4-3</t>
  </si>
  <si>
    <t>EZ-2019-7-4-4</t>
  </si>
  <si>
    <t>EZ-2019-7-5-8</t>
  </si>
  <si>
    <t>EZ-2019-7-5-4</t>
  </si>
  <si>
    <t>EZ-2019-7-10-5</t>
  </si>
  <si>
    <t>EZ-2019-7-11-4</t>
  </si>
  <si>
    <t>EZ-2019-7-4-2</t>
  </si>
  <si>
    <t>EZ-2019-7-5-6</t>
  </si>
  <si>
    <t>EZ-2019-7-11-7</t>
  </si>
  <si>
    <t>Method No. (Fig 2, Haynes et al., 2022)</t>
  </si>
  <si>
    <t>Site</t>
  </si>
  <si>
    <t>Station</t>
  </si>
  <si>
    <t>ND</t>
  </si>
  <si>
    <t>0.82 or 0.87</t>
  </si>
  <si>
    <t>d13C_Acetylene _n</t>
  </si>
  <si>
    <t>SF</t>
  </si>
  <si>
    <t>WB</t>
  </si>
  <si>
    <t>St 2</t>
  </si>
  <si>
    <t>St 5</t>
  </si>
  <si>
    <t>HBS</t>
  </si>
  <si>
    <t>St 9</t>
  </si>
  <si>
    <t>WS</t>
  </si>
  <si>
    <t>IAS</t>
  </si>
  <si>
    <t>St 1</t>
  </si>
  <si>
    <t>MM</t>
  </si>
  <si>
    <t>St 4</t>
  </si>
  <si>
    <t>St 6</t>
  </si>
  <si>
    <t>St 7</t>
  </si>
  <si>
    <t>St 3</t>
  </si>
  <si>
    <t>ppmv</t>
  </si>
  <si>
    <t>[BgEt]</t>
  </si>
  <si>
    <t>[BgEt]_SD</t>
  </si>
  <si>
    <t>‰</t>
  </si>
  <si>
    <t>d13C_BgEt</t>
  </si>
  <si>
    <t>%</t>
  </si>
  <si>
    <t>ARA headspace volume</t>
  </si>
  <si>
    <t>ml</t>
  </si>
  <si>
    <t>hrs</t>
  </si>
  <si>
    <t>gDW</t>
  </si>
  <si>
    <t>ARA weight</t>
  </si>
  <si>
    <t>ARA temperature</t>
  </si>
  <si>
    <t>ARA total volume</t>
  </si>
  <si>
    <t>ARA time</t>
  </si>
  <si>
    <t>ARA rate</t>
  </si>
  <si>
    <t>pmol/g/h</t>
  </si>
  <si>
    <t>ppb/g/h</t>
  </si>
  <si>
    <t>deg C</t>
  </si>
  <si>
    <t>d13C_totEt_SD</t>
  </si>
  <si>
    <t>d13C_totEt_n</t>
  </si>
  <si>
    <t>2. ISARA IRMS peak height between 2 to 5 V</t>
  </si>
  <si>
    <t>1. Total ethylene yieldd not lower than 10 ppmv ([totEt] &gt;= 10 ppmv)</t>
  </si>
  <si>
    <t>3. ISARA IRMS peak without overlapping</t>
  </si>
  <si>
    <t>Leaf</t>
  </si>
  <si>
    <t>Soil</t>
  </si>
  <si>
    <t>Sampling Month</t>
  </si>
  <si>
    <t>pmol</t>
  </si>
  <si>
    <t>%Vnase (published)</t>
  </si>
  <si>
    <t>New Data</t>
  </si>
  <si>
    <t>[Et_BNF]</t>
  </si>
  <si>
    <t>d13C_TotEt</t>
  </si>
  <si>
    <t>[TotEt]</t>
  </si>
  <si>
    <t>d13C_Ac</t>
  </si>
  <si>
    <t>d13C_Ac_SD</t>
  </si>
  <si>
    <t>13e_Mo</t>
  </si>
  <si>
    <t>13e_Mo_SD</t>
  </si>
  <si>
    <t>13e_V</t>
  </si>
  <si>
    <t>13e_V_SD</t>
  </si>
  <si>
    <t>d13C_BNF (published)</t>
  </si>
  <si>
    <t>Published Data</t>
  </si>
  <si>
    <t>d13C_Mo_SD</t>
  </si>
  <si>
    <t>d13C_Mo</t>
  </si>
  <si>
    <t>d13C_V</t>
  </si>
  <si>
    <t>d13C_V_SD</t>
  </si>
  <si>
    <t>Used or Not in this paper</t>
  </si>
  <si>
    <t>ID_GC_IRMS</t>
  </si>
  <si>
    <t>Date_GC_IRMS</t>
  </si>
  <si>
    <r>
      <t>Loading Volume (</t>
    </r>
    <r>
      <rPr>
        <b/>
        <sz val="11"/>
        <rFont val="Symbol"/>
        <charset val="2"/>
      </rPr>
      <t>m</t>
    </r>
    <r>
      <rPr>
        <b/>
        <sz val="11"/>
        <rFont val="Calibri"/>
        <family val="2"/>
        <scheme val="minor"/>
      </rPr>
      <t>L)</t>
    </r>
  </si>
  <si>
    <t>Gas Sample Type</t>
  </si>
  <si>
    <t>Substrate Type</t>
  </si>
  <si>
    <t>Amplitude  44 (mV)</t>
  </si>
  <si>
    <t>d13C (‰, Drift corrected)</t>
  </si>
  <si>
    <t>Why not used</t>
  </si>
  <si>
    <t>Chemical Precipiation?</t>
  </si>
  <si>
    <t>Comments</t>
  </si>
  <si>
    <t>Used</t>
  </si>
  <si>
    <t>Sample</t>
  </si>
  <si>
    <t>EH-2022-054</t>
  </si>
  <si>
    <t>EH-2022-027</t>
  </si>
  <si>
    <t>Chem Prec</t>
  </si>
  <si>
    <t>EH-2022-001</t>
  </si>
  <si>
    <t>EH-2022-029</t>
  </si>
  <si>
    <t>EH-2022-031</t>
  </si>
  <si>
    <t>EH-2022-004</t>
  </si>
  <si>
    <t>EH-2022-006</t>
  </si>
  <si>
    <t>EH-2022-034</t>
  </si>
  <si>
    <t>EH-2022-007</t>
  </si>
  <si>
    <t>EH-2022-008</t>
  </si>
  <si>
    <t>EH-2022-009</t>
  </si>
  <si>
    <t>EH-2022-037</t>
  </si>
  <si>
    <t>EH-2022-010</t>
  </si>
  <si>
    <t>EH-2022-011</t>
  </si>
  <si>
    <t>EH-2022-039</t>
  </si>
  <si>
    <t>EH-2022-043</t>
  </si>
  <si>
    <t>EH-2022-044</t>
  </si>
  <si>
    <t>EH-2022-017</t>
  </si>
  <si>
    <t>EH-2022-045</t>
  </si>
  <si>
    <t>EH-2022-018</t>
  </si>
  <si>
    <t>EH-2022-046</t>
  </si>
  <si>
    <t>EH-2022-019</t>
  </si>
  <si>
    <t>EH-2022-020</t>
  </si>
  <si>
    <t>EH-2022-021</t>
  </si>
  <si>
    <t>EH-2022-123</t>
  </si>
  <si>
    <t>EH-2022-132</t>
  </si>
  <si>
    <t>EH-2022-126</t>
  </si>
  <si>
    <t>EH-2022-135</t>
  </si>
  <si>
    <t>EH-2022-130</t>
  </si>
  <si>
    <t>EH-2022-139</t>
  </si>
  <si>
    <t>EH-2022-102</t>
  </si>
  <si>
    <t>EH-2022-112</t>
  </si>
  <si>
    <t>EH-2022-114</t>
  </si>
  <si>
    <t>EH-2022-105</t>
  </si>
  <si>
    <t>EH-2022-108</t>
  </si>
  <si>
    <t>EH-2022-098</t>
  </si>
  <si>
    <t>EH-2022-215</t>
  </si>
  <si>
    <t>EH-2022-226</t>
  </si>
  <si>
    <t>EH-2022-227</t>
  </si>
  <si>
    <t>EH-2022-228</t>
  </si>
  <si>
    <t>EH-2022-229</t>
  </si>
  <si>
    <t>EH-2022-230</t>
  </si>
  <si>
    <t>EH-2022-236</t>
  </si>
  <si>
    <t>EH-2022-237</t>
  </si>
  <si>
    <t>EH-2022-238</t>
  </si>
  <si>
    <t>EH-2022-239</t>
  </si>
  <si>
    <t>EH-2022-240</t>
  </si>
  <si>
    <t>EH-2022-253</t>
  </si>
  <si>
    <t>EH-2022-262</t>
  </si>
  <si>
    <t>EH-2022-264</t>
  </si>
  <si>
    <t>EH-2022-303</t>
  </si>
  <si>
    <t>EH-2022-304</t>
  </si>
  <si>
    <t>EH-2022-306</t>
  </si>
  <si>
    <t>EH-2022-307</t>
  </si>
  <si>
    <t>EH-2022-324</t>
  </si>
  <si>
    <t>EH-2022-325</t>
  </si>
  <si>
    <t>EH-2022-326</t>
  </si>
  <si>
    <t>EH-2022-327</t>
  </si>
  <si>
    <t>EH-2023-8-001</t>
  </si>
  <si>
    <t>EH-2023-8-009</t>
  </si>
  <si>
    <t>EH-2023-8-043</t>
  </si>
  <si>
    <t>EH-2023-8-044</t>
  </si>
  <si>
    <t>EH-2023-8-045</t>
  </si>
  <si>
    <t>EH-2023-8-046</t>
  </si>
  <si>
    <t>EH-2023-9C06</t>
  </si>
  <si>
    <t>EH-2023-9C18</t>
  </si>
  <si>
    <t>EH-2023-9C19</t>
  </si>
  <si>
    <t>10/26/2021</t>
  </si>
  <si>
    <t>EH-NH-29</t>
  </si>
  <si>
    <t>EH-NH-46, rerun</t>
  </si>
  <si>
    <t>EH-NHMM-47</t>
  </si>
  <si>
    <t>EH-NH-55</t>
  </si>
  <si>
    <t>EH-NH-56</t>
  </si>
  <si>
    <t>BGEY</t>
  </si>
  <si>
    <t>EH-2022-Ctrl-1</t>
  </si>
  <si>
    <t>Run started 2/14/23</t>
  </si>
  <si>
    <t>EH-23-Ctrl-17</t>
  </si>
  <si>
    <t>EH-23-Ctrl-18</t>
  </si>
  <si>
    <t>ethylene in AY-1 tank, a</t>
  </si>
  <si>
    <t>ethylene in AY-1 tank, b</t>
  </si>
  <si>
    <t>Old AY bag-21-NH, a</t>
  </si>
  <si>
    <t>Old AY bag-21-NH, b</t>
  </si>
  <si>
    <t>EH-NH-after #60, AY ctrl</t>
  </si>
  <si>
    <t>EH-NH-after #81, AY ctrl</t>
  </si>
  <si>
    <t>EH-NH-after#30</t>
  </si>
  <si>
    <t>Not Used</t>
  </si>
  <si>
    <t>EH-2022-047</t>
  </si>
  <si>
    <t>EXP1-8B_CTRL</t>
  </si>
  <si>
    <t>EH-2022-028</t>
  </si>
  <si>
    <t>EXP1-1A_CTRL</t>
  </si>
  <si>
    <t>EH-2022-313</t>
  </si>
  <si>
    <t>EXP6-31</t>
  </si>
  <si>
    <t>EH-2022-328</t>
  </si>
  <si>
    <t>EXP6-46</t>
  </si>
  <si>
    <t>EH-2022-329</t>
  </si>
  <si>
    <t>EXP6-47</t>
  </si>
  <si>
    <t>EH-2022-308</t>
  </si>
  <si>
    <t>EXP6-26</t>
  </si>
  <si>
    <t>EH-2022-309</t>
  </si>
  <si>
    <t>EXP6-27</t>
  </si>
  <si>
    <t>EH-2022-312</t>
  </si>
  <si>
    <t>EXP6-30</t>
  </si>
  <si>
    <t>EH-2022-311</t>
  </si>
  <si>
    <t>EXP6-29</t>
  </si>
  <si>
    <t>EH-2023-8-021</t>
  </si>
  <si>
    <t>EXP8-21</t>
  </si>
  <si>
    <t>EH-2023-8-020</t>
  </si>
  <si>
    <t>EXP8-20</t>
  </si>
  <si>
    <t>EH-2022-323</t>
  </si>
  <si>
    <t>EXP6-41</t>
  </si>
  <si>
    <t>EH-2022-331</t>
  </si>
  <si>
    <t>EXP6-49</t>
  </si>
  <si>
    <t>EH-2022-330</t>
  </si>
  <si>
    <t>EXP6-48</t>
  </si>
  <si>
    <t>EH-2022-332</t>
  </si>
  <si>
    <t>EXP6-50</t>
  </si>
  <si>
    <t>EH-2023-8-019</t>
  </si>
  <si>
    <t>EXP8-19</t>
  </si>
  <si>
    <t>EH-2022-088</t>
  </si>
  <si>
    <t>EXP3-WS07_CTRL</t>
  </si>
  <si>
    <t>EH-2022-310</t>
  </si>
  <si>
    <t>EXP6-28</t>
  </si>
  <si>
    <t>EH-2023-8-025</t>
  </si>
  <si>
    <t>EXP8-25</t>
  </si>
  <si>
    <t>EH-2022-305</t>
  </si>
  <si>
    <t>EXP6-23</t>
  </si>
  <si>
    <t>leak in vial or jar??</t>
  </si>
  <si>
    <t>EH-2022-085</t>
  </si>
  <si>
    <t>EXP3-WS04_CTRL</t>
  </si>
  <si>
    <t>EH-2023-9C08</t>
  </si>
  <si>
    <t>EXP9C-08</t>
  </si>
  <si>
    <t>EH-2022-095</t>
  </si>
  <si>
    <t>EXP3-WS04_Mo</t>
  </si>
  <si>
    <t>Air</t>
  </si>
  <si>
    <t>EH-2023-9C39</t>
  </si>
  <si>
    <t>EXP9C-39</t>
  </si>
  <si>
    <t>using 50 ul syringe + normal needle</t>
  </si>
  <si>
    <t>using 50 ul syringe + chem prec needle</t>
  </si>
  <si>
    <t>EH-2023-9C37</t>
  </si>
  <si>
    <t>EXP9C-37</t>
  </si>
  <si>
    <t>EH-2023-8-027</t>
  </si>
  <si>
    <t>EXP8-27</t>
  </si>
  <si>
    <t>Small peak @300s; values from here to row 63 are coming in 1-1.5 permil lower than they should; linearities are definitely bad after row 52</t>
  </si>
  <si>
    <t>EH-2023-8-050</t>
  </si>
  <si>
    <t>EXP8-50</t>
  </si>
  <si>
    <t>Small peak @300s</t>
  </si>
  <si>
    <t>EH-2023-9C13</t>
  </si>
  <si>
    <t>EXP9C-13</t>
  </si>
  <si>
    <t>EH-2023-9C27</t>
  </si>
  <si>
    <t>EXP9C-27</t>
  </si>
  <si>
    <t>values from rows 33-45 might be okay</t>
  </si>
  <si>
    <t>EH-2023-9C38</t>
  </si>
  <si>
    <t>EXP9C-38</t>
  </si>
  <si>
    <t>EH-2022-299</t>
  </si>
  <si>
    <t>EXP6-17</t>
  </si>
  <si>
    <t>EH-2023-8-024</t>
  </si>
  <si>
    <t>EXP8-24</t>
  </si>
  <si>
    <t>EH-2022-290</t>
  </si>
  <si>
    <t>EXP6-08</t>
  </si>
  <si>
    <t>EH-2023-9C17</t>
  </si>
  <si>
    <t>EXP9C-17</t>
  </si>
  <si>
    <t>EH-2023-9C26</t>
  </si>
  <si>
    <t>EXP9C-26</t>
  </si>
  <si>
    <t>EH-2022-298</t>
  </si>
  <si>
    <t>EXP6-16</t>
  </si>
  <si>
    <t>EH-2022-012</t>
  </si>
  <si>
    <t>EXP1-5C_Mo</t>
  </si>
  <si>
    <t>EH-2023-9C30</t>
  </si>
  <si>
    <t>EXP9C-30</t>
  </si>
  <si>
    <t>EH-2023-9C10</t>
  </si>
  <si>
    <t>EXP9C-10</t>
  </si>
  <si>
    <t>EH-2022-265</t>
  </si>
  <si>
    <t>EXP5-58</t>
  </si>
  <si>
    <t>EH-2022-041</t>
  </si>
  <si>
    <t>EXP1-6B_CTRL</t>
  </si>
  <si>
    <t>EH-2023-9C05</t>
  </si>
  <si>
    <t>EXP9C-05</t>
  </si>
  <si>
    <t>EH-NH-20</t>
  </si>
  <si>
    <t>MM20</t>
  </si>
  <si>
    <t>EH-2023-8-022</t>
  </si>
  <si>
    <t>EXP8-22</t>
  </si>
  <si>
    <t>EH-2023-9C29</t>
  </si>
  <si>
    <t>EXP9C-29</t>
  </si>
  <si>
    <t>p2p correction is questionable because large gap between standards</t>
  </si>
  <si>
    <t>Small, After 61: topped up LN2 @9 AM, was last filled @ 11 PM + had ~1 hr remaining; values from here to row 63 are coming in 1-1.5 permil lower than they should; linearities are definitely bad after row 52</t>
  </si>
  <si>
    <t>EH-2023-9C20</t>
  </si>
  <si>
    <t>EXP9C-20</t>
  </si>
  <si>
    <t>EH-2022-261</t>
  </si>
  <si>
    <t>EXP5-54</t>
  </si>
  <si>
    <t>EH-2022-038</t>
  </si>
  <si>
    <t>EXP1-5B_CTRL</t>
  </si>
  <si>
    <t>High CO2 peak, p2p correction is questionable because large gap between standards</t>
  </si>
  <si>
    <t>Leaky Mason jar, p2p correction is questionable because large gap between standards</t>
  </si>
  <si>
    <t>EH-2022-263</t>
  </si>
  <si>
    <t>EXP5-56</t>
  </si>
  <si>
    <t>Overpressurized, chromatography looks normal</t>
  </si>
  <si>
    <t>EH-2022-244</t>
  </si>
  <si>
    <t>EXP5-37</t>
  </si>
  <si>
    <t>EH-NH-47</t>
  </si>
  <si>
    <t>questionable data from 9/29, p2p cor couldn't be done properly, no QC standards</t>
  </si>
  <si>
    <t>EH-NH-46</t>
  </si>
  <si>
    <t>re #61 small vol</t>
  </si>
  <si>
    <t>re #62 small vol</t>
  </si>
  <si>
    <t>EH-2023-8-048</t>
  </si>
  <si>
    <t>EXP8-48</t>
  </si>
  <si>
    <t>EH-2023-8-069</t>
  </si>
  <si>
    <t>EXP8-69</t>
  </si>
  <si>
    <t>EH-2023-8-029</t>
  </si>
  <si>
    <t>EXP8-29</t>
  </si>
  <si>
    <t>EH-2023-8-030</t>
  </si>
  <si>
    <t>EXP8-30</t>
  </si>
  <si>
    <t>wierdly high CO2-like peak (no chem prec)</t>
  </si>
  <si>
    <t>EH-2023-8-026</t>
  </si>
  <si>
    <t>EXP8-26</t>
  </si>
  <si>
    <t>EH-2022-216</t>
  </si>
  <si>
    <t>EXP5-09</t>
  </si>
  <si>
    <t>EH-2022-231</t>
  </si>
  <si>
    <t>EXP5-24</t>
  </si>
  <si>
    <t>EH-2022-220</t>
  </si>
  <si>
    <t>EXP5-13</t>
  </si>
  <si>
    <t>EH-2022-233</t>
  </si>
  <si>
    <t>EXP5-26</t>
  </si>
  <si>
    <t>EH-2022-234</t>
  </si>
  <si>
    <t>EXP5-27</t>
  </si>
  <si>
    <t>EH-2022-232</t>
  </si>
  <si>
    <t>EXP5-25</t>
  </si>
  <si>
    <t>EH-2023-8-023</t>
  </si>
  <si>
    <t>EXP8-23</t>
  </si>
  <si>
    <t>EH-2022-224</t>
  </si>
  <si>
    <t>EXP5-17</t>
  </si>
  <si>
    <t>EH-2022-217</t>
  </si>
  <si>
    <t>EXP5-10</t>
  </si>
  <si>
    <t>EH-2022-218</t>
  </si>
  <si>
    <t>EXP5-11</t>
  </si>
  <si>
    <t>EH-2022-219</t>
  </si>
  <si>
    <t>EXP5-12</t>
  </si>
  <si>
    <t>EH-2022-246</t>
  </si>
  <si>
    <t>EXP5-39</t>
  </si>
  <si>
    <t>EH-2022-013</t>
  </si>
  <si>
    <t>EXP1-6A_Mo</t>
  </si>
  <si>
    <t>EH-2022-248</t>
  </si>
  <si>
    <t>EXP5-41</t>
  </si>
  <si>
    <t>EH-2022-025</t>
  </si>
  <si>
    <t>EXP1-10A_Mo</t>
  </si>
  <si>
    <t>EH-2022-036</t>
  </si>
  <si>
    <t>EXP1-4C_CTRL</t>
  </si>
  <si>
    <t>EH-2022-052</t>
  </si>
  <si>
    <t>EXP1-10A_CTRL</t>
  </si>
  <si>
    <t>EH-2022-222</t>
  </si>
  <si>
    <t>EXP5-15</t>
  </si>
  <si>
    <t>EH-2022-225</t>
  </si>
  <si>
    <t>EXP5-18</t>
  </si>
  <si>
    <t>EH-2022-033</t>
  </si>
  <si>
    <t>EXP1-3C_CTRL</t>
  </si>
  <si>
    <t>EH-2022-243</t>
  </si>
  <si>
    <t>EXP5-36</t>
  </si>
  <si>
    <t>EH-2022-250</t>
  </si>
  <si>
    <t>EXP5-43</t>
  </si>
  <si>
    <t>EH-2022-050</t>
  </si>
  <si>
    <t>EXP1-9B_CTRL</t>
  </si>
  <si>
    <t>EH-2022-221</t>
  </si>
  <si>
    <t>EXP5-14</t>
  </si>
  <si>
    <t>EH-2022-030</t>
  </si>
  <si>
    <t>EXP1-1C_CTRL</t>
  </si>
  <si>
    <t>EH-2022-002</t>
  </si>
  <si>
    <t>EXP1-1B_Mo</t>
  </si>
  <si>
    <t>EH-2022-256</t>
  </si>
  <si>
    <t>EXP5-49</t>
  </si>
  <si>
    <t>EH-2022-242</t>
  </si>
  <si>
    <t>EXP5-35</t>
  </si>
  <si>
    <t>EH-2022-015</t>
  </si>
  <si>
    <t>EXP1-6C_Mo</t>
  </si>
  <si>
    <t>EH-2022-023</t>
  </si>
  <si>
    <t>EXP1-9B_Mo</t>
  </si>
  <si>
    <t>EH-2022-241</t>
  </si>
  <si>
    <t>EXP5-34</t>
  </si>
  <si>
    <t>EH-2022-258</t>
  </si>
  <si>
    <t>EXP5-51</t>
  </si>
  <si>
    <t>EH-2022-255</t>
  </si>
  <si>
    <t>EXP5-48</t>
  </si>
  <si>
    <t>EH-2022-247</t>
  </si>
  <si>
    <t>EXP5-40</t>
  </si>
  <si>
    <t>EH-2022-245</t>
  </si>
  <si>
    <t>EXP5-38</t>
  </si>
  <si>
    <t>EH-2022-251</t>
  </si>
  <si>
    <t>EXP5-44</t>
  </si>
  <si>
    <t>EH-2022-249</t>
  </si>
  <si>
    <t>EXP5-42</t>
  </si>
  <si>
    <t>EH-2022-115</t>
  </si>
  <si>
    <t>EXP3-SFLit04_Mo</t>
  </si>
  <si>
    <t>EH-2022-026</t>
  </si>
  <si>
    <t>EXP1-10B_Mo</t>
  </si>
  <si>
    <t>EH-2022-223</t>
  </si>
  <si>
    <t>EXP5-16</t>
  </si>
  <si>
    <t>EH-2022-252</t>
  </si>
  <si>
    <t>EXP5-45</t>
  </si>
  <si>
    <t>EH-2023-9C28</t>
  </si>
  <si>
    <t>EXP9C-28</t>
  </si>
  <si>
    <t>EH-2023-9C09</t>
  </si>
  <si>
    <t>EXP9C-09</t>
  </si>
  <si>
    <t>EH-2023-9C16</t>
  </si>
  <si>
    <t>EXP9C-16</t>
  </si>
  <si>
    <t>EH-2022-301</t>
  </si>
  <si>
    <t>EXP6-19</t>
  </si>
  <si>
    <t>EH-2022-300</t>
  </si>
  <si>
    <t>EXP6-18</t>
  </si>
  <si>
    <t>EH-2022-118</t>
  </si>
  <si>
    <t>EXP3-SFLit07_Mo</t>
  </si>
  <si>
    <t>EH-2022-136</t>
  </si>
  <si>
    <t>EXP3-NC06_Mo</t>
  </si>
  <si>
    <t>EH-2022-254</t>
  </si>
  <si>
    <t>EXP5-47</t>
  </si>
  <si>
    <t>EH-2022-259</t>
  </si>
  <si>
    <t>EXP5-52</t>
  </si>
  <si>
    <t>EH-2022-286</t>
  </si>
  <si>
    <t>EXP6-04</t>
  </si>
  <si>
    <t>EH-2022-297</t>
  </si>
  <si>
    <t>EXP6-15</t>
  </si>
  <si>
    <t>EH-2022-295</t>
  </si>
  <si>
    <t>EXP6-13</t>
  </si>
  <si>
    <t>EH-2023-9C07</t>
  </si>
  <si>
    <t>EXP9C-07</t>
  </si>
  <si>
    <t>EH-2022-287</t>
  </si>
  <si>
    <t>EXP6-05</t>
  </si>
  <si>
    <t>EH-2022-293</t>
  </si>
  <si>
    <t>EXP6-11</t>
  </si>
  <si>
    <t>EH-2022-296</t>
  </si>
  <si>
    <t>EXP6-14</t>
  </si>
  <si>
    <t>EH-2022-235</t>
  </si>
  <si>
    <t>EXP5-28</t>
  </si>
  <si>
    <t>EH-2022-302</t>
  </si>
  <si>
    <t>EXP6-20</t>
  </si>
  <si>
    <t>d13C beyond Azotobacter values (maybe ethylene from non-acetylene C)</t>
  </si>
  <si>
    <t>EH-2022-053</t>
  </si>
  <si>
    <t>EXP1-10B_CTRL</t>
  </si>
  <si>
    <t>EH-2022-260</t>
  </si>
  <si>
    <t>EXP5-53</t>
  </si>
  <si>
    <t>EH-2022-257</t>
  </si>
  <si>
    <t>EXP5-50</t>
  </si>
  <si>
    <t>broken needle - maybe air contam</t>
  </si>
  <si>
    <t>EH-2023-8-059</t>
  </si>
  <si>
    <t>EXP8-59</t>
  </si>
  <si>
    <t>rows 46-54 are questionable</t>
  </si>
  <si>
    <t>AzMo</t>
  </si>
  <si>
    <t>SH-2022-3A</t>
  </si>
  <si>
    <t>Decide to use the long-term values (Haynes et al., 2022)</t>
  </si>
  <si>
    <t>EH-2022-198</t>
  </si>
  <si>
    <t>EH-2022-196</t>
  </si>
  <si>
    <t>EH-2022-268</t>
  </si>
  <si>
    <t>EH-2022-272</t>
  </si>
  <si>
    <t>EH-2022-269</t>
  </si>
  <si>
    <t>EH-2022-270</t>
  </si>
  <si>
    <t>EH-2022-273</t>
  </si>
  <si>
    <t>EH-2022-271</t>
  </si>
  <si>
    <t>EH-2022-275</t>
  </si>
  <si>
    <t>EH-2022-274</t>
  </si>
  <si>
    <t>AzV</t>
  </si>
  <si>
    <t>EH-2022-26</t>
  </si>
  <si>
    <t>Run started 2/15/23 after 20 min reactor oxidation</t>
  </si>
  <si>
    <t>EH-2022-207</t>
  </si>
  <si>
    <t>EH-2022-278</t>
  </si>
  <si>
    <t>EH-2022-279</t>
  </si>
  <si>
    <t>EH-2022-281</t>
  </si>
  <si>
    <t>EH-2022-282</t>
  </si>
  <si>
    <t>EH-2022-285</t>
  </si>
  <si>
    <t>EH-2022-280</t>
  </si>
  <si>
    <t>EH-2022-283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</si>
  <si>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</si>
  <si>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</si>
  <si>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</si>
  <si>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</si>
  <si>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</si>
  <si>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</si>
  <si>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</si>
  <si>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</si>
  <si>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</si>
  <si>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</si>
  <si>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</si>
  <si>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Column L</t>
  </si>
  <si>
    <t>Column M</t>
  </si>
  <si>
    <t>Column N</t>
  </si>
  <si>
    <t>Column O</t>
  </si>
  <si>
    <t>Column P</t>
  </si>
  <si>
    <t>Column Q</t>
  </si>
  <si>
    <t>Column R</t>
  </si>
  <si>
    <t>Column S</t>
  </si>
  <si>
    <t>Column T</t>
  </si>
  <si>
    <t>Column U</t>
  </si>
  <si>
    <t>Column V</t>
  </si>
  <si>
    <t>Column W</t>
  </si>
  <si>
    <t>Column X</t>
  </si>
  <si>
    <t>Column Y</t>
  </si>
  <si>
    <t>Column AA</t>
  </si>
  <si>
    <t>Column AB</t>
  </si>
  <si>
    <t>Column AC</t>
  </si>
  <si>
    <t>Column AD</t>
  </si>
  <si>
    <t>Column AE</t>
  </si>
  <si>
    <t>Column AF</t>
  </si>
  <si>
    <t>Column AG</t>
  </si>
  <si>
    <t>Column AH</t>
  </si>
  <si>
    <t>Column AI</t>
  </si>
  <si>
    <t>Column AJ</t>
  </si>
  <si>
    <t>Column AK</t>
  </si>
  <si>
    <t>Column AL</t>
  </si>
  <si>
    <t>Column AM</t>
  </si>
  <si>
    <t>Column AN</t>
  </si>
  <si>
    <t>Column AP</t>
  </si>
  <si>
    <t>Column AQ</t>
  </si>
  <si>
    <t>Column AR</t>
  </si>
  <si>
    <t>Column AS</t>
  </si>
  <si>
    <t>Column AT</t>
  </si>
  <si>
    <t>Column AU</t>
  </si>
  <si>
    <t>Column AV</t>
  </si>
  <si>
    <t>Blank</t>
  </si>
  <si>
    <t>Column #</t>
  </si>
  <si>
    <t>Description</t>
  </si>
  <si>
    <t>SD of Carbon stable isotope values of acetylene gas</t>
  </si>
  <si>
    <t>Average value of concentration of ethylene in a bag of acetylene made from calcium carbide (i.e., background ethylene, BgEt)</t>
  </si>
  <si>
    <t>SD of BgEt</t>
  </si>
  <si>
    <t>Average value of carbon stable isotope values of TotEt</t>
  </si>
  <si>
    <t>Concentration of total ethylene in the headspace at the end of ARA incubation (i.e., total ethylene, TotEt)</t>
  </si>
  <si>
    <t>SD of carbon isotope values of TotEt</t>
  </si>
  <si>
    <t>The number of measurement on carbon isotope values of TotEt</t>
  </si>
  <si>
    <t>Average value of carbon stable isotope values of BgEt</t>
  </si>
  <si>
    <t>SD of carbon isotope values of BgEt</t>
  </si>
  <si>
    <t>The number of measurement on carbon isotope values of BgET</t>
  </si>
  <si>
    <t>The equation number for %V-nitrogenase calculation in Figure 2 of Haynes et al. (2022)</t>
  </si>
  <si>
    <t>Column AX</t>
  </si>
  <si>
    <t>Column AW</t>
  </si>
  <si>
    <t>22 SF2 Bag10</t>
  </si>
  <si>
    <t>22 SF2 Bag01</t>
  </si>
  <si>
    <t>22 SF2 Bag03</t>
  </si>
  <si>
    <t>22 SF2 Bag04</t>
  </si>
  <si>
    <t>22 SF2 Bag05</t>
  </si>
  <si>
    <t>22 SF2 Bag07</t>
  </si>
  <si>
    <t>22 SF2 Bag08</t>
  </si>
  <si>
    <t>22 WB2</t>
  </si>
  <si>
    <t>22 WB5</t>
  </si>
  <si>
    <t>ID_Sample_Bag</t>
  </si>
  <si>
    <t>22 HBS9</t>
  </si>
  <si>
    <t>22 SF3</t>
  </si>
  <si>
    <t>22 WS2</t>
  </si>
  <si>
    <t>22 SF1</t>
  </si>
  <si>
    <t>23 SF1</t>
  </si>
  <si>
    <t>23 IAS1</t>
  </si>
  <si>
    <t>23 SF4</t>
  </si>
  <si>
    <t>21 MM4</t>
  </si>
  <si>
    <t>21 MM6</t>
  </si>
  <si>
    <t>21 MM7</t>
  </si>
  <si>
    <t>19 IAS3</t>
  </si>
  <si>
    <t>19 IAS4</t>
  </si>
  <si>
    <t>19 IAS6</t>
  </si>
  <si>
    <t>19 IAS7</t>
  </si>
  <si>
    <t>19 IAS9</t>
  </si>
  <si>
    <t>19 SF3</t>
  </si>
  <si>
    <t>19 IAS5</t>
  </si>
  <si>
    <t>Row 1 of a standard deviation (SD) or the number of measurements (n) is aligned withint the bottom of a cell.</t>
  </si>
  <si>
    <t>Row 1 of average or representative values are aligned within the top of a cell.</t>
  </si>
  <si>
    <t>Average value of carbon stable isotope values of acetylene gas for Methods 2 and 3</t>
  </si>
  <si>
    <r>
      <t xml:space="preserve">Average value of carbon stable isotope values of ethylene produced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Mo-only strain for Method 1</t>
    </r>
  </si>
  <si>
    <r>
      <t xml:space="preserve">SD of carbon stable isotope values of ethylene produced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Mo-only strain</t>
    </r>
  </si>
  <si>
    <r>
      <t xml:space="preserve">Average value of carbon stable isotope values of ethylene produced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V-only strain for Method 1</t>
    </r>
  </si>
  <si>
    <r>
      <t xml:space="preserve">SD of carbon stable isotope values of ethylene produced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V-only strain</t>
    </r>
  </si>
  <si>
    <r>
      <t xml:space="preserve">Average value of carbon stable isotopic fractionation during acetylene reduction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Mo-only strain for Methods 2 &amp; 3</t>
    </r>
  </si>
  <si>
    <r>
      <t xml:space="preserve">SD of carbon stable isotopic fractionation during acetylene reduction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Mo-only strain for Methods 2 &amp; 3</t>
    </r>
  </si>
  <si>
    <r>
      <t xml:space="preserve">Average value of carbon stable isotopic fractionation during acetylene reduction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V-only strain for Methods 2 &amp; 3</t>
    </r>
  </si>
  <si>
    <r>
      <t xml:space="preserve">SD of carbon stable isotopic fractionation during acetylene reduction by </t>
    </r>
    <r>
      <rPr>
        <i/>
        <sz val="12"/>
        <color theme="1"/>
        <rFont val="Calibri"/>
        <family val="2"/>
        <scheme val="minor"/>
      </rPr>
      <t>A. vinelandii</t>
    </r>
    <r>
      <rPr>
        <sz val="12"/>
        <color theme="1"/>
        <rFont val="Calibri"/>
        <family val="2"/>
        <scheme val="minor"/>
      </rPr>
      <t xml:space="preserve"> V-only strain for Methods 2 &amp; 3</t>
    </r>
  </si>
  <si>
    <t>Average value of carbon stable isotope value of ethylene produced during ARA, published in Haynes et al. (2022)</t>
  </si>
  <si>
    <t>Average value of carbon stable isotope value of ethylene produced during ARA, newly reported in this study</t>
  </si>
  <si>
    <t>Average value of the contribution of only V-nitrogenase to acetylene reduction, published in Haynes et al. (2022)</t>
  </si>
  <si>
    <t>Average value of the contribution of only V-nitrogenase to acetylene reduction, newly reported in this study</t>
  </si>
  <si>
    <t>Was the data of this incubation published in Haynes et al. (2022) or newly reported in this study?</t>
  </si>
  <si>
    <t>SD (Uncertainty) of the contribution of only V-nitrogenase to acetylene reduction calculated by Monte Carlo Method</t>
  </si>
  <si>
    <t>Column Title (Row 1)</t>
  </si>
  <si>
    <t>Unit (Row 2)</t>
  </si>
  <si>
    <t>Volume of an incubation jar for the sample and the headspace</t>
  </si>
  <si>
    <t>Volume of the headspace in an incubation jar for the heaspace only (=ARA total volume - volume of solid, wet leaf or soil sample)</t>
  </si>
  <si>
    <t>Dry weight of leaf or soil sample used for ARA per incubation jar</t>
  </si>
  <si>
    <t>Duration of ARA</t>
  </si>
  <si>
    <t>Temperature of ARA (Room temperature = 24 degrees celsius)</t>
  </si>
  <si>
    <t>Concentration of ethylene which was produced during ARA incubation (=[TotEt]-[BgEt])</t>
  </si>
  <si>
    <t>Conversion of the concentration (ppmv) in Column E to the absolue amount (picomoles)</t>
  </si>
  <si>
    <t>Average concentration change of ethylene produced during ARA per sample amount per time</t>
  </si>
  <si>
    <t>Average molar change of ethylene produced during ARA per sample amount per time</t>
  </si>
  <si>
    <t>Type of solid substrate for ARA, leaf litters or soils</t>
  </si>
  <si>
    <t>Code for sampling and experimental occasion</t>
  </si>
  <si>
    <t>ID of an incubation jar</t>
  </si>
  <si>
    <t>ID of GC-FID measurement; There can be multiple ID_GCFID for an ID_Sample</t>
  </si>
  <si>
    <t>Composition of the headspace of an incubation jar, 10% acetylene or ambient headspace</t>
  </si>
  <si>
    <t>Type of amended nutrient to leaf litters or soils: None, +Water, +Mo, +C&amp;lowMo, +C&amp;high Mo</t>
  </si>
  <si>
    <t>Sampling date, mmm-yyyy</t>
  </si>
  <si>
    <t xml:space="preserve">ID of sampling site, including MM, SF, WS, IAS, CHRR, PB, WB, HBS </t>
  </si>
  <si>
    <t>ID of sampling station of a 10-m by 10-m space within a sampling site</t>
  </si>
  <si>
    <t>ID of a bag of leaf or soil samples within a sampling station; A bag is a unit of physical homogenization of leaf or soil sample</t>
  </si>
  <si>
    <t>%Vnase (either published or calculated here)</t>
  </si>
  <si>
    <t>Either Column AA or AB</t>
  </si>
  <si>
    <t>Too small GC-IRMS peak</t>
  </si>
  <si>
    <t>Small GC-IRMS peak</t>
  </si>
  <si>
    <t>Substrate contaminated by Mo</t>
  </si>
  <si>
    <t>Too big GC-IRMS peak</t>
  </si>
  <si>
    <t>+Mo low, Decided to use only 1 nutrient level</t>
  </si>
  <si>
    <t>+C low, Decided to use only 1 nutrient level</t>
  </si>
  <si>
    <t>+C high, Decided to use only 1 nutrient level</t>
  </si>
  <si>
    <t>++C, Decided to use only 1 nutrient level</t>
  </si>
  <si>
    <t>++Mo,C,Mg,Water, Decided to use only 1 nutrient level</t>
  </si>
  <si>
    <t>+Glucose high, Decided to use only 1 nutrient level</t>
  </si>
  <si>
    <t>Decided not to use +Succinate sample</t>
  </si>
  <si>
    <t>+C&amp;Mo</t>
  </si>
  <si>
    <t>Small GC-IRMS peak (not higher than 1,000 mV)</t>
  </si>
  <si>
    <t>Too low ethylene yield (&lt; 10.00 ppmv)</t>
  </si>
  <si>
    <t>Leaky jar</t>
  </si>
  <si>
    <t>++C, Decided to use only 1 nutrient level; Too small GC-IRMS peak</t>
  </si>
  <si>
    <t>Ambient Air</t>
  </si>
  <si>
    <t>Incubation time</t>
  </si>
  <si>
    <t>Incubation temperature</t>
  </si>
  <si>
    <t>Incubation headspace volume</t>
  </si>
  <si>
    <t>Incubation total volume</t>
  </si>
  <si>
    <t>Incubation weight</t>
  </si>
  <si>
    <t>Ethylene Production Rate</t>
  </si>
  <si>
    <t>[Et_BNF] or [Et_produced] if Ambient Air</t>
  </si>
  <si>
    <t>[Et_BNF] or [Et_Produced] if Ambient Air</t>
  </si>
  <si>
    <t>1/19/2023</t>
  </si>
  <si>
    <t>2/8/2023</t>
  </si>
  <si>
    <t>3/1/2023</t>
  </si>
  <si>
    <t>4/19/2023</t>
  </si>
  <si>
    <t>4/20/2023</t>
  </si>
  <si>
    <t>6/15/2023</t>
  </si>
  <si>
    <t>6/14/2023</t>
  </si>
  <si>
    <t>2/3/2023</t>
  </si>
  <si>
    <t>1/25/2023</t>
  </si>
  <si>
    <t>2/7/2023</t>
  </si>
  <si>
    <t>2/2/2023</t>
  </si>
  <si>
    <t>3/2/2023</t>
  </si>
  <si>
    <t>3/3/2023</t>
  </si>
  <si>
    <t>4/21/2023</t>
  </si>
  <si>
    <t>1/20/2023</t>
  </si>
  <si>
    <t>10/6/2021</t>
  </si>
  <si>
    <t>10/7/2021</t>
  </si>
  <si>
    <t>Mo SF Dark 5C</t>
  </si>
  <si>
    <t>19 SF2</t>
  </si>
  <si>
    <t>Font Color: Black--Manually entered values; Blue--calculated by using numbers in other cells in the sheet.</t>
  </si>
  <si>
    <t>ppbw</t>
  </si>
  <si>
    <t>[Mo]_AVE</t>
  </si>
  <si>
    <t>[Mo]_SD</t>
  </si>
  <si>
    <t>[Mo]_n</t>
  </si>
  <si>
    <t>[V]_AVE</t>
  </si>
  <si>
    <t>[V]_SD</t>
  </si>
  <si>
    <t>[V]_n</t>
  </si>
  <si>
    <t>EZIAS_St6High-LL_CTRL</t>
  </si>
  <si>
    <t>EZIAS_St3Low-LL_CTRL</t>
  </si>
  <si>
    <t>EZIAS_St9Low-LL_CTRL</t>
  </si>
  <si>
    <t>EZIAS_St4Low-LL_CTRL</t>
  </si>
  <si>
    <t>EZIAS_St5Low-LL_CTRL</t>
  </si>
  <si>
    <t>EZSF_St2c-LL_CTRL</t>
  </si>
  <si>
    <t>EZIAS_St7-SO_CTRL</t>
  </si>
  <si>
    <t>EZIAS_St5-SO_CTRL</t>
  </si>
  <si>
    <t/>
  </si>
  <si>
    <t>St 8</t>
  </si>
  <si>
    <t>PB</t>
  </si>
  <si>
    <t>EXP8EXT-SF1</t>
  </si>
  <si>
    <t>EXP8EXT-IAS1</t>
  </si>
  <si>
    <t>EXP8EXT-IAS2</t>
  </si>
  <si>
    <t>EXP8EXT-SF2</t>
  </si>
  <si>
    <t>NJPB19</t>
  </si>
  <si>
    <t>EXP8-02</t>
  </si>
  <si>
    <t>EXP8-04</t>
  </si>
  <si>
    <t>EXP8-05</t>
  </si>
  <si>
    <t>EXP8-03</t>
  </si>
  <si>
    <t>Screening</t>
  </si>
  <si>
    <t>Green trail 1</t>
  </si>
  <si>
    <t>Transition</t>
  </si>
  <si>
    <t>Green trail 5</t>
  </si>
  <si>
    <t>2022 WS S 1</t>
  </si>
  <si>
    <t>2022 WS S 2</t>
  </si>
  <si>
    <t>2022 WS S 3</t>
  </si>
  <si>
    <t>2022 WS S 4</t>
  </si>
  <si>
    <t>2022 WS S 5</t>
  </si>
  <si>
    <t>2022 WS S 6</t>
  </si>
  <si>
    <t>2022 WS S 7</t>
  </si>
  <si>
    <t>2022 WS S 8</t>
  </si>
  <si>
    <t>2022 WS S 9</t>
  </si>
  <si>
    <t>2022 WS S 10</t>
  </si>
  <si>
    <t>Purple/Blue trail 1</t>
  </si>
  <si>
    <t>Blue trail 1</t>
  </si>
  <si>
    <t>2022 SF Dark LL 1</t>
  </si>
  <si>
    <t>2022 SF Dark LL 2</t>
  </si>
  <si>
    <t>2022 SF Dark LL 3</t>
  </si>
  <si>
    <t>2022 SF Dark LL 4</t>
  </si>
  <si>
    <t>2022 SF Dark LL 5</t>
  </si>
  <si>
    <t>2022 SF Dark LL 6</t>
  </si>
  <si>
    <t>2022 SF Dark LL 7</t>
  </si>
  <si>
    <t>2022 SF Dark LL 8</t>
  </si>
  <si>
    <t>2022 SF Dark LL 9</t>
  </si>
  <si>
    <t>2022 SF Dark LL 10</t>
  </si>
  <si>
    <t>2022 SF Lit LL 1</t>
  </si>
  <si>
    <t>2022 SF Lit LL 2</t>
  </si>
  <si>
    <t>2022 SF Lit LL 3</t>
  </si>
  <si>
    <t>2022 SF Lit LL 4</t>
  </si>
  <si>
    <t>2022 SF Lit LL 5</t>
  </si>
  <si>
    <t>2022 SF Lit LL 6</t>
  </si>
  <si>
    <t>2022 SF Lit LL 7</t>
  </si>
  <si>
    <t>2022 SF Lit LL 8</t>
  </si>
  <si>
    <t>2022 SF Lit LL 9</t>
  </si>
  <si>
    <t>2022 SF Lit LL 10</t>
  </si>
  <si>
    <t>2022 WS LL 1</t>
  </si>
  <si>
    <t>2022 WS LL 2</t>
  </si>
  <si>
    <t>2022 WS LL 3</t>
  </si>
  <si>
    <t>2022 WS LL 4</t>
  </si>
  <si>
    <t>2022 WS LL 5</t>
  </si>
  <si>
    <t>2022 WS LL 6</t>
  </si>
  <si>
    <t>2022 WS LL 7</t>
  </si>
  <si>
    <t>2022 WS LL 8</t>
  </si>
  <si>
    <t>2022 WS LL 9</t>
  </si>
  <si>
    <t>2022 WS LL 10</t>
  </si>
  <si>
    <t>CHRR</t>
  </si>
  <si>
    <t>EXP3-WS09_CTRL</t>
  </si>
  <si>
    <t>EXP3-WS10_CTRL</t>
  </si>
  <si>
    <t>EXP3-WS08_CTRL</t>
  </si>
  <si>
    <t>EXP8-06</t>
  </si>
  <si>
    <t>EXP8-08</t>
  </si>
  <si>
    <t>EXP3-WS05_CTRL</t>
  </si>
  <si>
    <t>EXP8-07</t>
  </si>
  <si>
    <t>EXP3-WS06_CTRL</t>
  </si>
  <si>
    <t>EXP3-WS03_CTRL</t>
  </si>
  <si>
    <t>EXP3-WS01_CTRL</t>
  </si>
  <si>
    <t>EXP3-WS02_CTRL</t>
  </si>
  <si>
    <t>EXP9D-03</t>
  </si>
  <si>
    <t>EXP9D-02</t>
  </si>
  <si>
    <t>EXP9D-04</t>
  </si>
  <si>
    <t>EXP9D-01</t>
  </si>
  <si>
    <t>EXP9D-05</t>
  </si>
  <si>
    <t>EXP9C-03</t>
  </si>
  <si>
    <t>EXP9C-04</t>
  </si>
  <si>
    <t>EXP9C-02</t>
  </si>
  <si>
    <t>EXP9C-01</t>
  </si>
  <si>
    <t>EZIAS_St6Low-LL_CTRL</t>
  </si>
  <si>
    <t>EZSF_St2a-LL_CTRL</t>
  </si>
  <si>
    <t>EZSF_St3a-LL_CTRL</t>
  </si>
  <si>
    <t>EZSF_St2b-LL_CTRL</t>
  </si>
  <si>
    <t>EZSF_St3b-LL_CTRL1</t>
  </si>
  <si>
    <t>EZSF_St2f-LL_CTRL</t>
  </si>
  <si>
    <t>EZSF_St2d-LL_CTRL</t>
  </si>
  <si>
    <t>EZIAS_St7Low-LL_CTRL</t>
  </si>
  <si>
    <t>2022 NC LL 1</t>
  </si>
  <si>
    <t>2022 NC LL 2</t>
  </si>
  <si>
    <t>2022 NC LL 3</t>
  </si>
  <si>
    <t>2022 NC LL 4</t>
  </si>
  <si>
    <t>2022 NC LL 5</t>
  </si>
  <si>
    <t>2022 NC LL 6</t>
  </si>
  <si>
    <t>2022 NC LL 7</t>
  </si>
  <si>
    <t>2022 NC LL 8</t>
  </si>
  <si>
    <t>2022 NC LL 9</t>
  </si>
  <si>
    <t>EXP3-NC07_Mo</t>
  </si>
  <si>
    <t>EXP8-12</t>
  </si>
  <si>
    <t>EXP3-SFLit09_Mo</t>
  </si>
  <si>
    <t>EXP8-11</t>
  </si>
  <si>
    <t>EXP3-SFLit10_Mo</t>
  </si>
  <si>
    <t>EXP3-WS10_Mo</t>
  </si>
  <si>
    <t>EXP3-WS09_Mo</t>
  </si>
  <si>
    <t>EXP3-SFLit05_Mo</t>
  </si>
  <si>
    <t>EXP3-NC01_Mo</t>
  </si>
  <si>
    <t>EXP3-WS06_Mo</t>
  </si>
  <si>
    <t>EXP3-SFLit06_Mo</t>
  </si>
  <si>
    <t>EXP8-13</t>
  </si>
  <si>
    <t>EXP3-SFLit08_Mo</t>
  </si>
  <si>
    <t>EXP8-14</t>
  </si>
  <si>
    <t>EXP3-WS01_Mo</t>
  </si>
  <si>
    <t>EXP3-WS03_Mo</t>
  </si>
  <si>
    <t>EXP3-WS02_Mo</t>
  </si>
  <si>
    <t>EXP3-WS08_Mo</t>
  </si>
  <si>
    <t>EXP3-WS05_Mo</t>
  </si>
  <si>
    <t>EXP3-NC08_Mo</t>
  </si>
  <si>
    <t>EXP3-SFLit02_Mo</t>
  </si>
  <si>
    <t>EXP9D-15</t>
  </si>
  <si>
    <t>EXP9D-14</t>
  </si>
  <si>
    <t>EXP3-NC03_Mo</t>
  </si>
  <si>
    <t>EXP3-NC04_Mo</t>
  </si>
  <si>
    <t>EZIAS_St5High-LL_Mo</t>
  </si>
  <si>
    <t>EXP9D-13</t>
  </si>
  <si>
    <t>EZIAS_St9High-LL_Mo</t>
  </si>
  <si>
    <t>EXP9D-11</t>
  </si>
  <si>
    <t>EXP9D-12</t>
  </si>
  <si>
    <t>EXP1-6B_Mo</t>
  </si>
  <si>
    <t>EXP1-9C_Mo</t>
  </si>
  <si>
    <t>EZIAS_St1Low-LL_Mo</t>
  </si>
  <si>
    <t>EXP1-3B_Mo</t>
  </si>
  <si>
    <t>EZIAS_St3Low-LL_Mo</t>
  </si>
  <si>
    <t>EZIAS_St2High-LL_Mo</t>
  </si>
  <si>
    <t>EZIAS_St8High-LL_Mo</t>
  </si>
  <si>
    <t>EZIAS_St3High-LL_Mo</t>
  </si>
  <si>
    <t>EXP9C-12</t>
  </si>
  <si>
    <t>EXP1-1C_Mo</t>
  </si>
  <si>
    <t>EXP1-7A_Mo</t>
  </si>
  <si>
    <t>EXP9C-15</t>
  </si>
  <si>
    <t>EZIAS_St7High-LL_Mo</t>
  </si>
  <si>
    <t>EZIAS_St2Low-LL_Mo</t>
  </si>
  <si>
    <t>EZIAS_St8Low-LL_Mo</t>
  </si>
  <si>
    <t>EZIAS_St1High-LL_Mo</t>
  </si>
  <si>
    <t>EZSF_St3b-LL_Mo2</t>
  </si>
  <si>
    <t>EXP9C-11</t>
  </si>
  <si>
    <t>EXP1-9A_Mo</t>
  </si>
  <si>
    <t>EXP9C-14</t>
  </si>
  <si>
    <t>EZIAS_St9Low-LL_Mo</t>
  </si>
  <si>
    <t>EZIAS_St6Low-LL_Mo</t>
  </si>
  <si>
    <t>EZIAS_St4High-LL_Mo</t>
  </si>
  <si>
    <t>EZIAS_St6High-LL_Mo</t>
  </si>
  <si>
    <t>EZIAS_St4Low-LL_Mo</t>
  </si>
  <si>
    <t>EZSF_St3b-LL_Mo1</t>
  </si>
  <si>
    <t>EZSF_St2f-LL_Mo</t>
  </si>
  <si>
    <t>EZSF_St2e-LL_Mo</t>
  </si>
  <si>
    <t>EZSF_St2d-LL_C</t>
  </si>
  <si>
    <t>EZIAS_St7Low-LL_Mo</t>
  </si>
  <si>
    <t>EZIAS_St5Low-LL_Mo</t>
  </si>
  <si>
    <t>EXP9D-09</t>
  </si>
  <si>
    <t>EXP9D-10</t>
  </si>
  <si>
    <t>EXP9D-08</t>
  </si>
  <si>
    <t>EXP9D-07</t>
  </si>
  <si>
    <t>EXP9D-06</t>
  </si>
  <si>
    <t>EZSF_St2f-LL_C</t>
  </si>
  <si>
    <t>EZSF_St3b-LL_C1</t>
  </si>
  <si>
    <t>EZSF_St3a-LL_C3</t>
  </si>
  <si>
    <t>EZSF_St3b-LL_C2</t>
  </si>
  <si>
    <t>EZSF_St2e-LL_C</t>
  </si>
  <si>
    <t>EZSF_St3a-LL_C1</t>
  </si>
  <si>
    <t>EZSF_St2a-LL_C2</t>
  </si>
  <si>
    <t>EZSF_St2b-LL_C</t>
  </si>
  <si>
    <t>EZSF_St2a-LL_C1</t>
  </si>
  <si>
    <t>EZSF_St2c-LL_C</t>
  </si>
  <si>
    <t>EZSF_St3a-LL_C2</t>
  </si>
  <si>
    <t>SF_st1_+Caq</t>
  </si>
  <si>
    <t>SF_st2_+Caq</t>
  </si>
  <si>
    <t>IAS_II-1_+Caq</t>
  </si>
  <si>
    <t>EZSF_St3b-LL_CMo2</t>
  </si>
  <si>
    <t>EXP9D-19</t>
  </si>
  <si>
    <t>EXP9D-20</t>
  </si>
  <si>
    <t>EXP9D-18</t>
  </si>
  <si>
    <t>EXP9D-17</t>
  </si>
  <si>
    <t>EXP9D-16</t>
  </si>
  <si>
    <t>EZSF_St3b-LL_CMo4</t>
  </si>
  <si>
    <t>EZSF_St2e-LL_CMo</t>
  </si>
  <si>
    <t>EZSF_St3b-LL_CMo1</t>
  </si>
  <si>
    <t>EZSF_St3b-LL_CMo3</t>
  </si>
  <si>
    <t>EZSF_St2f-LL_CMo</t>
  </si>
  <si>
    <t>EZSF_St2d-LL_CMo</t>
  </si>
  <si>
    <t>AmbientAir</t>
  </si>
  <si>
    <t>Description of the columns in the [BNF] sheet</t>
  </si>
  <si>
    <t>In the [BNF] sheet:</t>
  </si>
  <si>
    <t>d13C_BNF (new data)</t>
  </si>
  <si>
    <t>%Vnase (new data)</t>
  </si>
  <si>
    <t>Criteria of Publishable ISARA Data (%V-nitrogenase)</t>
  </si>
  <si>
    <t xml:space="preserve">BNF data satisfies (1) &gt;=10 ppmv total ethylene </t>
  </si>
  <si>
    <t>ISARA data satisfies (1)  &amp; (2) good peak from ISARA IRMS &amp; (3)  GC-IRMS ethyelne peak without overlapping</t>
  </si>
  <si>
    <t>NHMM20</t>
  </si>
  <si>
    <t>21 MM3</t>
  </si>
  <si>
    <t>22 SF2 Bag06</t>
  </si>
  <si>
    <t>no Mo Control SF Dark 1A</t>
  </si>
  <si>
    <t>no Mo Control SF Dark 5B</t>
  </si>
  <si>
    <t>no Mo Control SF Dark 6B</t>
  </si>
  <si>
    <t>EZ-2019-7-25-12</t>
  </si>
  <si>
    <t>EZ-2019-7-25-28</t>
  </si>
  <si>
    <t>EZ-2019-7-4-1</t>
  </si>
  <si>
    <t>EZ-2019-7-5-5</t>
  </si>
  <si>
    <t>EZ-2019-7-10-4</t>
  </si>
  <si>
    <t>EZ-2019-7-11-14</t>
  </si>
  <si>
    <t>EZ-2019-7-5-3</t>
  </si>
  <si>
    <t>ND (Screening)</t>
  </si>
  <si>
    <t>23EXP8EXT</t>
  </si>
  <si>
    <t>21 WS1</t>
  </si>
  <si>
    <t>21 WS3</t>
  </si>
  <si>
    <t>21 PB3</t>
  </si>
  <si>
    <t>21PB</t>
  </si>
  <si>
    <t>22EXP1-3_Screening</t>
  </si>
  <si>
    <t>21WS_Screening</t>
  </si>
  <si>
    <t>C/N_SD</t>
  </si>
  <si>
    <t>C/N_n</t>
  </si>
  <si>
    <t>C/N_AVE (g/g)</t>
  </si>
  <si>
    <t>ID_Sample Unamended</t>
  </si>
  <si>
    <t>22 SF2_Screening</t>
  </si>
  <si>
    <t>No BNF</t>
  </si>
  <si>
    <t>ID_GC_IRMS or ID_EH</t>
  </si>
  <si>
    <t>2022 SF Dark LL 5 (No C2H2)</t>
  </si>
  <si>
    <t>Blue trail 1 (No C2H2)</t>
  </si>
  <si>
    <t>Purple/Blue trail 1 (No C2H2)</t>
  </si>
  <si>
    <t>Transition (No C2H2)</t>
  </si>
  <si>
    <t>2022 WS S 1 (No C2H2)</t>
  </si>
  <si>
    <t>2022 WS S 10 (No C2H2)</t>
  </si>
  <si>
    <t>2022 WS S 2 (No C2H2)</t>
  </si>
  <si>
    <t>2022 WS S 3 (No C2H2)</t>
  </si>
  <si>
    <t>2022 WS S 4 (No C2H2)</t>
  </si>
  <si>
    <t>2022 WS S 5 (No C2H2)</t>
  </si>
  <si>
    <t>2022 WS S 6 (No C2H2)</t>
  </si>
  <si>
    <t>2022 WS S 7 (No C2H2)</t>
  </si>
  <si>
    <t>2022 WS S 8 (No C2H2)</t>
  </si>
  <si>
    <t>2022 WS S 9 (No C2H2)</t>
  </si>
  <si>
    <t>EXP6-02 (No C2H2)</t>
  </si>
  <si>
    <t>EXP6-03 (No C2H2)</t>
  </si>
  <si>
    <t>EXP8EXT-IAS_AmbientAir (No C2H2)</t>
  </si>
  <si>
    <t>EXP8EXT-SF_AmbientAir (No C2H2)</t>
  </si>
  <si>
    <t>EXP9C-33 (No C2H2)</t>
  </si>
  <si>
    <t>EXP9D-21 (No C2H2)</t>
  </si>
  <si>
    <t>EXP9D-22 (No C2H2)</t>
  </si>
  <si>
    <t>EXP9D-25 (No C2H2)</t>
  </si>
  <si>
    <t>EXP9D-28 (No C2H2)</t>
  </si>
  <si>
    <t>EXP9D-30 (No C2H2)</t>
  </si>
  <si>
    <t>EXP9D-31 (No C2H2)</t>
  </si>
  <si>
    <t>EXP9D-33 (No C2H2)</t>
  </si>
  <si>
    <t>EXP9D-37 (No C2H2)</t>
  </si>
  <si>
    <t>Green trail 5 (No C2H2)</t>
  </si>
  <si>
    <t>MM33 (No C2H2)</t>
  </si>
  <si>
    <t>MM57 (No C2H2)</t>
  </si>
  <si>
    <t>MM69 (No C2H2)</t>
  </si>
  <si>
    <t>MM75 (No C2H2)</t>
  </si>
  <si>
    <t>PB_CHRR16 (No C2H2)</t>
  </si>
  <si>
    <t>PB_CHRR38 (No C2H2)</t>
  </si>
  <si>
    <t>PB_CHRR02 (No C2H2)</t>
  </si>
  <si>
    <t>PB_CHRR40 (No C2H2)</t>
  </si>
  <si>
    <t>2022 WS LL 5 (No C2H2)</t>
  </si>
  <si>
    <t>EXP8-54 (No C2H2)</t>
  </si>
  <si>
    <t>EXP6-01 (No C2H2)</t>
  </si>
  <si>
    <t>PB_CHRR12 (No C2H2)</t>
  </si>
  <si>
    <t>PB_CHRR24 (No C2H2)</t>
  </si>
  <si>
    <t>EXP8-52 (No C2H2)</t>
  </si>
  <si>
    <t>EXP8-58 (No C2H2)</t>
  </si>
  <si>
    <t>EXP8-56 (No C2H2)</t>
  </si>
  <si>
    <t>EXP8-93 (No C2H2)</t>
  </si>
  <si>
    <t>EXP5-03 (No C2H2)</t>
  </si>
  <si>
    <t>EXP9D-34 (No C2H2)</t>
  </si>
  <si>
    <t>EXP9D-35 (No C2H2)</t>
  </si>
  <si>
    <t>EXP9D-24 (No C2H2)</t>
  </si>
  <si>
    <t>EXP9D-32 (No C2H2)</t>
  </si>
  <si>
    <t>EXP9D-23 (No C2H2)</t>
  </si>
  <si>
    <t>PB_CHRR26 (No C2H2)</t>
  </si>
  <si>
    <t>2022 SF Dark LL 3 (No C2H2)</t>
  </si>
  <si>
    <t>EXP9D-27 (No C2H2)</t>
  </si>
  <si>
    <t>2022 NC LL 1 (No C2H2)</t>
  </si>
  <si>
    <t>EXP9D-29 (No C2H2)</t>
  </si>
  <si>
    <t>2022 WS LL 6 (No C2H2)</t>
  </si>
  <si>
    <t>EXP9D-26 (No C2H2)</t>
  </si>
  <si>
    <t>EXP5-02 (No C2H2)</t>
  </si>
  <si>
    <t>EXP8-96 (No C2H2)</t>
  </si>
  <si>
    <t>EXP9D-39 (No C2H2)</t>
  </si>
  <si>
    <t>MM06 (No C2H2)</t>
  </si>
  <si>
    <t>EXP9D-38 (No C2H2)</t>
  </si>
  <si>
    <t>2022 WS LL 7 (No C2H2)</t>
  </si>
  <si>
    <t>EXP8-51 (No C2H2)</t>
  </si>
  <si>
    <t>2022 SF Dark LL 6 (No C2H2)</t>
  </si>
  <si>
    <t>2022 SF Lit LL 10 (No C2H2)</t>
  </si>
  <si>
    <t>2022 WS LL 9 (No C2H2)</t>
  </si>
  <si>
    <t>EXP9D-36 (No C2H2)</t>
  </si>
  <si>
    <t>2022 SF Lit LL 9 (No C2H2)</t>
  </si>
  <si>
    <t>2022 SF Dark LL 8 (No C2H2)</t>
  </si>
  <si>
    <t>EXP9D-40 (No C2H2)</t>
  </si>
  <si>
    <t>MM15 (No C2H2)</t>
  </si>
  <si>
    <t>EXP8-61 (No C2H2)</t>
  </si>
  <si>
    <t>2022 SF Lit LL 5 (No C2H2)</t>
  </si>
  <si>
    <t>MM78 (No C2H2)</t>
  </si>
  <si>
    <t>2022 WS LL 10 (No C2H2)</t>
  </si>
  <si>
    <t>2022 SF Lit LL 6 (No C2H2)</t>
  </si>
  <si>
    <t>PB_CHRR08 (No C2H2)</t>
  </si>
  <si>
    <t>2022 WS LL 8 (No C2H2)</t>
  </si>
  <si>
    <t>2022 SF Lit LL 4 (No C2H2)</t>
  </si>
  <si>
    <t>MM42 (No C2H2)</t>
  </si>
  <si>
    <t>MM03 (No C2H2)</t>
  </si>
  <si>
    <t>2022 WS LL 3 (No C2H2)</t>
  </si>
  <si>
    <t>2022 SF Lit LL 2 (No C2H2)</t>
  </si>
  <si>
    <t>2022 NC LL 9 (No C2H2)</t>
  </si>
  <si>
    <t>2022 WS LL 4 (No C2H2)</t>
  </si>
  <si>
    <t>EXP8-62 (No C2H2)</t>
  </si>
  <si>
    <t>2022 SF Lit LL 8 (No C2H2)</t>
  </si>
  <si>
    <t>MM24 (No C2H2)</t>
  </si>
  <si>
    <t>MM39 (No C2H2)</t>
  </si>
  <si>
    <t>2022 SF Lit LL 3 (No C2H2)</t>
  </si>
  <si>
    <t>EXP9C-24 (No C2H2)</t>
  </si>
  <si>
    <t>2022 NC LL 7 (No C2H2)</t>
  </si>
  <si>
    <t>2022 WS LL 1 (No C2H2)</t>
  </si>
  <si>
    <t>EXP9C-23 (No C2H2)</t>
  </si>
  <si>
    <t>2022 WS LL 2 (No C2H2)</t>
  </si>
  <si>
    <t>EXP9C-22 (No C2H2)</t>
  </si>
  <si>
    <t>EXP8-64 (No C2H2)</t>
  </si>
  <si>
    <t>2022 SF Lit LL 7 (No C2H2)</t>
  </si>
  <si>
    <t>EXP9C-21 (No C2H2)</t>
  </si>
  <si>
    <t>EXP9C-25 (No C2H2)</t>
  </si>
  <si>
    <t>EXP5-01 (No C2H2)</t>
  </si>
  <si>
    <t>2022 SF Dark LL 2 (No C2H2)</t>
  </si>
  <si>
    <t>2022 SF Lit LL 1 (No C2H2)</t>
  </si>
  <si>
    <t>MM51 (No C2H2)</t>
  </si>
  <si>
    <t>EXP8-60 (No C2H2)</t>
  </si>
  <si>
    <t>2022 NC LL 8 (No C2H2)</t>
  </si>
  <si>
    <t>2022 SF Dark LL 9 (No C2H2)</t>
  </si>
  <si>
    <t>2022 NC LL 6 (No C2H2)</t>
  </si>
  <si>
    <t>2022 NC LL 3 (No C2H2)</t>
  </si>
  <si>
    <t>2022 NC LL 2 (No C2H2)</t>
  </si>
  <si>
    <t>MM30 (No C2H2)</t>
  </si>
  <si>
    <t>MM21 (No C2H2)</t>
  </si>
  <si>
    <t>EXP9C-34 (No C2H2)</t>
  </si>
  <si>
    <t>2022 SF Dark LL 4 (No C2H2)</t>
  </si>
  <si>
    <t>2022 NC LL 5 (No C2H2)</t>
  </si>
  <si>
    <t>EXP8-55 (No C2H2)</t>
  </si>
  <si>
    <t>EXP9C-31 (No C2H2)</t>
  </si>
  <si>
    <t>EXP9C-40 (No C2H2)</t>
  </si>
  <si>
    <t>2022 SF Dark LL 10 (No C2H2)</t>
  </si>
  <si>
    <t>2022 SF Dark LL 1 (No C2H2)</t>
  </si>
  <si>
    <t>EXP8-72 (No C2H2)</t>
  </si>
  <si>
    <t>MM12 (No C2H2)</t>
  </si>
  <si>
    <t>2022 NC LL 4 (No C2H2)</t>
  </si>
  <si>
    <t>2022 SF Dark LL 7 (No C2H2)</t>
  </si>
  <si>
    <t>EXP9C-32 (No C2H2)</t>
  </si>
  <si>
    <t>EXP9C-35 (No C2H2)</t>
  </si>
  <si>
    <t>MM48 (No C2H2)</t>
  </si>
  <si>
    <t>EXP8-53 (No C2H2)</t>
  </si>
  <si>
    <t>EXP8-71 (No C2H2)</t>
  </si>
  <si>
    <t>EXP8-70 (No C2H2)</t>
  </si>
  <si>
    <t>EXP8-63 (No C2H2)</t>
  </si>
  <si>
    <t>EXP9C-36 (No C2H2)</t>
  </si>
  <si>
    <t>EXP8-95 (No C2H2)</t>
  </si>
  <si>
    <t>MM66 (No C2H2)</t>
  </si>
  <si>
    <t>EXP8-57 (No C2H2)</t>
  </si>
  <si>
    <t>EXP9C-39 (No C2H2)</t>
  </si>
  <si>
    <t>EXP8-59 (No C2H2)</t>
  </si>
  <si>
    <t>EXP8-94 (No C2H2)</t>
  </si>
  <si>
    <t>EXP9C-37 (No C2H2)</t>
  </si>
  <si>
    <t>MM60 (No C2H2)</t>
  </si>
  <si>
    <t>EXP9C-28 (No C2H2)</t>
  </si>
  <si>
    <t>EXP8-69 (No C2H2)</t>
  </si>
  <si>
    <t>NJPB60 (No C2H2)</t>
  </si>
  <si>
    <t>NJPB06 (No C2H2)</t>
  </si>
  <si>
    <t>NJPB30 (No C2H2)</t>
  </si>
  <si>
    <t>NJPB42 (No C2H2)</t>
  </si>
  <si>
    <t>NJPB48 (No C2H2)</t>
  </si>
  <si>
    <t>NJPB75 (No C2H2)</t>
  </si>
  <si>
    <t>NJPB21 (No C2H2)</t>
  </si>
  <si>
    <t>NJPB57 (No C2H2)</t>
  </si>
  <si>
    <t>NJPB66 (No C2H2)</t>
  </si>
  <si>
    <t>NJPB12 (No C2H2)</t>
  </si>
  <si>
    <t>NJPB03 (No C2H2)</t>
  </si>
  <si>
    <t>NJPB39 (No C2H2)</t>
  </si>
  <si>
    <t>NJPB15 (No C2H2)</t>
  </si>
  <si>
    <t>NJPB24 (No C2H2)</t>
  </si>
  <si>
    <t>NJPB33 (No C2H2)</t>
  </si>
  <si>
    <t>NJPB51 (No C2H2)</t>
  </si>
  <si>
    <t>NJPB69 (No C2H2)</t>
  </si>
  <si>
    <t>NJPB78 (No C2H2)</t>
  </si>
  <si>
    <t>+high Mo, Decided to use only 1 nutrient level; p2p correction is questionable because large gap between standards</t>
  </si>
  <si>
    <t>+high Mo, Decided to use only 1 nutrient level; Too small GC-IRMS peak</t>
  </si>
  <si>
    <t>+high Mo, Decided to use only 1 nutrient level; H265Too small GC-IRMS peak</t>
  </si>
  <si>
    <t>+high Mo, Decided to use only 1 nutrient level</t>
  </si>
  <si>
    <t>BNF but no ISARA</t>
  </si>
  <si>
    <t>EXP9D</t>
  </si>
  <si>
    <t>EXP9D-21</t>
  </si>
  <si>
    <t>EXP9D-22</t>
  </si>
  <si>
    <t>EXP9D-23</t>
  </si>
  <si>
    <t>EXP9D-24</t>
  </si>
  <si>
    <t>EXP9D-25</t>
  </si>
  <si>
    <t>EXP9D-26</t>
  </si>
  <si>
    <t>EXP9D-27</t>
  </si>
  <si>
    <t>EXP9D-28</t>
  </si>
  <si>
    <t>EXP9D-29</t>
  </si>
  <si>
    <t>EXP9D-30</t>
  </si>
  <si>
    <t>EXP9D-31</t>
  </si>
  <si>
    <t>EXP9D-32</t>
  </si>
  <si>
    <t>EXP9D-33</t>
  </si>
  <si>
    <t>EXP9D-34</t>
  </si>
  <si>
    <t>EXP9D-35</t>
  </si>
  <si>
    <t>EXP9D-36</t>
  </si>
  <si>
    <t>EXP9D-37</t>
  </si>
  <si>
    <t>EXP9D-38</t>
  </si>
  <si>
    <t>EXP9D-39</t>
  </si>
  <si>
    <t>EXP9D-40</t>
  </si>
  <si>
    <t>EXP9C-21</t>
  </si>
  <si>
    <t>EXP9C-22</t>
  </si>
  <si>
    <t>EXP9C-23</t>
  </si>
  <si>
    <t>EXP9C-24</t>
  </si>
  <si>
    <t>EXP9C-25</t>
  </si>
  <si>
    <t>EXP9C-31</t>
  </si>
  <si>
    <t>EXP9C-32</t>
  </si>
  <si>
    <t>EXP9C-33</t>
  </si>
  <si>
    <t>EXP9C-34</t>
  </si>
  <si>
    <t>EXP9C-35</t>
  </si>
  <si>
    <t>EXP9C-36</t>
  </si>
  <si>
    <t>EXP9C-40</t>
  </si>
  <si>
    <t>EXP8-51</t>
  </si>
  <si>
    <t>EXP8-52</t>
  </si>
  <si>
    <t>EXP8-53</t>
  </si>
  <si>
    <t>EXP8-54</t>
  </si>
  <si>
    <t>EXP8-55</t>
  </si>
  <si>
    <t>EXP8-56</t>
  </si>
  <si>
    <t>EXP8-57</t>
  </si>
  <si>
    <t>EXP8-58</t>
  </si>
  <si>
    <t>EXP8-60</t>
  </si>
  <si>
    <t>EXP8-61</t>
  </si>
  <si>
    <t>EXP8-62</t>
  </si>
  <si>
    <t>EXP8-63</t>
  </si>
  <si>
    <t>EXP8-64</t>
  </si>
  <si>
    <t>EXP8-70</t>
  </si>
  <si>
    <t>EXP8-71</t>
  </si>
  <si>
    <t>EXP8-72</t>
  </si>
  <si>
    <t>EXP8-93</t>
  </si>
  <si>
    <t>EXP8-94</t>
  </si>
  <si>
    <t>EXP8-95</t>
  </si>
  <si>
    <t>EXP8-96</t>
  </si>
  <si>
    <t>EXP5-01</t>
  </si>
  <si>
    <t>EXP5-02</t>
  </si>
  <si>
    <t>EXP5-03</t>
  </si>
  <si>
    <t>EXP6-01</t>
  </si>
  <si>
    <t>EXP6-02</t>
  </si>
  <si>
    <t>EXP6-03</t>
  </si>
  <si>
    <t>EXP8EXT-IAS_AmbientAir</t>
  </si>
  <si>
    <t>EXP8EXT-SF_AmbientAir</t>
  </si>
  <si>
    <t>MM03</t>
  </si>
  <si>
    <t>MM06</t>
  </si>
  <si>
    <t>MM12</t>
  </si>
  <si>
    <t>MM15</t>
  </si>
  <si>
    <t>MM21</t>
  </si>
  <si>
    <t>MM24</t>
  </si>
  <si>
    <t>MM30</t>
  </si>
  <si>
    <t>MM33</t>
  </si>
  <si>
    <t>MM39</t>
  </si>
  <si>
    <t>MM42</t>
  </si>
  <si>
    <t>MM48</t>
  </si>
  <si>
    <t>MM51</t>
  </si>
  <si>
    <t>MM57</t>
  </si>
  <si>
    <t>MM60</t>
  </si>
  <si>
    <t>MM66</t>
  </si>
  <si>
    <t>MM69</t>
  </si>
  <si>
    <t>MM75</t>
  </si>
  <si>
    <t>MM78</t>
  </si>
  <si>
    <t>NJPB03</t>
  </si>
  <si>
    <t>NJPB06</t>
  </si>
  <si>
    <t>NJPB12</t>
  </si>
  <si>
    <t>NJPB15</t>
  </si>
  <si>
    <t>NJPB21</t>
  </si>
  <si>
    <t>NJPB24</t>
  </si>
  <si>
    <t>NJPB30</t>
  </si>
  <si>
    <t>NJPB33</t>
  </si>
  <si>
    <t>NJPB39</t>
  </si>
  <si>
    <t>NJPB42</t>
  </si>
  <si>
    <t>NJPB48</t>
  </si>
  <si>
    <t>NJPB51</t>
  </si>
  <si>
    <t>NJPB57</t>
  </si>
  <si>
    <t>NJPB60</t>
  </si>
  <si>
    <t>NJPB66</t>
  </si>
  <si>
    <t>NJPB69</t>
  </si>
  <si>
    <t>NJPB75</t>
  </si>
  <si>
    <t>NJPB78</t>
  </si>
  <si>
    <t>PB_CHRR02</t>
  </si>
  <si>
    <t>PB_CHRR08</t>
  </si>
  <si>
    <t>PB_CHRR12</t>
  </si>
  <si>
    <t>PB_CHRR16</t>
  </si>
  <si>
    <t>PB_CHRR24</t>
  </si>
  <si>
    <t>PB_CHRR26</t>
  </si>
  <si>
    <t>PB_CHRR38</t>
  </si>
  <si>
    <t>PB_CHRR40</t>
  </si>
  <si>
    <t>Used in SI</t>
  </si>
  <si>
    <t xml:space="preserve">Used or Not in this paper </t>
  </si>
  <si>
    <t>Pilot Study: No Control of Amended &amp; Ambient Headspace</t>
  </si>
  <si>
    <t xml:space="preserve">Not Used </t>
  </si>
  <si>
    <t>EXP9C-26 (No C2H2)</t>
  </si>
  <si>
    <t>EXP9C-27 (No C2H2)</t>
  </si>
  <si>
    <t>EXP9C-29 (No C2H2)</t>
  </si>
  <si>
    <t>EXP9C-30 (No C2H2)</t>
  </si>
  <si>
    <t>EXP9C-38 (No C2H2)</t>
  </si>
  <si>
    <t>Why not used or Note</t>
  </si>
  <si>
    <t>p2p correction is questionable because large gap between standards, but d13C values is similar to another IRMS measurement (ID_GC_IRMS = 2557)</t>
  </si>
  <si>
    <t>p2p correction is questionable because large gap between standards, but d13C values is similar to another IRMS measurement (ID_GC_IRMS = 2558)</t>
  </si>
  <si>
    <t>p2p correction is questionable because large gap between standards, but d13C values is similar to another IRMS measurement (ID_GC_IRMS = 2559)</t>
  </si>
  <si>
    <t>Uncertainty</t>
  </si>
  <si>
    <t>permil (‰)</t>
  </si>
  <si>
    <t>percent (%)</t>
  </si>
  <si>
    <t>[TotEt]_SD</t>
  </si>
  <si>
    <t>Column Z</t>
  </si>
  <si>
    <t>Column AY</t>
  </si>
  <si>
    <t>Column AZ</t>
  </si>
  <si>
    <t>Column BA</t>
  </si>
  <si>
    <t>Column BB</t>
  </si>
  <si>
    <t>Column BC</t>
  </si>
  <si>
    <t>Column BD</t>
  </si>
  <si>
    <t>Column BE</t>
  </si>
  <si>
    <t>Column BF</t>
  </si>
  <si>
    <t>Column BG</t>
  </si>
  <si>
    <t>Column BH</t>
  </si>
  <si>
    <t>Column BI</t>
  </si>
  <si>
    <t>Column BJ</t>
  </si>
  <si>
    <t>Column BK</t>
  </si>
  <si>
    <t>Average of Mo concentration for a bag of sample</t>
  </si>
  <si>
    <t>Average of C/N ratio measured for a bag of sample</t>
  </si>
  <si>
    <t>SD of C/N ratio measured for a bag of sample</t>
  </si>
  <si>
    <t>The number of C/N ratio measured for a bag of sample</t>
  </si>
  <si>
    <t>SD of Mo concentration for a bag of sample</t>
  </si>
  <si>
    <t>The number of Mo concentration for a bag of sample</t>
  </si>
  <si>
    <t>Average of V concentration for a bag of sample</t>
  </si>
  <si>
    <t>SD of V concentration for a bag of sample</t>
  </si>
  <si>
    <t>The number of V concentration for a bag of sample</t>
  </si>
  <si>
    <t>g/g</t>
  </si>
  <si>
    <t>C/N_AVE</t>
  </si>
  <si>
    <t>Column AO</t>
  </si>
  <si>
    <t>d13C_TotEt_SD by Ref Et</t>
  </si>
  <si>
    <t>[TotEt]_SD by Ref Curve</t>
  </si>
  <si>
    <t>Undertainty of x_totet, a width of on a GC-FID reference curve, SD of total ethylene calculated from a reference curve</t>
  </si>
  <si>
    <t>d13C_totEt</t>
  </si>
  <si>
    <t>Uncertainty of d13C_TotEt, a standard deviation of d13C of a reference ethylene gas</t>
  </si>
  <si>
    <t>%C (g/g)</t>
  </si>
  <si>
    <t>%N (g/g)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</si>
</sst>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yyyy"/>
    <numFmt numFmtId="166" formatCode="m/d/yyyy;@"/>
  </numFmts>
  <fonts count="2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color rgb="FF0432FF"/>
      <name val="Calibri"/>
      <family val="2"/>
      <scheme val="minor"/>
    </font>
    <font>
      <sz val="11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Symbol"/>
      <charset val="2"/>
    </font>
    <font>
      <b/>
      <u/>
      <sz val="11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85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1">
    <xf numFmtId="0" fontId="0" fillId="0" borderId="0" xfId="0"/>
    <xf numFmtId="49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49" fontId="12" fillId="0" borderId="0" xfId="0" applyNumberFormat="1" applyFont="1" applyAlignment="1">
      <alignment horizontal="left" vertical="top" wrapText="1"/>
    </xf>
    <xf numFmtId="2" fontId="12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1" fontId="12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 vertical="center"/>
    </xf>
    <xf numFmtId="2" fontId="3" fillId="0" borderId="0" xfId="0" quotePrefix="1" applyNumberFormat="1" applyFont="1" applyAlignment="1">
      <alignment horizontal="left" vertic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quotePrefix="1" applyNumberFormat="1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2" fontId="13" fillId="0" borderId="0" xfId="0" quotePrefix="1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4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3" fillId="0" borderId="0" xfId="0" quotePrefix="1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" fontId="3" fillId="0" borderId="0" xfId="1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164" fontId="3" fillId="0" borderId="0" xfId="1" applyNumberForma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3" fontId="3" fillId="0" borderId="0" xfId="0" applyNumberFormat="1" applyFont="1" applyAlignment="1">
      <alignment horizontal="left"/>
    </xf>
    <xf numFmtId="49" fontId="22" fillId="0" borderId="0" xfId="1" applyNumberFormat="1" applyFont="1" applyAlignment="1">
      <alignment horizontal="left" vertical="center"/>
    </xf>
    <xf numFmtId="165" fontId="22" fillId="0" borderId="0" xfId="1" applyNumberFormat="1" applyFont="1" applyAlignment="1">
      <alignment horizontal="left" vertical="center"/>
    </xf>
    <xf numFmtId="1" fontId="22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/>
    </xf>
    <xf numFmtId="0" fontId="19" fillId="0" borderId="0" xfId="0" applyFont="1"/>
    <xf numFmtId="0" fontId="14" fillId="0" borderId="0" xfId="0" applyFont="1"/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164" fontId="22" fillId="0" borderId="0" xfId="0" applyNumberFormat="1" applyFont="1" applyAlignment="1">
      <alignment horizontal="left" vertical="top" wrapText="1"/>
    </xf>
    <xf numFmtId="0" fontId="20" fillId="0" borderId="0" xfId="0" applyFont="1"/>
    <xf numFmtId="49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/>
    </xf>
    <xf numFmtId="2" fontId="13" fillId="0" borderId="0" xfId="0" applyNumberFormat="1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/>
    </xf>
    <xf numFmtId="3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 wrapText="1"/>
    </xf>
    <xf numFmtId="0" fontId="3" fillId="0" borderId="0" xfId="0" quotePrefix="1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165" fontId="0" fillId="0" borderId="0" xfId="0" applyNumberFormat="1" applyAlignment="1">
      <alignment horizontal="left"/>
    </xf>
    <xf numFmtId="164" fontId="22" fillId="0" borderId="0" xfId="1" applyNumberFormat="1" applyFont="1" applyAlignment="1">
      <alignment horizontal="left" vertical="center"/>
    </xf>
    <xf numFmtId="1" fontId="22" fillId="0" borderId="0" xfId="1" applyNumberFormat="1" applyFont="1" applyAlignment="1">
      <alignment horizontal="left" vertical="center" wrapText="1"/>
    </xf>
    <xf numFmtId="49" fontId="22" fillId="0" borderId="0" xfId="1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1" fontId="2" fillId="0" borderId="0" xfId="0" quotePrefix="1" applyNumberFormat="1" applyFont="1" applyAlignment="1">
      <alignment horizontal="left" vertical="top" wrapText="1"/>
    </xf>
    <xf numFmtId="166" fontId="2" fillId="0" borderId="0" xfId="0" quotePrefix="1" applyNumberFormat="1" applyFont="1" applyAlignment="1">
      <alignment horizontal="left" vertical="top" wrapText="1"/>
    </xf>
    <xf numFmtId="3" fontId="2" fillId="0" borderId="0" xfId="0" quotePrefix="1" applyNumberFormat="1" applyFont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quotePrefix="1" applyNumberFormat="1" applyFont="1" applyAlignment="1">
      <alignment horizontal="left" vertical="top" wrapText="1"/>
    </xf>
    <xf numFmtId="166" fontId="3" fillId="0" borderId="0" xfId="0" quotePrefix="1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166" fontId="6" fillId="0" borderId="0" xfId="0" quotePrefix="1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66" fontId="4" fillId="0" borderId="0" xfId="0" quotePrefix="1" applyNumberFormat="1" applyFont="1" applyAlignment="1">
      <alignment horizontal="left" vertical="center"/>
    </xf>
    <xf numFmtId="164" fontId="6" fillId="0" borderId="0" xfId="0" quotePrefix="1" applyNumberFormat="1" applyFont="1" applyAlignment="1">
      <alignment horizontal="left" vertical="center"/>
    </xf>
    <xf numFmtId="166" fontId="5" fillId="0" borderId="0" xfId="0" quotePrefix="1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66" fontId="4" fillId="0" borderId="0" xfId="0" applyNumberFormat="1" applyFont="1" applyAlignment="1">
      <alignment horizontal="left"/>
    </xf>
    <xf numFmtId="3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164" fontId="17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1" fontId="3" fillId="0" borderId="0" xfId="0" quotePrefix="1" applyNumberFormat="1" applyFont="1" applyAlignment="1">
      <alignment horizontal="left"/>
    </xf>
    <xf numFmtId="166" fontId="3" fillId="0" borderId="0" xfId="0" quotePrefix="1" applyNumberFormat="1" applyFont="1" applyAlignment="1">
      <alignment horizontal="left"/>
    </xf>
    <xf numFmtId="14" fontId="16" fillId="0" borderId="0" xfId="0" applyNumberFormat="1" applyFont="1" applyAlignment="1">
      <alignment horizontal="left" vertical="center"/>
    </xf>
    <xf numFmtId="0" fontId="3" fillId="0" borderId="0" xfId="0" quotePrefix="1" applyFont="1" applyAlignment="1">
      <alignment horizontal="left" vertical="top"/>
    </xf>
    <xf numFmtId="166" fontId="3" fillId="0" borderId="0" xfId="0" quotePrefix="1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166" fontId="4" fillId="0" borderId="0" xfId="0" quotePrefix="1" applyNumberFormat="1" applyFont="1" applyAlignment="1">
      <alignment horizontal="left" vertical="top"/>
    </xf>
    <xf numFmtId="3" fontId="4" fillId="0" borderId="0" xfId="0" quotePrefix="1" applyNumberFormat="1" applyFont="1" applyAlignment="1">
      <alignment horizontal="left" vertical="top"/>
    </xf>
    <xf numFmtId="166" fontId="4" fillId="0" borderId="0" xfId="0" applyNumberFormat="1" applyFont="1" applyAlignment="1">
      <alignment horizontal="left" vertical="top"/>
    </xf>
    <xf numFmtId="0" fontId="4" fillId="0" borderId="0" xfId="0" quotePrefix="1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1" fontId="4" fillId="0" borderId="0" xfId="0" quotePrefix="1" applyNumberFormat="1" applyFont="1" applyAlignment="1">
      <alignment horizontal="left" vertical="top"/>
    </xf>
    <xf numFmtId="0" fontId="11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left" vertical="top"/>
    </xf>
    <xf numFmtId="164" fontId="3" fillId="0" borderId="0" xfId="0" quotePrefix="1" applyNumberFormat="1" applyFont="1" applyAlignment="1">
      <alignment horizontal="left" vertical="top"/>
    </xf>
    <xf numFmtId="3" fontId="1" fillId="0" borderId="0" xfId="0" applyNumberFormat="1" applyFont="1" applyAlignment="1">
      <alignment horizontal="left" vertical="top" wrapText="1"/>
    </xf>
    <xf numFmtId="49" fontId="3" fillId="0" borderId="0" xfId="1" applyNumberFormat="1" applyAlignment="1">
      <alignment horizontal="left" vertical="center"/>
    </xf>
    <xf numFmtId="165" fontId="3" fillId="0" borderId="0" xfId="1" applyNumberFormat="1" applyAlignment="1">
      <alignment horizontal="left" vertical="center"/>
    </xf>
    <xf numFmtId="49" fontId="3" fillId="0" borderId="0" xfId="1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2" fontId="3" fillId="0" borderId="0" xfId="1" applyNumberFormat="1" applyAlignment="1">
      <alignment horizontal="left" vertical="center"/>
    </xf>
    <xf numFmtId="1" fontId="13" fillId="0" borderId="0" xfId="1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top" wrapText="1"/>
    </xf>
    <xf numFmtId="49" fontId="1" fillId="2" borderId="0" xfId="0" applyNumberFormat="1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3" fontId="13" fillId="0" borderId="0" xfId="1" applyNumberFormat="1" applyFont="1" applyAlignment="1">
      <alignment horizontal="left" vertical="center"/>
    </xf>
    <xf numFmtId="1" fontId="4" fillId="0" borderId="0" xfId="0" quotePrefix="1" applyNumberFormat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2" fontId="4" fillId="0" borderId="0" xfId="0" quotePrefix="1" applyNumberFormat="1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3">
    <cellStyle name="Normal" xfId="0" builtinId="0"/>
    <cellStyle name="Normal 2" xfId="1" xr:uid="{B5483CED-3AAB-9F42-96AA-3875246DDA48}"/>
    <cellStyle name="Normal 3 3" xfId="2" xr:uid="{8C12A04F-5219-A248-B7E3-54C66C569889}"/>
  </cellStyles>
  <dxfs count="0"/>
  <tableStyles count="0" defaultTableStyle="TableStyleMedium2" defaultPivotStyle="PivotStyleLight16"/>
  <colors>
    <mruColors>
      <color rgb="FFFF85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0</xdr:rowOff>
    </xdr:from>
    <xdr:to>
      <xdr:col>9</xdr:col>
      <xdr:colOff>368300</xdr:colOff>
      <xdr:row>25</xdr:row>
      <xdr:rowOff>31224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1DECE-2320-DB3A-CDDD-BD2FE296C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33400"/>
          <a:ext cx="7772400" cy="6165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342900</xdr:colOff>
      <xdr:row>42</xdr:row>
      <xdr:rowOff>43829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9CC98B-481E-78DA-1478-102947CB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02400"/>
          <a:ext cx="7772400" cy="45777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25400</xdr:rowOff>
    </xdr:from>
    <xdr:to>
      <xdr:col>9</xdr:col>
      <xdr:colOff>495300</xdr:colOff>
      <xdr:row>1</xdr:row>
      <xdr:rowOff>213840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20825-D045-2CF7-3720-57217C7F8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5400"/>
          <a:ext cx="7772400" cy="4551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unah Han" id="{A9C02EBA-95A5-CA4B-822C-4722B11A8074}" userId="bb72a0e7fae17c9b" providerId="Windows Live"/>
  <person displayName="Eunah Han" id="{C4A50BF7-A431-1A4A-8667-872B8A3A1036}" userId="S::eunahh@princeton.edu::81a24dec-f363-417f-8591-ff3428ab173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3-11-15T22:51:09.21" personId="{A9C02EBA-95A5-CA4B-822C-4722B11A8074}" id="{1B8AADF9-DDFE-194E-906B-1A72BB3AC0D6}">
    <text>-EH: Measured
-EZRD: [Et_BgEt] + [Et_w/oBgEt]</text>
  </threadedComment>
  <threadedComment ref="M2" dT="2023-11-15T22:17:00.14" personId="{A9C02EBA-95A5-CA4B-822C-4722B11A8074}" id="{A561D53B-E93E-C14F-A67C-664B86550BBE}">
    <text>ND = 2.0 ppmv = a long-term value</text>
  </threadedComment>
  <threadedComment ref="O2" dT="2023-11-15T22:52:11.40" personId="{A9C02EBA-95A5-CA4B-822C-4722B11A8074}" id="{4E05C894-9078-B046-A3D5-B72F8209754D}">
    <text>-EH: [TotalEt] - [BgEt]
-EZRD: from Haynes et al. (2022) SI Excel File</text>
  </threadedComment>
  <threadedComment ref="P2" dT="2023-11-15T22:38:34.89" personId="{A9C02EBA-95A5-CA4B-822C-4722B11A8074}" id="{2F53CF8E-B609-974A-94BB-1241CF86411F}">
    <text>-EZRD: Column “Drift cor. δ13C” (since no Rl corr) in Haynes et al (2022) SI Excel File</text>
  </threadedComment>
  <threadedComment ref="Z2" dT="2023-11-15T23:28:11.42" personId="{A9C02EBA-95A5-CA4B-822C-4722B11A8074}" id="{A3B6ADF8-D61E-B746-B771-9EB2D3D1B84F}">
    <text>SD = 0.87, instead of 0.82, for d13C_acetylene = 15.42 (i.e., a long-term value)</text>
  </threadedComment>
  <threadedComment ref="AJ2" dT="2023-11-15T22:08:28.47" personId="{A9C02EBA-95A5-CA4B-822C-4722B11A8074}" id="{A2A23977-75E8-1641-869B-F9E0A13C0227}">
    <text>-EZRD:
Column “Final δ13C used for %VNase” (after BG &amp; Rl) in Haynes et al (2022) SI excel file
= Column “Published_ISARA_corrected (d13C)” in RD excel file</text>
  </threadedComment>
  <threadedComment ref="AK2" dT="2023-11-15T22:08:28.47" personId="{A9C02EBA-95A5-CA4B-822C-4722B11A8074}" id="{28708E54-4F35-A942-9E7D-87CEE22B40E5}">
    <text>-EZRD: Column “Published_ISARA_corrected (d13C)” in RD excel file; Column “Final δ13C used for %VNase” (after BG &amp; Rl) in Haynes et al (2022) SI excel file</text>
  </threadedComment>
  <threadedComment ref="AL2" dT="2023-11-15T22:45:46.02" personId="{A9C02EBA-95A5-CA4B-822C-4722B11A8074}" id="{387CD58C-6606-A542-BF9B-D8EF601D6091}">
    <text>-EZRD: Directly from Haynes et al. (2022) SI Excel File</text>
  </threadedComment>
  <threadedComment ref="AT2" dT="2023-11-14T22:35:41.52" personId="{A9C02EBA-95A5-CA4B-822C-4722B11A8074}" id="{B90CB02B-36A3-D347-846D-72C156E31CF5}">
    <text>-RDEZ: [Synthesis] tab of [2019 ISARA SF IAS by RD EZ ORIGINAL.xlsx]</text>
  </threadedComment>
  <threadedComment ref="AV2" dT="2024-03-11T15:33:27.71" personId="{C4A50BF7-A431-1A4A-8667-872B8A3A1036}" id="{06B95185-35D7-1B45-BF47-ED8388E75414}">
    <text>EH Lab Note 2 Page 39
EZRD Haynes et al (2022) Room Temp 21 C</text>
  </threadedComment>
  <threadedComment ref="AW2" dT="2023-11-15T22:52:11.40" personId="{A9C02EBA-95A5-CA4B-822C-4722B11A8074}" id="{A313C23F-57EC-8949-8485-7F111C8AF6A1}">
    <text>Conversion of Column E, [Et_w/oBgEt] from ppmv to picomoles (pmol) of ethylene
((([ppmv]*(10^-6))*[headspace vol (L)])*1)/0.082057/[temp (K)])*(10^12)</text>
  </threadedComment>
  <threadedComment ref="BC2" dT="2024-03-17T05:01:48.24" personId="{C4A50BF7-A431-1A4A-8667-872B8A3A1036}" id="{8EA3D42B-A603-1D4B-9FC9-AC8E437AEEFD}">
    <text>n
= Technical Replicate
= The number of measurement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" dT="2023-11-15T22:51:09.21" personId="{A9C02EBA-95A5-CA4B-822C-4722B11A8074}" id="{18D1DE60-BCFD-784A-9277-F4C357F438E4}">
    <text>-EH: Measured
-EZRD: [Et_BgEt] + [Et_w/oBgEt]</text>
  </threadedComment>
  <threadedComment ref="M2" dT="2023-11-15T22:17:00.14" personId="{A9C02EBA-95A5-CA4B-822C-4722B11A8074}" id="{B4C05824-59A0-174A-9708-DF413E00F04E}">
    <text>ND = 2.0 ppmv = a long-term value</text>
  </threadedComment>
  <threadedComment ref="O2" dT="2023-11-15T22:52:11.40" personId="{A9C02EBA-95A5-CA4B-822C-4722B11A8074}" id="{1E668C8E-9DA8-F44A-B356-8A580CF0A130}">
    <text>-EH: [TotalEt] - [BgEt]
-EZRD: from Haynes et al. (2022) SI Excel File</text>
  </threadedComment>
  <threadedComment ref="P2" dT="2023-11-15T22:38:34.89" personId="{A9C02EBA-95A5-CA4B-822C-4722B11A8074}" id="{F03B010F-6D1E-F846-99E5-21C2847463A9}">
    <text>-EZRD: Column “Drift cor. δ13C” (since no Rl corr) in Haynes et al (2022) SI Excel File</text>
  </threadedComment>
  <threadedComment ref="Y2" dT="2023-11-15T23:28:11.42" personId="{A9C02EBA-95A5-CA4B-822C-4722B11A8074}" id="{0291A483-94CE-E04E-8DB4-950E0EEE255D}">
    <text>SD = 0.87, instead of 0.82, for d13C_acetylene = 15.42 (i.e., a long-term value)</text>
  </threadedComment>
  <threadedComment ref="AI2" dT="2023-11-15T22:08:28.47" personId="{A9C02EBA-95A5-CA4B-822C-4722B11A8074}" id="{BDCC6462-AD98-8442-83E5-8D4655530BCD}">
    <text>-EZRD:
Column “Final δ13C used for %VNase” (after BG &amp; Rl) in Haynes et al (2022) SI excel file
= Column “Published_ISARA_corrected (d13C)” in RD excel file</text>
  </threadedComment>
  <threadedComment ref="AJ2" dT="2023-11-15T22:08:28.47" personId="{A9C02EBA-95A5-CA4B-822C-4722B11A8074}" id="{5392296B-15F4-3341-BC2B-23468597FE51}">
    <text>-EZRD: Column “Published_ISARA_corrected (d13C)” in RD excel file; Column “Final δ13C used for %VNase” (after BG &amp; Rl) in Haynes et al (2022) SI excel file</text>
  </threadedComment>
  <threadedComment ref="AK2" dT="2023-11-15T22:45:46.02" personId="{A9C02EBA-95A5-CA4B-822C-4722B11A8074}" id="{B5C51D99-542E-B043-9CB7-78C237BCC26B}">
    <text>-EZRD: Directly from Haynes et al. (2022) SI Excel File</text>
  </threadedComment>
  <threadedComment ref="AS2" dT="2023-11-14T22:35:41.52" personId="{A9C02EBA-95A5-CA4B-822C-4722B11A8074}" id="{A3D7FC1D-FB76-1E4F-A77C-D558998570F3}">
    <text>-RDEZ: [Synthesis] tab of [2019 ISARA SF IAS by RD EZ ORIGINAL.xlsx]</text>
  </threadedComment>
  <threadedComment ref="AU2" dT="2024-03-11T15:33:27.71" personId="{C4A50BF7-A431-1A4A-8667-872B8A3A1036}" id="{481E6F72-A6EE-8542-9A36-FE7728C9D0EB}">
    <text>EH Lab Note 2 Page 39
EZRD Haynes et al (2022) Room Temp 21 C</text>
  </threadedComment>
  <threadedComment ref="AV2" dT="2023-11-15T22:52:11.40" personId="{A9C02EBA-95A5-CA4B-822C-4722B11A8074}" id="{5F3257A2-FC61-BD4F-B4C4-840C40D3BB3A}">
    <text>Conversion of Column E, [Et_w/oBgEt] from ppmv to picomoles (pmol) of ethylene
((([ppmv]*(10^-6))*[headspace vol (L)])*1)/0.082057/[temp (K)])*(10^12)</text>
  </threadedComment>
  <threadedComment ref="BB2" dT="2024-03-17T05:01:48.24" personId="{C4A50BF7-A431-1A4A-8667-872B8A3A1036}" id="{DC107D66-C0A1-0F4D-B905-D8ECC46384D6}">
    <text>n
= Technical Replicate
= The number of measurement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2" dT="2023-11-15T22:51:09.21" personId="{A9C02EBA-95A5-CA4B-822C-4722B11A8074}" id="{4F7FD0FE-9002-6F4A-B78D-406EC7516A9F}">
    <text>-EH: Measured
-EZRD: [Et_BgEt] + [Et_w/oBgEt]</text>
  </threadedComment>
  <threadedComment ref="L2" dT="2023-11-15T22:17:00.14" personId="{A9C02EBA-95A5-CA4B-822C-4722B11A8074}" id="{F4D8398C-6E1A-6045-B714-EAB8CDAA2115}">
    <text>ND = 2.0 ppmv = a long-term value</text>
  </threadedComment>
  <threadedComment ref="N2" dT="2023-11-15T22:52:11.40" personId="{A9C02EBA-95A5-CA4B-822C-4722B11A8074}" id="{CC8785FE-BE3F-004C-8700-AF02F8CA788D}">
    <text>-EH: [TotalEt] - [BgEt]
-EZRD: from Haynes et al. (2022) SI Excel File</text>
  </threadedComment>
  <threadedComment ref="O2" dT="2023-11-15T22:38:34.89" personId="{A9C02EBA-95A5-CA4B-822C-4722B11A8074}" id="{985DE293-ACE2-D647-96EE-09096843840C}">
    <text>-EZRD: Column “Drift cor. δ13C” (since no Rl corr) in Haynes et al (2022) SI Excel File</text>
  </threadedComment>
  <threadedComment ref="X2" dT="2023-11-15T23:28:11.42" personId="{A9C02EBA-95A5-CA4B-822C-4722B11A8074}" id="{9C8FA784-B876-AA43-975E-3EF111397CD5}">
    <text>SD = 0.87, instead of 0.82, for d13C_acetylene = 15.42 (i.e., a long-term value)</text>
  </threadedComment>
  <threadedComment ref="AH2" dT="2023-11-15T22:08:28.47" personId="{A9C02EBA-95A5-CA4B-822C-4722B11A8074}" id="{A60D4009-685A-6543-8DB2-BF23653DB5C4}">
    <text>-EZRD:
Column “Final δ13C used for %VNase” (after BG &amp; Rl) in Haynes et al (2022) SI excel file
= Column “Published_ISARA_corrected (d13C)” in RD excel file</text>
  </threadedComment>
  <threadedComment ref="AI2" dT="2023-11-15T22:08:28.47" personId="{A9C02EBA-95A5-CA4B-822C-4722B11A8074}" id="{AC150356-1CDA-9747-9CC2-37D060B86BDA}">
    <text>-EZRD: Column “Published_ISARA_corrected (d13C)” in RD excel file; Column “Final δ13C used for %VNase” (after BG &amp; Rl) in Haynes et al (2022) SI excel file</text>
  </threadedComment>
  <threadedComment ref="AJ2" dT="2023-11-15T22:45:46.02" personId="{A9C02EBA-95A5-CA4B-822C-4722B11A8074}" id="{8BB228E3-EE19-8D4F-8280-B6FA2617FEEE}">
    <text>-EZRD: Directly from Haynes et al. (2022) SI Excel File</text>
  </threadedComment>
  <threadedComment ref="AR2" dT="2023-11-14T22:35:41.52" personId="{A9C02EBA-95A5-CA4B-822C-4722B11A8074}" id="{B88EB3AA-3D13-F947-BCDE-8FFAF52397E9}">
    <text>-RDEZ: [Synthesis] tab of [2019 ISARA SF IAS by RD EZ ORIGINAL.xlsx]</text>
  </threadedComment>
  <threadedComment ref="AT2" dT="2024-03-11T15:33:27.71" personId="{C4A50BF7-A431-1A4A-8667-872B8A3A1036}" id="{0EE637A1-964B-2C47-AC31-406590D81272}">
    <text>EH Lab Note 2 Page 39
EZRD Haynes et al (2022) Room Temp 21 C</text>
  </threadedComment>
  <threadedComment ref="AU2" dT="2023-11-15T22:52:11.40" personId="{A9C02EBA-95A5-CA4B-822C-4722B11A8074}" id="{C980499B-F5F0-614C-9046-6D9B5A2AA24C}">
    <text>Conversion of Column E, [Et_w/oBgEt] from ppmv to picomoles (pmol) of ethylene
((([ppmv]*(10^-6))*[headspace vol (L)])*1)/0.082057/[temp (K)])*(10^12)</text>
  </threadedComment>
  <threadedComment ref="BA2" dT="2024-03-17T05:01:48.24" personId="{C4A50BF7-A431-1A4A-8667-872B8A3A1036}" id="{1CAFA606-AA30-DF41-9151-1665ACDE9F55}">
    <text>n
= Technical Replicate
= The number of measurement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2" dT="2023-11-15T22:51:09.21" personId="{A9C02EBA-95A5-CA4B-822C-4722B11A8074}" id="{EABD46F5-7175-A442-9414-9667F0FADFB7}">
    <text>-EH: Measured
-EZRD: [Et_BgEt] + [Et_w/oBgEt]</text>
  </threadedComment>
  <threadedComment ref="N2" dT="2023-11-15T22:17:00.14" personId="{A9C02EBA-95A5-CA4B-822C-4722B11A8074}" id="{8E5901C9-6936-3847-8CFA-2530AD467AFB}">
    <text>ND = 2.0 ppmv = a long-term value</text>
  </threadedComment>
  <threadedComment ref="P2" dT="2023-11-15T22:52:11.40" personId="{A9C02EBA-95A5-CA4B-822C-4722B11A8074}" id="{B23ED766-9266-414B-B65F-DF142D26F4D3}">
    <text>-EH: [TotalEt] - [BgEt]
-EZRD: from Haynes et al. (2022) SI Excel File</text>
  </threadedComment>
  <threadedComment ref="Q2" dT="2023-11-15T22:38:34.89" personId="{A9C02EBA-95A5-CA4B-822C-4722B11A8074}" id="{F9F8CB98-869F-7546-B84F-8410D758805E}">
    <text>-EZRD: Column “Drift cor. δ13C” (since no Rl corr) in Haynes et al (2022) SI Excel File</text>
  </threadedComment>
  <threadedComment ref="Z2" dT="2023-11-15T23:28:11.42" personId="{A9C02EBA-95A5-CA4B-822C-4722B11A8074}" id="{3D06B378-4E90-FC41-A5EC-50613590FC37}">
    <text>SD = 0.87, instead of 0.82, for d13C_acetylene = 15.42 (i.e., a long-term value)</text>
  </threadedComment>
  <threadedComment ref="AJ2" dT="2023-11-15T22:08:28.47" personId="{A9C02EBA-95A5-CA4B-822C-4722B11A8074}" id="{9CE2F920-0692-004A-A9A6-06EF3DBC0452}">
    <text>-EZRD:
Column “Final δ13C used for %VNase” (after BG &amp; Rl) in Haynes et al (2022) SI excel file
= Column “Published_ISARA_corrected (d13C)” in RD excel file</text>
  </threadedComment>
  <threadedComment ref="AK2" dT="2023-11-15T22:08:28.47" personId="{A9C02EBA-95A5-CA4B-822C-4722B11A8074}" id="{5683BFFA-CA19-724A-A526-C56C105C6A61}">
    <text>-EZRD: Column “Published_ISARA_corrected (d13C)” in RD excel file; Column “Final δ13C used for %VNase” (after BG &amp; Rl) in Haynes et al (2022) SI excel file</text>
  </threadedComment>
  <threadedComment ref="AL2" dT="2023-11-15T22:45:46.02" personId="{A9C02EBA-95A5-CA4B-822C-4722B11A8074}" id="{E4B94EA5-5853-5C49-99C3-D1FB807824EB}">
    <text>-EZRD: Directly from Haynes et al. (2022) SI Excel File</text>
  </threadedComment>
  <threadedComment ref="AT2" dT="2023-11-14T22:35:41.52" personId="{A9C02EBA-95A5-CA4B-822C-4722B11A8074}" id="{39270C50-EBDD-BB4A-BDF6-96059DEC051B}">
    <text>-RDEZ: [Synthesis] tab of [2019 ISARA SF IAS by RD EZ ORIGINAL.xlsx]</text>
  </threadedComment>
  <threadedComment ref="AV2" dT="2024-03-11T15:33:27.71" personId="{C4A50BF7-A431-1A4A-8667-872B8A3A1036}" id="{8E6993EB-F760-614E-AF55-B934589B36CB}">
    <text>EH Lab Note 2 Page 39
EZRD Haynes et al (2022) Room Temp 21 C</text>
  </threadedComment>
  <threadedComment ref="AW2" dT="2023-11-15T22:52:11.40" personId="{A9C02EBA-95A5-CA4B-822C-4722B11A8074}" id="{1876691A-967C-3C4F-9FE1-9E8972C7C9AA}">
    <text>Conversion of Column E, [Et_w/oBgEt] from ppmv to picomoles (pmol) of ethylene
((([ppmv]*(10^-6))*[headspace vol (L)])*1)/0.082057/[temp (K)])*(10^12)</text>
  </threadedComment>
  <threadedComment ref="BC2" dT="2024-03-17T05:01:48.24" personId="{C4A50BF7-A431-1A4A-8667-872B8A3A1036}" id="{D1D4BD66-FDA0-5349-9075-BF80E49F265F}">
    <text>n
= Technical Replicate
= The number of measurement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4D8D-6B7D-E546-9DA0-594ABC76F279}">
  <dimension ref="A1:D73"/>
  <sheetViews>
    <sheetView tabSelected="1" topLeftCell="A5" zoomScale="170" zoomScaleNormal="170" workbookViewId="0">
      <selection activeCell="A5" sqref="A5"/>
    </sheetView>
  </sheetViews>
  <sheetFormatPr baseColWidth="10" defaultRowHeight="16" x14ac:dyDescent="0.2"/>
  <cols>
    <col min="2" max="2" width="35" bestFit="1" customWidth="1"/>
    <col min="3" max="3" width="15.6640625" customWidth="1"/>
    <col min="4" max="4" width="110.33203125" bestFit="1" customWidth="1"/>
  </cols>
  <sheetData>
    <row r="1" spans="1:4" s="60" customFormat="1" ht="24" x14ac:dyDescent="0.3">
      <c r="A1" s="60" t="s">
        <v>987</v>
      </c>
    </row>
    <row r="2" spans="1:4" x14ac:dyDescent="0.2">
      <c r="A2" t="s">
        <v>988</v>
      </c>
    </row>
    <row r="3" spans="1:4" x14ac:dyDescent="0.2">
      <c r="A3" t="s">
        <v>992</v>
      </c>
    </row>
    <row r="4" spans="1:4" x14ac:dyDescent="0.2">
      <c r="A4" t="s">
        <v>993</v>
      </c>
    </row>
    <row r="5" spans="1:4" x14ac:dyDescent="0.2">
      <c r="A5" t="s">
        <v>782</v>
      </c>
    </row>
    <row r="6" spans="1:4" x14ac:dyDescent="0.2">
      <c r="A6" t="s">
        <v>699</v>
      </c>
    </row>
    <row r="7" spans="1:4" x14ac:dyDescent="0.2">
      <c r="A7" t="s">
        <v>698</v>
      </c>
    </row>
    <row r="10" spans="1:4" s="61" customFormat="1" x14ac:dyDescent="0.2">
      <c r="A10" s="61" t="s">
        <v>656</v>
      </c>
      <c r="B10" s="61" t="s">
        <v>715</v>
      </c>
      <c r="C10" s="61" t="s">
        <v>716</v>
      </c>
      <c r="D10" s="61" t="s">
        <v>657</v>
      </c>
    </row>
    <row r="11" spans="1:4" x14ac:dyDescent="0.2">
      <c r="A11" t="s">
        <v>609</v>
      </c>
      <c r="B11" s="62" t="s">
        <v>0</v>
      </c>
      <c r="C11" s="63"/>
      <c r="D11" t="s">
        <v>728</v>
      </c>
    </row>
    <row r="12" spans="1:4" x14ac:dyDescent="0.2">
      <c r="A12" t="s">
        <v>610</v>
      </c>
      <c r="B12" s="62" t="s">
        <v>10</v>
      </c>
      <c r="C12" s="63"/>
      <c r="D12" t="s">
        <v>726</v>
      </c>
    </row>
    <row r="13" spans="1:4" x14ac:dyDescent="0.2">
      <c r="A13" t="s">
        <v>611</v>
      </c>
      <c r="B13" s="62" t="s">
        <v>9</v>
      </c>
      <c r="C13" s="63"/>
      <c r="D13" t="s">
        <v>727</v>
      </c>
    </row>
    <row r="14" spans="1:4" x14ac:dyDescent="0.2">
      <c r="A14" t="s">
        <v>612</v>
      </c>
      <c r="B14" s="62" t="s">
        <v>11</v>
      </c>
      <c r="C14" s="63"/>
      <c r="D14" t="s">
        <v>729</v>
      </c>
    </row>
    <row r="15" spans="1:4" x14ac:dyDescent="0.2">
      <c r="A15" t="s">
        <v>613</v>
      </c>
      <c r="B15" s="62" t="s">
        <v>12</v>
      </c>
      <c r="C15" s="63"/>
      <c r="D15" t="s">
        <v>730</v>
      </c>
    </row>
    <row r="16" spans="1:4" x14ac:dyDescent="0.2">
      <c r="A16" t="s">
        <v>614</v>
      </c>
      <c r="B16" s="62" t="s">
        <v>13</v>
      </c>
      <c r="C16" s="63"/>
      <c r="D16" t="s">
        <v>731</v>
      </c>
    </row>
    <row r="17" spans="1:4" x14ac:dyDescent="0.2">
      <c r="A17" t="s">
        <v>615</v>
      </c>
      <c r="B17" s="62" t="s">
        <v>165</v>
      </c>
      <c r="C17" s="63"/>
      <c r="D17" t="s">
        <v>733</v>
      </c>
    </row>
    <row r="18" spans="1:4" x14ac:dyDescent="0.2">
      <c r="A18" t="s">
        <v>616</v>
      </c>
      <c r="B18" s="62" t="s">
        <v>166</v>
      </c>
      <c r="C18" s="63"/>
      <c r="D18" t="s">
        <v>734</v>
      </c>
    </row>
    <row r="19" spans="1:4" x14ac:dyDescent="0.2">
      <c r="A19" t="s">
        <v>617</v>
      </c>
      <c r="B19" s="62" t="s">
        <v>209</v>
      </c>
      <c r="C19" s="63"/>
      <c r="D19" t="s">
        <v>732</v>
      </c>
    </row>
    <row r="20" spans="1:4" x14ac:dyDescent="0.2">
      <c r="A20" t="s">
        <v>618</v>
      </c>
      <c r="B20" s="62" t="s">
        <v>680</v>
      </c>
      <c r="C20" s="63"/>
      <c r="D20" t="s">
        <v>735</v>
      </c>
    </row>
    <row r="21" spans="1:4" x14ac:dyDescent="0.2">
      <c r="A21" t="s">
        <v>619</v>
      </c>
      <c r="B21" s="62" t="s">
        <v>215</v>
      </c>
      <c r="C21" s="63" t="s">
        <v>184</v>
      </c>
      <c r="D21" t="s">
        <v>662</v>
      </c>
    </row>
    <row r="22" spans="1:4" x14ac:dyDescent="0.2">
      <c r="A22" t="s">
        <v>620</v>
      </c>
      <c r="B22" s="62" t="s">
        <v>1310</v>
      </c>
      <c r="C22" s="63" t="s">
        <v>184</v>
      </c>
      <c r="D22" t="s">
        <v>1339</v>
      </c>
    </row>
    <row r="23" spans="1:4" x14ac:dyDescent="0.2">
      <c r="A23" t="s">
        <v>621</v>
      </c>
      <c r="B23" s="62" t="s">
        <v>185</v>
      </c>
      <c r="C23" s="63" t="s">
        <v>184</v>
      </c>
      <c r="D23" t="s">
        <v>659</v>
      </c>
    </row>
    <row r="24" spans="1:4" x14ac:dyDescent="0.2">
      <c r="A24" t="s">
        <v>622</v>
      </c>
      <c r="B24" s="64" t="s">
        <v>186</v>
      </c>
      <c r="C24" s="63" t="s">
        <v>184</v>
      </c>
      <c r="D24" t="s">
        <v>660</v>
      </c>
    </row>
    <row r="25" spans="1:4" x14ac:dyDescent="0.2">
      <c r="A25" t="s">
        <v>623</v>
      </c>
      <c r="B25" s="62" t="s">
        <v>213</v>
      </c>
      <c r="C25" s="63" t="s">
        <v>184</v>
      </c>
      <c r="D25" t="s">
        <v>722</v>
      </c>
    </row>
    <row r="26" spans="1:4" x14ac:dyDescent="0.2">
      <c r="A26" t="s">
        <v>624</v>
      </c>
      <c r="B26" s="62" t="s">
        <v>1340</v>
      </c>
      <c r="C26" s="63" t="s">
        <v>1308</v>
      </c>
      <c r="D26" t="s">
        <v>661</v>
      </c>
    </row>
    <row r="27" spans="1:4" x14ac:dyDescent="0.2">
      <c r="A27" t="s">
        <v>625</v>
      </c>
      <c r="B27" s="64" t="s">
        <v>202</v>
      </c>
      <c r="C27" s="63" t="s">
        <v>1308</v>
      </c>
      <c r="D27" t="s">
        <v>663</v>
      </c>
    </row>
    <row r="28" spans="1:4" x14ac:dyDescent="0.2">
      <c r="A28" t="s">
        <v>626</v>
      </c>
      <c r="B28" s="64" t="s">
        <v>203</v>
      </c>
      <c r="C28" s="63"/>
      <c r="D28" t="s">
        <v>664</v>
      </c>
    </row>
    <row r="29" spans="1:4" x14ac:dyDescent="0.2">
      <c r="A29" t="s">
        <v>627</v>
      </c>
      <c r="B29" s="64" t="s">
        <v>1337</v>
      </c>
      <c r="C29" s="63"/>
      <c r="D29" t="s">
        <v>1341</v>
      </c>
    </row>
    <row r="30" spans="1:4" x14ac:dyDescent="0.2">
      <c r="A30" t="s">
        <v>628</v>
      </c>
      <c r="B30" s="62" t="s">
        <v>188</v>
      </c>
      <c r="C30" s="63" t="s">
        <v>1308</v>
      </c>
      <c r="D30" t="s">
        <v>665</v>
      </c>
    </row>
    <row r="31" spans="1:4" x14ac:dyDescent="0.2">
      <c r="A31" t="s">
        <v>629</v>
      </c>
      <c r="B31" s="64" t="s">
        <v>2</v>
      </c>
      <c r="C31" s="63" t="s">
        <v>1308</v>
      </c>
      <c r="D31" t="s">
        <v>666</v>
      </c>
    </row>
    <row r="32" spans="1:4" x14ac:dyDescent="0.2">
      <c r="A32" t="s">
        <v>630</v>
      </c>
      <c r="B32" s="64" t="s">
        <v>3</v>
      </c>
      <c r="C32" s="63"/>
      <c r="D32" t="s">
        <v>667</v>
      </c>
    </row>
    <row r="33" spans="1:4" x14ac:dyDescent="0.2">
      <c r="A33" t="s">
        <v>631</v>
      </c>
      <c r="B33" s="64" t="s">
        <v>655</v>
      </c>
      <c r="C33" s="63"/>
    </row>
    <row r="34" spans="1:4" x14ac:dyDescent="0.2">
      <c r="A34" t="s">
        <v>632</v>
      </c>
      <c r="B34" s="62" t="s">
        <v>164</v>
      </c>
      <c r="C34" s="63"/>
      <c r="D34" t="s">
        <v>668</v>
      </c>
    </row>
    <row r="35" spans="1:4" x14ac:dyDescent="0.2">
      <c r="A35" t="s">
        <v>633</v>
      </c>
      <c r="B35" s="62" t="s">
        <v>216</v>
      </c>
      <c r="C35" s="65" t="s">
        <v>1308</v>
      </c>
      <c r="D35" t="s">
        <v>700</v>
      </c>
    </row>
    <row r="36" spans="1:4" x14ac:dyDescent="0.2">
      <c r="A36" t="s">
        <v>1311</v>
      </c>
      <c r="B36" s="64" t="s">
        <v>217</v>
      </c>
      <c r="C36" s="65" t="s">
        <v>1308</v>
      </c>
      <c r="D36" t="s">
        <v>658</v>
      </c>
    </row>
    <row r="37" spans="1:4" x14ac:dyDescent="0.2">
      <c r="A37" t="s">
        <v>634</v>
      </c>
      <c r="B37" s="66" t="s">
        <v>225</v>
      </c>
      <c r="C37" s="67"/>
      <c r="D37" t="s">
        <v>701</v>
      </c>
    </row>
    <row r="38" spans="1:4" x14ac:dyDescent="0.2">
      <c r="A38" t="s">
        <v>635</v>
      </c>
      <c r="B38" s="64" t="s">
        <v>224</v>
      </c>
      <c r="C38" s="65"/>
      <c r="D38" t="s">
        <v>702</v>
      </c>
    </row>
    <row r="39" spans="1:4" x14ac:dyDescent="0.2">
      <c r="A39" t="s">
        <v>636</v>
      </c>
      <c r="B39" s="66" t="s">
        <v>226</v>
      </c>
      <c r="C39" s="67"/>
      <c r="D39" t="s">
        <v>703</v>
      </c>
    </row>
    <row r="40" spans="1:4" x14ac:dyDescent="0.2">
      <c r="A40" t="s">
        <v>637</v>
      </c>
      <c r="B40" s="64" t="s">
        <v>227</v>
      </c>
      <c r="C40" s="65"/>
      <c r="D40" t="s">
        <v>704</v>
      </c>
    </row>
    <row r="41" spans="1:4" x14ac:dyDescent="0.2">
      <c r="A41" t="s">
        <v>638</v>
      </c>
      <c r="B41" s="62" t="s">
        <v>218</v>
      </c>
      <c r="C41" s="65" t="s">
        <v>1308</v>
      </c>
      <c r="D41" t="s">
        <v>705</v>
      </c>
    </row>
    <row r="42" spans="1:4" x14ac:dyDescent="0.2">
      <c r="A42" t="s">
        <v>639</v>
      </c>
      <c r="B42" s="64" t="s">
        <v>219</v>
      </c>
      <c r="C42" s="65" t="s">
        <v>1308</v>
      </c>
      <c r="D42" t="s">
        <v>706</v>
      </c>
    </row>
    <row r="43" spans="1:4" x14ac:dyDescent="0.2">
      <c r="A43" t="s">
        <v>640</v>
      </c>
      <c r="B43" s="62" t="s">
        <v>220</v>
      </c>
      <c r="C43" s="65" t="s">
        <v>1308</v>
      </c>
      <c r="D43" t="s">
        <v>707</v>
      </c>
    </row>
    <row r="44" spans="1:4" x14ac:dyDescent="0.2">
      <c r="A44" t="s">
        <v>641</v>
      </c>
      <c r="B44" s="64" t="s">
        <v>221</v>
      </c>
      <c r="C44" s="65" t="s">
        <v>1308</v>
      </c>
      <c r="D44" t="s">
        <v>708</v>
      </c>
    </row>
    <row r="45" spans="1:4" x14ac:dyDescent="0.2">
      <c r="A45" t="s">
        <v>642</v>
      </c>
      <c r="B45" s="64" t="s">
        <v>655</v>
      </c>
      <c r="C45" s="65"/>
    </row>
    <row r="46" spans="1:4" x14ac:dyDescent="0.2">
      <c r="A46" t="s">
        <v>643</v>
      </c>
      <c r="B46" s="62" t="s">
        <v>222</v>
      </c>
      <c r="C46" s="63" t="s">
        <v>1308</v>
      </c>
      <c r="D46" t="s">
        <v>709</v>
      </c>
    </row>
    <row r="47" spans="1:4" s="68" customFormat="1" x14ac:dyDescent="0.2">
      <c r="A47" t="s">
        <v>644</v>
      </c>
      <c r="B47" s="69" t="s">
        <v>989</v>
      </c>
      <c r="C47" s="70" t="s">
        <v>1308</v>
      </c>
      <c r="D47" s="68" t="s">
        <v>710</v>
      </c>
    </row>
    <row r="48" spans="1:4" x14ac:dyDescent="0.2">
      <c r="A48" t="s">
        <v>645</v>
      </c>
      <c r="B48" s="71" t="s">
        <v>211</v>
      </c>
      <c r="C48" s="72" t="s">
        <v>1309</v>
      </c>
      <c r="D48" t="s">
        <v>711</v>
      </c>
    </row>
    <row r="49" spans="1:4" s="68" customFormat="1" x14ac:dyDescent="0.2">
      <c r="A49" t="s">
        <v>646</v>
      </c>
      <c r="B49" s="73" t="s">
        <v>990</v>
      </c>
      <c r="C49" s="74" t="s">
        <v>1309</v>
      </c>
      <c r="D49" s="68" t="s">
        <v>712</v>
      </c>
    </row>
    <row r="50" spans="1:4" s="68" customFormat="1" x14ac:dyDescent="0.2">
      <c r="A50" t="s">
        <v>647</v>
      </c>
      <c r="B50" s="73" t="s">
        <v>736</v>
      </c>
      <c r="C50" s="74" t="s">
        <v>1309</v>
      </c>
      <c r="D50" s="68" t="s">
        <v>737</v>
      </c>
    </row>
    <row r="51" spans="1:4" x14ac:dyDescent="0.2">
      <c r="A51" t="s">
        <v>1336</v>
      </c>
      <c r="B51" s="64" t="s">
        <v>1307</v>
      </c>
      <c r="C51" s="63"/>
      <c r="D51" t="s">
        <v>714</v>
      </c>
    </row>
    <row r="52" spans="1:4" x14ac:dyDescent="0.2">
      <c r="A52" t="s">
        <v>648</v>
      </c>
      <c r="B52" s="62" t="s">
        <v>8</v>
      </c>
      <c r="C52" s="63"/>
      <c r="D52" t="s">
        <v>713</v>
      </c>
    </row>
    <row r="53" spans="1:4" x14ac:dyDescent="0.2">
      <c r="A53" t="s">
        <v>649</v>
      </c>
      <c r="B53" s="64" t="s">
        <v>655</v>
      </c>
      <c r="C53" s="63"/>
    </row>
    <row r="54" spans="1:4" x14ac:dyDescent="0.2">
      <c r="A54" t="s">
        <v>650</v>
      </c>
      <c r="B54" s="62" t="s">
        <v>196</v>
      </c>
      <c r="C54" s="63" t="s">
        <v>191</v>
      </c>
      <c r="D54" t="s">
        <v>717</v>
      </c>
    </row>
    <row r="55" spans="1:4" x14ac:dyDescent="0.2">
      <c r="A55" t="s">
        <v>651</v>
      </c>
      <c r="B55" s="62" t="s">
        <v>190</v>
      </c>
      <c r="C55" s="63" t="s">
        <v>191</v>
      </c>
      <c r="D55" t="s">
        <v>718</v>
      </c>
    </row>
    <row r="56" spans="1:4" x14ac:dyDescent="0.2">
      <c r="A56" t="s">
        <v>652</v>
      </c>
      <c r="B56" s="62" t="s">
        <v>194</v>
      </c>
      <c r="C56" s="63" t="s">
        <v>193</v>
      </c>
      <c r="D56" t="s">
        <v>719</v>
      </c>
    </row>
    <row r="57" spans="1:4" x14ac:dyDescent="0.2">
      <c r="A57" t="s">
        <v>653</v>
      </c>
      <c r="B57" s="62" t="s">
        <v>197</v>
      </c>
      <c r="C57" s="63" t="s">
        <v>192</v>
      </c>
      <c r="D57" t="s">
        <v>720</v>
      </c>
    </row>
    <row r="58" spans="1:4" x14ac:dyDescent="0.2">
      <c r="A58" t="s">
        <v>654</v>
      </c>
      <c r="B58" s="62" t="s">
        <v>195</v>
      </c>
      <c r="C58" s="63" t="s">
        <v>201</v>
      </c>
      <c r="D58" t="s">
        <v>721</v>
      </c>
    </row>
    <row r="59" spans="1:4" s="68" customFormat="1" x14ac:dyDescent="0.2">
      <c r="A59" t="s">
        <v>670</v>
      </c>
      <c r="B59" s="75" t="s">
        <v>213</v>
      </c>
      <c r="C59" s="76" t="s">
        <v>210</v>
      </c>
      <c r="D59" s="68" t="s">
        <v>723</v>
      </c>
    </row>
    <row r="60" spans="1:4" s="68" customFormat="1" x14ac:dyDescent="0.2">
      <c r="A60" t="s">
        <v>669</v>
      </c>
      <c r="B60" s="77" t="s">
        <v>198</v>
      </c>
      <c r="C60" s="78" t="s">
        <v>200</v>
      </c>
      <c r="D60" s="68" t="s">
        <v>724</v>
      </c>
    </row>
    <row r="61" spans="1:4" s="68" customFormat="1" x14ac:dyDescent="0.2">
      <c r="A61" t="s">
        <v>1312</v>
      </c>
      <c r="B61" s="77" t="s">
        <v>198</v>
      </c>
      <c r="C61" s="78" t="s">
        <v>199</v>
      </c>
      <c r="D61" s="68" t="s">
        <v>725</v>
      </c>
    </row>
    <row r="62" spans="1:4" x14ac:dyDescent="0.2">
      <c r="A62" t="s">
        <v>1313</v>
      </c>
      <c r="B62" s="64" t="s">
        <v>655</v>
      </c>
      <c r="C62" s="63"/>
    </row>
    <row r="63" spans="1:4" x14ac:dyDescent="0.2">
      <c r="A63" t="s">
        <v>1314</v>
      </c>
      <c r="B63" s="64" t="s">
        <v>1335</v>
      </c>
      <c r="C63" t="s">
        <v>1334</v>
      </c>
      <c r="D63" t="s">
        <v>1326</v>
      </c>
    </row>
    <row r="64" spans="1:4" x14ac:dyDescent="0.2">
      <c r="A64" t="s">
        <v>1315</v>
      </c>
      <c r="B64" s="64" t="s">
        <v>1015</v>
      </c>
      <c r="D64" t="s">
        <v>1327</v>
      </c>
    </row>
    <row r="65" spans="1:4" x14ac:dyDescent="0.2">
      <c r="A65" t="s">
        <v>1316</v>
      </c>
      <c r="B65" s="64" t="s">
        <v>1016</v>
      </c>
      <c r="D65" t="s">
        <v>1328</v>
      </c>
    </row>
    <row r="66" spans="1:4" x14ac:dyDescent="0.2">
      <c r="A66" t="s">
        <v>1317</v>
      </c>
      <c r="B66" s="64" t="s">
        <v>655</v>
      </c>
    </row>
    <row r="67" spans="1:4" x14ac:dyDescent="0.2">
      <c r="A67" t="s">
        <v>1318</v>
      </c>
      <c r="B67" s="64" t="s">
        <v>784</v>
      </c>
      <c r="C67" t="s">
        <v>783</v>
      </c>
      <c r="D67" t="s">
        <v>1325</v>
      </c>
    </row>
    <row r="68" spans="1:4" x14ac:dyDescent="0.2">
      <c r="A68" t="s">
        <v>1319</v>
      </c>
      <c r="B68" s="64" t="s">
        <v>785</v>
      </c>
      <c r="D68" t="s">
        <v>1329</v>
      </c>
    </row>
    <row r="69" spans="1:4" x14ac:dyDescent="0.2">
      <c r="A69" t="s">
        <v>1320</v>
      </c>
      <c r="B69" s="64" t="s">
        <v>786</v>
      </c>
      <c r="D69" t="s">
        <v>1330</v>
      </c>
    </row>
    <row r="70" spans="1:4" x14ac:dyDescent="0.2">
      <c r="A70" t="s">
        <v>1321</v>
      </c>
      <c r="B70" s="64" t="s">
        <v>655</v>
      </c>
    </row>
    <row r="71" spans="1:4" x14ac:dyDescent="0.2">
      <c r="A71" t="s">
        <v>1322</v>
      </c>
      <c r="B71" s="64" t="s">
        <v>787</v>
      </c>
      <c r="C71" t="s">
        <v>783</v>
      </c>
      <c r="D71" t="s">
        <v>1331</v>
      </c>
    </row>
    <row r="72" spans="1:4" x14ac:dyDescent="0.2">
      <c r="A72" t="s">
        <v>1323</v>
      </c>
      <c r="B72" s="64" t="s">
        <v>788</v>
      </c>
      <c r="D72" t="s">
        <v>1332</v>
      </c>
    </row>
    <row r="73" spans="1:4" x14ac:dyDescent="0.2">
      <c r="A73" t="s">
        <v>1324</v>
      </c>
      <c r="B73" s="64" t="s">
        <v>789</v>
      </c>
      <c r="D73" t="s">
        <v>1333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7CE6-165A-784E-892A-4116EAF2CB5D}">
  <dimension ref="A1:BO85"/>
  <sheetViews>
    <sheetView zoomScale="133" zoomScaleNormal="70" workbookViewId="0">
      <pane xSplit="1" ySplit="2" topLeftCell="AX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10.83203125" defaultRowHeight="16" x14ac:dyDescent="0.2"/>
  <cols>
    <col min="1" max="1" width="19.33203125" style="19" bestFit="1" customWidth="1"/>
    <col min="2" max="2" width="4.83203125" style="21" bestFit="1" customWidth="1"/>
    <col min="3" max="3" width="16.83203125" style="21" bestFit="1" customWidth="1"/>
    <col min="4" max="4" width="21.6640625" style="21" bestFit="1" customWidth="1"/>
    <col min="5" max="5" width="12.5" style="21" bestFit="1" customWidth="1"/>
    <col min="6" max="6" width="12.5" style="21" customWidth="1"/>
    <col min="7" max="7" width="7.6640625" style="21" bestFit="1" customWidth="1"/>
    <col min="8" max="8" width="9" style="21" bestFit="1" customWidth="1"/>
    <col min="9" max="9" width="12.1640625" style="44" bestFit="1" customWidth="1"/>
    <col min="10" max="10" width="13" style="33" customWidth="1"/>
    <col min="11" max="11" width="8.33203125" style="23" customWidth="1"/>
    <col min="12" max="12" width="11" style="23" customWidth="1"/>
    <col min="13" max="13" width="7.33203125" style="30" customWidth="1"/>
    <col min="14" max="14" width="9.1640625" style="34" customWidth="1"/>
    <col min="15" max="15" width="12.6640625" style="23" customWidth="1"/>
    <col min="16" max="16" width="11" style="23" customWidth="1"/>
    <col min="17" max="17" width="13.1640625" style="23" customWidth="1"/>
    <col min="18" max="18" width="12.1640625" style="27" customWidth="1"/>
    <col min="19" max="19" width="13.33203125" style="27" customWidth="1"/>
    <col min="20" max="20" width="9.33203125" style="21" bestFit="1" customWidth="1"/>
    <col min="21" max="21" width="12.1640625" style="21" bestFit="1" customWidth="1"/>
    <col min="22" max="22" width="11.1640625" style="14" bestFit="1" customWidth="1"/>
    <col min="23" max="23" width="8.33203125" style="14" customWidth="1"/>
    <col min="24" max="24" width="11.5" style="14" bestFit="1" customWidth="1"/>
    <col min="25" max="25" width="8" style="21" bestFit="1" customWidth="1"/>
    <col min="26" max="26" width="10.83203125" style="21" bestFit="1" customWidth="1"/>
    <col min="27" max="27" width="8.6640625" style="30" bestFit="1" customWidth="1"/>
    <col min="28" max="28" width="12.33203125" style="21" customWidth="1"/>
    <col min="29" max="29" width="7.1640625" style="30" bestFit="1" customWidth="1"/>
    <col min="30" max="30" width="10" style="21" bestFit="1" customWidth="1"/>
    <col min="31" max="31" width="7.6640625" style="21" bestFit="1" customWidth="1"/>
    <col min="32" max="32" width="10.5" style="21" bestFit="1" customWidth="1"/>
    <col min="33" max="33" width="6.1640625" style="31" bestFit="1" customWidth="1"/>
    <col min="34" max="34" width="9" style="31" bestFit="1" customWidth="1"/>
    <col min="35" max="35" width="12.83203125" style="31" customWidth="1"/>
    <col min="36" max="36" width="12.5" style="34" bestFit="1" customWidth="1"/>
    <col min="37" max="37" width="12.5" style="57" bestFit="1" customWidth="1"/>
    <col min="38" max="38" width="9.6640625" style="34" bestFit="1" customWidth="1"/>
    <col min="39" max="39" width="11" style="58" customWidth="1"/>
    <col min="40" max="40" width="12.5" style="58" customWidth="1"/>
    <col min="41" max="41" width="14" style="33" bestFit="1" customWidth="1"/>
    <col min="42" max="42" width="16.83203125" style="33" bestFit="1" customWidth="1"/>
    <col min="43" max="43" width="15.83203125" style="26" bestFit="1" customWidth="1"/>
    <col min="44" max="44" width="9.33203125" style="21" customWidth="1"/>
    <col min="45" max="45" width="13.33203125" style="21" bestFit="1" customWidth="1"/>
    <col min="46" max="46" width="11.33203125" style="34" bestFit="1" customWidth="1"/>
    <col min="47" max="47" width="11.33203125" style="30" customWidth="1"/>
    <col min="48" max="48" width="11" style="21" customWidth="1"/>
    <col min="49" max="49" width="12.5" style="35" customWidth="1"/>
    <col min="50" max="50" width="9" style="59" customWidth="1"/>
    <col min="51" max="51" width="12.1640625" style="36" bestFit="1" customWidth="1"/>
    <col min="52" max="52" width="12.1640625" style="36" customWidth="1"/>
    <col min="53" max="53" width="12.1640625" style="30" bestFit="1" customWidth="1"/>
    <col min="54" max="54" width="7" style="30" bestFit="1" customWidth="1"/>
    <col min="55" max="55" width="6" style="14" bestFit="1" customWidth="1"/>
    <col min="56" max="56" width="11.33203125" style="14" customWidth="1"/>
    <col min="57" max="57" width="9.1640625" style="14" bestFit="1" customWidth="1"/>
    <col min="58" max="58" width="8" style="14" bestFit="1" customWidth="1"/>
    <col min="59" max="59" width="7" style="14" bestFit="1" customWidth="1"/>
    <col min="60" max="60" width="7" style="14" customWidth="1"/>
    <col min="61" max="61" width="7.6640625" style="27" bestFit="1" customWidth="1"/>
    <col min="62" max="62" width="6.5" style="27" bestFit="1" customWidth="1"/>
    <col min="63" max="63" width="5.5" style="27" bestFit="1" customWidth="1"/>
    <col min="64" max="64" width="15.6640625" style="26" customWidth="1"/>
    <col min="66" max="66" width="20.6640625" style="21" bestFit="1" customWidth="1"/>
    <col min="67" max="16384" width="10.83203125" style="21"/>
  </cols>
  <sheetData>
    <row r="1" spans="1:67" s="1" customFormat="1" x14ac:dyDescent="0.2">
      <c r="K1" s="2" t="s">
        <v>184</v>
      </c>
      <c r="L1" s="3" t="s">
        <v>184</v>
      </c>
      <c r="M1" s="1" t="s">
        <v>184</v>
      </c>
      <c r="N1" s="3" t="s">
        <v>184</v>
      </c>
      <c r="O1" s="1" t="s">
        <v>184</v>
      </c>
      <c r="P1" s="1" t="s">
        <v>187</v>
      </c>
      <c r="Q1" s="1" t="s">
        <v>187</v>
      </c>
      <c r="R1" s="4"/>
      <c r="S1" s="4"/>
      <c r="T1" s="1" t="s">
        <v>187</v>
      </c>
      <c r="U1" s="1" t="s">
        <v>187</v>
      </c>
      <c r="Y1" s="5" t="s">
        <v>187</v>
      </c>
      <c r="Z1" s="5" t="s">
        <v>187</v>
      </c>
      <c r="AA1" s="6"/>
      <c r="AB1" s="5"/>
      <c r="AC1" s="6"/>
      <c r="AD1" s="5"/>
      <c r="AE1" s="5" t="s">
        <v>187</v>
      </c>
      <c r="AF1" s="5" t="s">
        <v>187</v>
      </c>
      <c r="AG1" s="5" t="s">
        <v>187</v>
      </c>
      <c r="AH1" s="5" t="s">
        <v>187</v>
      </c>
      <c r="AI1" s="5"/>
      <c r="AJ1" s="1" t="s">
        <v>187</v>
      </c>
      <c r="AK1" s="7" t="s">
        <v>187</v>
      </c>
      <c r="AL1" s="3" t="s">
        <v>189</v>
      </c>
      <c r="AM1" s="8" t="s">
        <v>189</v>
      </c>
      <c r="AN1" s="8" t="s">
        <v>189</v>
      </c>
      <c r="AR1" s="1" t="s">
        <v>191</v>
      </c>
      <c r="AS1" s="1" t="s">
        <v>191</v>
      </c>
      <c r="AT1" s="1" t="s">
        <v>193</v>
      </c>
      <c r="AU1" s="1" t="s">
        <v>192</v>
      </c>
      <c r="AV1" s="1" t="s">
        <v>201</v>
      </c>
      <c r="AW1" s="9" t="s">
        <v>210</v>
      </c>
      <c r="AX1" s="10" t="s">
        <v>200</v>
      </c>
      <c r="AY1" s="10" t="s">
        <v>199</v>
      </c>
      <c r="AZ1" s="10"/>
      <c r="BA1" s="11"/>
      <c r="BB1" s="11"/>
      <c r="BC1" s="12"/>
      <c r="BD1" s="14"/>
      <c r="BE1" s="4" t="s">
        <v>783</v>
      </c>
      <c r="BF1" s="4"/>
      <c r="BG1" s="4"/>
      <c r="BH1" s="4"/>
      <c r="BI1" s="4" t="s">
        <v>783</v>
      </c>
      <c r="BJ1" s="4"/>
      <c r="BK1" s="4"/>
    </row>
    <row r="2" spans="1:67" s="1" customFormat="1" ht="80" x14ac:dyDescent="0.2">
      <c r="A2" s="1" t="s">
        <v>0</v>
      </c>
      <c r="B2" s="1" t="s">
        <v>10</v>
      </c>
      <c r="C2" s="1" t="s">
        <v>9</v>
      </c>
      <c r="D2" s="1" t="s">
        <v>11</v>
      </c>
      <c r="E2" s="1" t="s">
        <v>12</v>
      </c>
      <c r="F2" s="1" t="s">
        <v>13</v>
      </c>
      <c r="G2" s="1" t="s">
        <v>165</v>
      </c>
      <c r="H2" s="1" t="s">
        <v>166</v>
      </c>
      <c r="I2" s="1" t="s">
        <v>209</v>
      </c>
      <c r="J2" s="1" t="s">
        <v>680</v>
      </c>
      <c r="K2" s="2" t="s">
        <v>215</v>
      </c>
      <c r="L2" s="15" t="s">
        <v>1338</v>
      </c>
      <c r="M2" s="1" t="s">
        <v>185</v>
      </c>
      <c r="N2" s="15" t="s">
        <v>186</v>
      </c>
      <c r="O2" s="1" t="s">
        <v>761</v>
      </c>
      <c r="P2" s="1" t="s">
        <v>214</v>
      </c>
      <c r="Q2" s="16" t="s">
        <v>202</v>
      </c>
      <c r="R2" s="17" t="s">
        <v>203</v>
      </c>
      <c r="S2" s="17" t="s">
        <v>1337</v>
      </c>
      <c r="T2" s="1" t="s">
        <v>188</v>
      </c>
      <c r="U2" s="16" t="s">
        <v>2</v>
      </c>
      <c r="V2" s="16" t="s">
        <v>3</v>
      </c>
      <c r="W2" s="16"/>
      <c r="X2" s="1" t="s">
        <v>164</v>
      </c>
      <c r="Y2" s="1" t="s">
        <v>216</v>
      </c>
      <c r="Z2" s="16" t="s">
        <v>217</v>
      </c>
      <c r="AA2" s="2" t="s">
        <v>225</v>
      </c>
      <c r="AB2" s="16" t="s">
        <v>224</v>
      </c>
      <c r="AC2" s="2" t="s">
        <v>226</v>
      </c>
      <c r="AD2" s="16" t="s">
        <v>227</v>
      </c>
      <c r="AE2" s="1" t="s">
        <v>218</v>
      </c>
      <c r="AF2" s="16" t="s">
        <v>219</v>
      </c>
      <c r="AG2" s="1" t="s">
        <v>220</v>
      </c>
      <c r="AH2" s="16" t="s">
        <v>221</v>
      </c>
      <c r="AI2" s="16"/>
      <c r="AJ2" s="1" t="s">
        <v>222</v>
      </c>
      <c r="AK2" s="7" t="s">
        <v>989</v>
      </c>
      <c r="AL2" s="3" t="s">
        <v>211</v>
      </c>
      <c r="AM2" s="8" t="s">
        <v>990</v>
      </c>
      <c r="AN2" s="8" t="s">
        <v>736</v>
      </c>
      <c r="AO2" s="16" t="s">
        <v>1307</v>
      </c>
      <c r="AP2" s="1" t="s">
        <v>8</v>
      </c>
      <c r="AR2" s="1" t="s">
        <v>758</v>
      </c>
      <c r="AS2" s="1" t="s">
        <v>757</v>
      </c>
      <c r="AT2" s="1" t="s">
        <v>759</v>
      </c>
      <c r="AU2" s="1" t="s">
        <v>755</v>
      </c>
      <c r="AV2" s="1" t="s">
        <v>756</v>
      </c>
      <c r="AW2" s="9" t="s">
        <v>762</v>
      </c>
      <c r="AX2" s="10" t="s">
        <v>760</v>
      </c>
      <c r="AY2" s="10" t="s">
        <v>760</v>
      </c>
      <c r="AZ2" s="10"/>
      <c r="BA2" s="2" t="s">
        <v>1017</v>
      </c>
      <c r="BB2" s="2" t="s">
        <v>1015</v>
      </c>
      <c r="BC2" s="4" t="s">
        <v>1016</v>
      </c>
      <c r="BD2" s="4"/>
      <c r="BE2" s="4" t="s">
        <v>784</v>
      </c>
      <c r="BF2" s="4" t="s">
        <v>785</v>
      </c>
      <c r="BG2" s="4" t="s">
        <v>786</v>
      </c>
      <c r="BH2" s="4"/>
      <c r="BI2" s="4" t="s">
        <v>787</v>
      </c>
      <c r="BJ2" s="4" t="s">
        <v>788</v>
      </c>
      <c r="BK2" s="4" t="s">
        <v>789</v>
      </c>
    </row>
    <row r="3" spans="1:67" ht="15" x14ac:dyDescent="0.2">
      <c r="A3" s="19" t="s">
        <v>830</v>
      </c>
      <c r="B3" s="20" t="s">
        <v>207</v>
      </c>
      <c r="C3" s="20" t="s">
        <v>1013</v>
      </c>
      <c r="D3" s="20" t="s">
        <v>830</v>
      </c>
      <c r="E3" s="21" t="s">
        <v>138</v>
      </c>
      <c r="F3" s="22" t="s">
        <v>139</v>
      </c>
      <c r="G3" s="21" t="s">
        <v>170</v>
      </c>
      <c r="H3" s="21" t="s">
        <v>172</v>
      </c>
      <c r="I3" s="44">
        <v>44824</v>
      </c>
      <c r="J3" s="21" t="s">
        <v>1019</v>
      </c>
      <c r="K3" s="23">
        <v>17.994355346700001</v>
      </c>
      <c r="L3" s="26" t="s">
        <v>167</v>
      </c>
      <c r="M3" s="24" t="s">
        <v>167</v>
      </c>
      <c r="N3" s="25" t="s">
        <v>167</v>
      </c>
      <c r="O3" s="23" t="s">
        <v>167</v>
      </c>
      <c r="P3" s="26" t="s">
        <v>167</v>
      </c>
      <c r="Q3" s="26" t="s">
        <v>167</v>
      </c>
      <c r="R3" s="26" t="s">
        <v>167</v>
      </c>
      <c r="S3" s="26" t="s">
        <v>16</v>
      </c>
      <c r="T3" s="25" t="s">
        <v>167</v>
      </c>
      <c r="U3" s="25" t="s">
        <v>167</v>
      </c>
      <c r="V3" s="25" t="s">
        <v>167</v>
      </c>
      <c r="W3" s="28"/>
      <c r="X3" s="164" t="s">
        <v>16</v>
      </c>
      <c r="Y3" s="164" t="s">
        <v>16</v>
      </c>
      <c r="Z3" s="164" t="s">
        <v>16</v>
      </c>
      <c r="AA3" s="164" t="s">
        <v>16</v>
      </c>
      <c r="AB3" s="164" t="s">
        <v>16</v>
      </c>
      <c r="AC3" s="164" t="s">
        <v>16</v>
      </c>
      <c r="AD3" s="164" t="s">
        <v>16</v>
      </c>
      <c r="AE3" s="164" t="s">
        <v>16</v>
      </c>
      <c r="AF3" s="164" t="s">
        <v>16</v>
      </c>
      <c r="AG3" s="164" t="s">
        <v>16</v>
      </c>
      <c r="AH3" s="164" t="s">
        <v>16</v>
      </c>
      <c r="AI3" s="165"/>
      <c r="AJ3" s="25" t="s">
        <v>16</v>
      </c>
      <c r="AK3" s="25" t="s">
        <v>16</v>
      </c>
      <c r="AL3" s="25" t="s">
        <v>16</v>
      </c>
      <c r="AM3" s="25" t="s">
        <v>16</v>
      </c>
      <c r="AN3" s="25" t="s">
        <v>16</v>
      </c>
      <c r="AP3" s="20" t="s">
        <v>16</v>
      </c>
      <c r="AQ3" s="166"/>
      <c r="AR3" s="21">
        <v>240</v>
      </c>
      <c r="AS3" s="21">
        <v>200</v>
      </c>
      <c r="AT3" s="34" t="s">
        <v>1007</v>
      </c>
      <c r="AU3" s="30">
        <v>29.290554166655056</v>
      </c>
      <c r="AV3" s="21">
        <v>18</v>
      </c>
      <c r="AW3" s="53" t="s">
        <v>167</v>
      </c>
      <c r="AX3" s="53" t="s">
        <v>167</v>
      </c>
      <c r="AY3" s="53" t="s">
        <v>167</v>
      </c>
      <c r="BA3" s="30" t="s">
        <v>167</v>
      </c>
      <c r="BE3" s="14" t="s">
        <v>167</v>
      </c>
      <c r="BF3" s="14" t="s">
        <v>167</v>
      </c>
      <c r="BG3" s="14" t="s">
        <v>167</v>
      </c>
      <c r="BI3" s="14" t="s">
        <v>167</v>
      </c>
      <c r="BJ3" s="14" t="s">
        <v>167</v>
      </c>
      <c r="BK3" s="14" t="s">
        <v>167</v>
      </c>
      <c r="BL3" s="34"/>
      <c r="BM3" s="20"/>
      <c r="BN3" s="19"/>
      <c r="BO3" s="20"/>
    </row>
    <row r="4" spans="1:67" ht="15" x14ac:dyDescent="0.2">
      <c r="A4" s="19" t="s">
        <v>90</v>
      </c>
      <c r="B4" s="20" t="s">
        <v>207</v>
      </c>
      <c r="C4" s="21" t="s">
        <v>91</v>
      </c>
      <c r="D4" s="41" t="s">
        <v>90</v>
      </c>
      <c r="E4" s="21" t="s">
        <v>138</v>
      </c>
      <c r="F4" s="22" t="s">
        <v>139</v>
      </c>
      <c r="G4" s="20" t="s">
        <v>170</v>
      </c>
      <c r="H4" s="20" t="s">
        <v>178</v>
      </c>
      <c r="I4" s="167">
        <v>44867</v>
      </c>
      <c r="J4" s="21" t="s">
        <v>684</v>
      </c>
      <c r="K4" s="23">
        <v>10</v>
      </c>
      <c r="L4" s="23">
        <v>3.8752336700000001</v>
      </c>
      <c r="M4" s="24">
        <v>2</v>
      </c>
      <c r="N4" s="25">
        <v>0.19364919999999999</v>
      </c>
      <c r="O4" s="23">
        <v>8</v>
      </c>
      <c r="P4" s="26">
        <v>3.6972857142857154</v>
      </c>
      <c r="Q4" s="26" t="s">
        <v>16</v>
      </c>
      <c r="R4" s="27">
        <v>1</v>
      </c>
      <c r="S4" s="26">
        <v>0.28604071444020046</v>
      </c>
      <c r="T4" s="25">
        <v>9.3145000000000007</v>
      </c>
      <c r="U4" s="25">
        <v>9.4651293424541552E-2</v>
      </c>
      <c r="V4" s="28">
        <v>2</v>
      </c>
      <c r="W4" s="28"/>
      <c r="X4" s="164">
        <v>3</v>
      </c>
      <c r="Y4" s="29">
        <v>14.9</v>
      </c>
      <c r="Z4" s="29">
        <v>0.9</v>
      </c>
      <c r="AA4" s="38"/>
      <c r="AB4" s="29"/>
      <c r="AC4" s="38"/>
      <c r="AD4" s="29"/>
      <c r="AE4" s="29">
        <v>13.6</v>
      </c>
      <c r="AF4" s="29">
        <v>0.5</v>
      </c>
      <c r="AG4" s="165">
        <v>7.6</v>
      </c>
      <c r="AH4" s="165">
        <v>0.6</v>
      </c>
      <c r="AI4" s="165"/>
      <c r="AJ4" s="25" t="s">
        <v>212</v>
      </c>
      <c r="AK4" s="32">
        <f>ROUND(((K4*P4)-(M4*T4))/O4,2)</f>
        <v>2.29</v>
      </c>
      <c r="AL4" s="168" t="s">
        <v>212</v>
      </c>
      <c r="AM4" s="32">
        <f>(AE4-(Y4-AK4))/(AE4-AG4)*100</f>
        <v>16.500000000000004</v>
      </c>
      <c r="AN4" s="32">
        <f>SUM(AL4:AM4)</f>
        <v>16.500000000000004</v>
      </c>
      <c r="AO4" s="33">
        <v>14.7</v>
      </c>
      <c r="AP4" s="20" t="s">
        <v>15</v>
      </c>
      <c r="AQ4" s="166"/>
      <c r="AR4" s="21">
        <v>240</v>
      </c>
      <c r="AS4" s="21">
        <v>200</v>
      </c>
      <c r="AT4" s="34">
        <v>1.6</v>
      </c>
      <c r="AU4" s="30">
        <v>93.790276388986968</v>
      </c>
      <c r="AV4" s="21">
        <v>22</v>
      </c>
      <c r="AW4" s="35">
        <f t="shared" ref="AW4:AW44" si="0">(((O4*(10^-6))*(AS4/1000)*1)/0.082057/(AV4+273.15))*(10^12)</f>
        <v>66063.497165651977</v>
      </c>
      <c r="AX4" s="36">
        <f t="shared" ref="AX4:AX44" si="1">(O4*1000)/AT4/AU4</f>
        <v>53.310430382601041</v>
      </c>
      <c r="AY4" s="36">
        <f t="shared" ref="AY4:AY44" si="2">AW4/AT4/AU4</f>
        <v>440.23418331008133</v>
      </c>
      <c r="BE4" s="14">
        <v>78.292487197292672</v>
      </c>
      <c r="BF4" s="14">
        <v>14.735021178033152</v>
      </c>
      <c r="BG4" s="14">
        <v>3</v>
      </c>
      <c r="BI4" s="14">
        <v>1306.9347336252251</v>
      </c>
      <c r="BJ4" s="14">
        <v>151.73227727036075</v>
      </c>
      <c r="BK4" s="14">
        <v>3</v>
      </c>
      <c r="BL4" s="34"/>
      <c r="BM4" s="20"/>
      <c r="BN4" s="19"/>
      <c r="BO4" s="20"/>
    </row>
    <row r="5" spans="1:67" ht="15" x14ac:dyDescent="0.2">
      <c r="A5" s="19" t="s">
        <v>420</v>
      </c>
      <c r="B5" s="20" t="s">
        <v>207</v>
      </c>
      <c r="C5" s="21" t="s">
        <v>128</v>
      </c>
      <c r="D5" s="21" t="s">
        <v>994</v>
      </c>
      <c r="E5" s="21" t="s">
        <v>138</v>
      </c>
      <c r="F5" s="22" t="s">
        <v>139</v>
      </c>
      <c r="G5" s="21" t="s">
        <v>179</v>
      </c>
      <c r="H5" s="21" t="s">
        <v>183</v>
      </c>
      <c r="I5" s="44">
        <v>44401</v>
      </c>
      <c r="J5" s="21" t="s">
        <v>995</v>
      </c>
      <c r="K5" s="23">
        <v>10.964301057</v>
      </c>
      <c r="L5" s="26" t="s">
        <v>167</v>
      </c>
      <c r="M5" s="24">
        <v>2</v>
      </c>
      <c r="N5" s="25" t="s">
        <v>167</v>
      </c>
      <c r="O5" s="23">
        <v>8.9643010570000001</v>
      </c>
      <c r="P5" s="26" t="s">
        <v>167</v>
      </c>
      <c r="Q5" s="26" t="s">
        <v>167</v>
      </c>
      <c r="R5" s="26" t="s">
        <v>167</v>
      </c>
      <c r="S5" s="26" t="s">
        <v>16</v>
      </c>
      <c r="T5" s="25" t="s">
        <v>167</v>
      </c>
      <c r="U5" s="25" t="s">
        <v>167</v>
      </c>
      <c r="V5" s="25" t="s">
        <v>167</v>
      </c>
      <c r="W5" s="28"/>
      <c r="X5" s="164" t="s">
        <v>16</v>
      </c>
      <c r="Y5" s="164" t="s">
        <v>16</v>
      </c>
      <c r="Z5" s="164" t="s">
        <v>16</v>
      </c>
      <c r="AA5" s="164" t="s">
        <v>16</v>
      </c>
      <c r="AB5" s="164" t="s">
        <v>16</v>
      </c>
      <c r="AC5" s="164" t="s">
        <v>16</v>
      </c>
      <c r="AD5" s="164" t="s">
        <v>16</v>
      </c>
      <c r="AE5" s="164" t="s">
        <v>16</v>
      </c>
      <c r="AF5" s="164" t="s">
        <v>16</v>
      </c>
      <c r="AG5" s="164" t="s">
        <v>16</v>
      </c>
      <c r="AH5" s="164" t="s">
        <v>16</v>
      </c>
      <c r="AI5" s="165"/>
      <c r="AJ5" s="25" t="s">
        <v>16</v>
      </c>
      <c r="AK5" s="25" t="s">
        <v>16</v>
      </c>
      <c r="AL5" s="25" t="s">
        <v>16</v>
      </c>
      <c r="AM5" s="25" t="s">
        <v>16</v>
      </c>
      <c r="AN5" s="25" t="s">
        <v>16</v>
      </c>
      <c r="AP5" s="20" t="s">
        <v>16</v>
      </c>
      <c r="AQ5" s="166"/>
      <c r="AR5" s="21">
        <v>240</v>
      </c>
      <c r="AS5" s="21">
        <v>200</v>
      </c>
      <c r="AT5" s="30">
        <v>2.9</v>
      </c>
      <c r="AU5" s="30">
        <v>52.635554166685324</v>
      </c>
      <c r="AV5" s="21">
        <v>18</v>
      </c>
      <c r="AW5" s="35">
        <f t="shared" si="0"/>
        <v>75043.658687796647</v>
      </c>
      <c r="AX5" s="36">
        <f t="shared" si="1"/>
        <v>58.727191998934423</v>
      </c>
      <c r="AY5" s="36">
        <f t="shared" si="2"/>
        <v>491.62821775372424</v>
      </c>
      <c r="BA5" s="30">
        <v>26.374248593796015</v>
      </c>
      <c r="BC5" s="14">
        <v>1</v>
      </c>
      <c r="BE5" s="14" t="s">
        <v>167</v>
      </c>
      <c r="BF5" s="14" t="s">
        <v>167</v>
      </c>
      <c r="BG5" s="14" t="s">
        <v>167</v>
      </c>
      <c r="BI5" s="14" t="s">
        <v>167</v>
      </c>
      <c r="BJ5" s="14" t="s">
        <v>167</v>
      </c>
      <c r="BK5" s="14" t="s">
        <v>167</v>
      </c>
      <c r="BL5" s="34"/>
      <c r="BM5" s="20"/>
      <c r="BN5" s="19"/>
      <c r="BO5" s="20"/>
    </row>
    <row r="6" spans="1:67" s="51" customFormat="1" x14ac:dyDescent="0.2">
      <c r="A6" s="169" t="s">
        <v>127</v>
      </c>
      <c r="B6" s="21" t="s">
        <v>207</v>
      </c>
      <c r="C6" s="21" t="s">
        <v>128</v>
      </c>
      <c r="D6" s="22" t="s">
        <v>129</v>
      </c>
      <c r="E6" s="21" t="s">
        <v>138</v>
      </c>
      <c r="F6" s="22" t="s">
        <v>139</v>
      </c>
      <c r="G6" s="21" t="s">
        <v>179</v>
      </c>
      <c r="H6" s="21" t="s">
        <v>180</v>
      </c>
      <c r="I6" s="44">
        <v>44401</v>
      </c>
      <c r="J6" s="33" t="s">
        <v>688</v>
      </c>
      <c r="K6" s="23">
        <v>10.1</v>
      </c>
      <c r="L6" s="23">
        <v>0.905687664</v>
      </c>
      <c r="M6" s="24">
        <v>2</v>
      </c>
      <c r="N6" s="25" t="s">
        <v>167</v>
      </c>
      <c r="O6" s="23">
        <v>8.1</v>
      </c>
      <c r="P6" s="30">
        <v>7.6096428571428572</v>
      </c>
      <c r="Q6" s="26">
        <v>3.9294933983078505E-2</v>
      </c>
      <c r="R6" s="27">
        <v>2</v>
      </c>
      <c r="S6" s="26">
        <v>0.3185339021528969</v>
      </c>
      <c r="T6" s="25">
        <v>10.558952380952382</v>
      </c>
      <c r="U6" s="25">
        <v>1.18</v>
      </c>
      <c r="V6" s="28">
        <v>3</v>
      </c>
      <c r="W6" s="28"/>
      <c r="X6" s="28">
        <v>1</v>
      </c>
      <c r="Y6" s="22" t="s">
        <v>167</v>
      </c>
      <c r="Z6" s="22" t="s">
        <v>167</v>
      </c>
      <c r="AA6" s="24">
        <v>13</v>
      </c>
      <c r="AB6" s="22">
        <v>0.5</v>
      </c>
      <c r="AC6" s="24">
        <v>6.2</v>
      </c>
      <c r="AD6" s="22">
        <v>0.5</v>
      </c>
      <c r="AE6" s="22">
        <v>13.6</v>
      </c>
      <c r="AF6" s="22">
        <v>0.5</v>
      </c>
      <c r="AG6" s="79">
        <v>7.6</v>
      </c>
      <c r="AH6" s="79">
        <v>0.6</v>
      </c>
      <c r="AI6" s="79"/>
      <c r="AJ6" s="25">
        <v>6.91</v>
      </c>
      <c r="AK6" s="25" t="s">
        <v>223</v>
      </c>
      <c r="AL6" s="25">
        <v>95.661265028750606</v>
      </c>
      <c r="AM6" s="25" t="s">
        <v>223</v>
      </c>
      <c r="AN6" s="32">
        <f t="shared" ref="AN6:AN11" si="3">SUM(AL6:AM6)</f>
        <v>95.661265028750606</v>
      </c>
      <c r="AO6" s="33"/>
      <c r="AP6" s="21" t="s">
        <v>125</v>
      </c>
      <c r="AQ6" s="34"/>
      <c r="AR6" s="21">
        <v>240</v>
      </c>
      <c r="AS6" s="21">
        <v>200</v>
      </c>
      <c r="AT6" s="30">
        <v>3</v>
      </c>
      <c r="AU6" s="30">
        <v>53.118054166669026</v>
      </c>
      <c r="AV6" s="21">
        <v>18</v>
      </c>
      <c r="AW6" s="35">
        <f t="shared" si="0"/>
        <v>67808.257610502158</v>
      </c>
      <c r="AX6" s="36">
        <f t="shared" si="1"/>
        <v>50.830175208003368</v>
      </c>
      <c r="AY6" s="36">
        <f t="shared" si="2"/>
        <v>425.51921171496946</v>
      </c>
      <c r="AZ6" s="36"/>
      <c r="BA6" s="30">
        <v>30.051151488560691</v>
      </c>
      <c r="BB6" s="30"/>
      <c r="BC6" s="14">
        <v>1</v>
      </c>
      <c r="BD6" s="14"/>
      <c r="BE6" s="14">
        <v>91.966651007248871</v>
      </c>
      <c r="BF6" s="14">
        <v>9.0373732517472476</v>
      </c>
      <c r="BG6" s="14">
        <v>3</v>
      </c>
      <c r="BH6" s="14"/>
      <c r="BI6" s="14">
        <v>420.1108064007035</v>
      </c>
      <c r="BJ6" s="14">
        <v>55.991554007170926</v>
      </c>
      <c r="BK6" s="14">
        <v>3</v>
      </c>
      <c r="BL6" s="34"/>
      <c r="BM6"/>
      <c r="BN6" s="169"/>
      <c r="BO6" s="21"/>
    </row>
    <row r="7" spans="1:67" s="51" customFormat="1" x14ac:dyDescent="0.2">
      <c r="A7" s="19" t="s">
        <v>130</v>
      </c>
      <c r="B7" s="21" t="s">
        <v>207</v>
      </c>
      <c r="C7" s="21" t="s">
        <v>128</v>
      </c>
      <c r="D7" s="21" t="s">
        <v>131</v>
      </c>
      <c r="E7" s="21" t="s">
        <v>138</v>
      </c>
      <c r="F7" s="22" t="s">
        <v>139</v>
      </c>
      <c r="G7" s="21" t="s">
        <v>179</v>
      </c>
      <c r="H7" s="21" t="s">
        <v>181</v>
      </c>
      <c r="I7" s="44">
        <v>44401</v>
      </c>
      <c r="J7" s="33" t="s">
        <v>689</v>
      </c>
      <c r="K7" s="23">
        <v>72.5</v>
      </c>
      <c r="L7" s="23">
        <v>0.905687664</v>
      </c>
      <c r="M7" s="24">
        <v>2</v>
      </c>
      <c r="N7" s="25" t="s">
        <v>167</v>
      </c>
      <c r="O7" s="23">
        <v>70.5</v>
      </c>
      <c r="P7" s="26">
        <v>2.3512857142857153</v>
      </c>
      <c r="Q7" s="26" t="s">
        <v>16</v>
      </c>
      <c r="R7" s="27">
        <v>1</v>
      </c>
      <c r="S7" s="26">
        <v>0.3185339021528969</v>
      </c>
      <c r="T7" s="25">
        <v>10.558952380952382</v>
      </c>
      <c r="U7" s="25">
        <v>1.18</v>
      </c>
      <c r="V7" s="28">
        <v>3</v>
      </c>
      <c r="W7" s="28"/>
      <c r="X7" s="28">
        <v>1</v>
      </c>
      <c r="Y7" s="22" t="s">
        <v>167</v>
      </c>
      <c r="Z7" s="22" t="s">
        <v>167</v>
      </c>
      <c r="AA7" s="24">
        <v>13</v>
      </c>
      <c r="AB7" s="22">
        <v>0.5</v>
      </c>
      <c r="AC7" s="24">
        <v>6.2</v>
      </c>
      <c r="AD7" s="22">
        <v>0.5</v>
      </c>
      <c r="AE7" s="22">
        <v>13.6</v>
      </c>
      <c r="AF7" s="22">
        <v>0.5</v>
      </c>
      <c r="AG7" s="79">
        <v>7.6</v>
      </c>
      <c r="AH7" s="79">
        <v>0.6</v>
      </c>
      <c r="AI7" s="79"/>
      <c r="AJ7" s="25">
        <v>2.12</v>
      </c>
      <c r="AK7" s="25" t="s">
        <v>223</v>
      </c>
      <c r="AL7" s="25">
        <v>12.197246907126599</v>
      </c>
      <c r="AM7" s="25" t="s">
        <v>223</v>
      </c>
      <c r="AN7" s="32">
        <f t="shared" si="3"/>
        <v>12.197246907126599</v>
      </c>
      <c r="AO7" s="33"/>
      <c r="AP7" s="21" t="s">
        <v>125</v>
      </c>
      <c r="AQ7" s="34"/>
      <c r="AR7" s="21">
        <v>240</v>
      </c>
      <c r="AS7" s="21">
        <v>200</v>
      </c>
      <c r="AT7" s="30">
        <v>3.1</v>
      </c>
      <c r="AU7" s="30">
        <v>54.029443055565935</v>
      </c>
      <c r="AV7" s="21">
        <v>18</v>
      </c>
      <c r="AW7" s="35">
        <f t="shared" si="0"/>
        <v>590182.98290622258</v>
      </c>
      <c r="AX7" s="36">
        <f t="shared" si="1"/>
        <v>420.91745162877754</v>
      </c>
      <c r="AY7" s="36">
        <f t="shared" si="2"/>
        <v>3523.6640731852144</v>
      </c>
      <c r="AZ7" s="36"/>
      <c r="BA7" s="30">
        <v>26.296966498147313</v>
      </c>
      <c r="BB7" s="30"/>
      <c r="BC7" s="14">
        <v>1</v>
      </c>
      <c r="BD7" s="14"/>
      <c r="BE7" s="14">
        <v>114.8910648890127</v>
      </c>
      <c r="BF7" s="14">
        <v>1.5541087054963465</v>
      </c>
      <c r="BG7" s="14">
        <v>3</v>
      </c>
      <c r="BH7" s="14"/>
      <c r="BI7" s="14">
        <v>2784.1942386154915</v>
      </c>
      <c r="BJ7" s="14">
        <v>61.146401919282233</v>
      </c>
      <c r="BK7" s="14">
        <v>3</v>
      </c>
      <c r="BL7" s="34"/>
      <c r="BM7"/>
      <c r="BN7" s="19"/>
      <c r="BO7" s="21"/>
    </row>
    <row r="8" spans="1:67" s="52" customFormat="1" x14ac:dyDescent="0.2">
      <c r="A8" s="169" t="s">
        <v>132</v>
      </c>
      <c r="B8" s="21" t="s">
        <v>207</v>
      </c>
      <c r="C8" s="21" t="s">
        <v>128</v>
      </c>
      <c r="D8" s="22" t="s">
        <v>133</v>
      </c>
      <c r="E8" s="21" t="s">
        <v>138</v>
      </c>
      <c r="F8" s="22" t="s">
        <v>139</v>
      </c>
      <c r="G8" s="21" t="s">
        <v>179</v>
      </c>
      <c r="H8" s="21" t="s">
        <v>181</v>
      </c>
      <c r="I8" s="44">
        <v>44401</v>
      </c>
      <c r="J8" s="33" t="s">
        <v>689</v>
      </c>
      <c r="K8" s="23">
        <v>59.4</v>
      </c>
      <c r="L8" s="23">
        <v>0.905687664</v>
      </c>
      <c r="M8" s="24">
        <v>2</v>
      </c>
      <c r="N8" s="25" t="s">
        <v>167</v>
      </c>
      <c r="O8" s="23">
        <v>57.4</v>
      </c>
      <c r="P8" s="26">
        <v>2.5125714285714298</v>
      </c>
      <c r="Q8" s="26" t="s">
        <v>16</v>
      </c>
      <c r="R8" s="27">
        <v>1</v>
      </c>
      <c r="S8" s="26">
        <v>0.3185339021528969</v>
      </c>
      <c r="T8" s="25">
        <v>10.558952380952382</v>
      </c>
      <c r="U8" s="25">
        <v>1.18</v>
      </c>
      <c r="V8" s="28">
        <v>3</v>
      </c>
      <c r="W8" s="28"/>
      <c r="X8" s="28">
        <v>1</v>
      </c>
      <c r="Y8" s="22" t="s">
        <v>167</v>
      </c>
      <c r="Z8" s="22" t="s">
        <v>167</v>
      </c>
      <c r="AA8" s="24">
        <v>13</v>
      </c>
      <c r="AB8" s="22">
        <v>0.5</v>
      </c>
      <c r="AC8" s="24">
        <v>6.2</v>
      </c>
      <c r="AD8" s="22">
        <v>0.5</v>
      </c>
      <c r="AE8" s="22">
        <v>13.6</v>
      </c>
      <c r="AF8" s="22">
        <v>0.5</v>
      </c>
      <c r="AG8" s="79">
        <v>7.6</v>
      </c>
      <c r="AH8" s="79">
        <v>0.6</v>
      </c>
      <c r="AI8" s="79"/>
      <c r="AJ8" s="25">
        <v>2.23</v>
      </c>
      <c r="AK8" s="25" t="s">
        <v>223</v>
      </c>
      <c r="AL8" s="25">
        <v>14.1139571353894</v>
      </c>
      <c r="AM8" s="25" t="s">
        <v>223</v>
      </c>
      <c r="AN8" s="32">
        <f t="shared" si="3"/>
        <v>14.1139571353894</v>
      </c>
      <c r="AO8" s="33"/>
      <c r="AP8" s="21" t="s">
        <v>125</v>
      </c>
      <c r="AQ8" s="34"/>
      <c r="AR8" s="21">
        <v>240</v>
      </c>
      <c r="AS8" s="21">
        <v>200</v>
      </c>
      <c r="AT8" s="30">
        <v>3.3</v>
      </c>
      <c r="AU8" s="30">
        <v>54.08305416663643</v>
      </c>
      <c r="AV8" s="21">
        <v>18</v>
      </c>
      <c r="AW8" s="35">
        <f t="shared" si="0"/>
        <v>480517.77615343512</v>
      </c>
      <c r="AX8" s="36">
        <f t="shared" si="1"/>
        <v>321.61533149268098</v>
      </c>
      <c r="AY8" s="36">
        <f t="shared" si="2"/>
        <v>2692.367314733674</v>
      </c>
      <c r="AZ8" s="36"/>
      <c r="BA8" s="30">
        <v>26.495386774118703</v>
      </c>
      <c r="BB8" s="30"/>
      <c r="BC8" s="14">
        <v>1</v>
      </c>
      <c r="BD8" s="14"/>
      <c r="BE8" s="14">
        <v>103.05063915547149</v>
      </c>
      <c r="BF8" s="14" t="s">
        <v>798</v>
      </c>
      <c r="BG8" s="14">
        <v>1</v>
      </c>
      <c r="BH8" s="14"/>
      <c r="BI8" s="14">
        <v>1863.159984644936</v>
      </c>
      <c r="BJ8" s="14" t="s">
        <v>798</v>
      </c>
      <c r="BK8" s="14">
        <v>1</v>
      </c>
      <c r="BL8" s="34"/>
      <c r="BM8"/>
      <c r="BN8" s="169"/>
      <c r="BO8" s="21"/>
    </row>
    <row r="9" spans="1:67" x14ac:dyDescent="0.2">
      <c r="A9" s="19" t="s">
        <v>134</v>
      </c>
      <c r="B9" s="21" t="s">
        <v>207</v>
      </c>
      <c r="C9" s="21" t="s">
        <v>128</v>
      </c>
      <c r="D9" s="21" t="s">
        <v>135</v>
      </c>
      <c r="E9" s="21" t="s">
        <v>138</v>
      </c>
      <c r="F9" s="22" t="s">
        <v>139</v>
      </c>
      <c r="G9" s="21" t="s">
        <v>179</v>
      </c>
      <c r="H9" s="21" t="s">
        <v>182</v>
      </c>
      <c r="I9" s="44">
        <v>44401</v>
      </c>
      <c r="J9" s="33" t="s">
        <v>690</v>
      </c>
      <c r="K9" s="23">
        <v>31</v>
      </c>
      <c r="L9" s="23">
        <v>0.905687664</v>
      </c>
      <c r="M9" s="24">
        <v>2</v>
      </c>
      <c r="N9" s="25" t="s">
        <v>167</v>
      </c>
      <c r="O9" s="23">
        <v>29</v>
      </c>
      <c r="P9" s="26">
        <v>3.0481428571428575</v>
      </c>
      <c r="Q9" s="26" t="s">
        <v>16</v>
      </c>
      <c r="R9" s="27">
        <v>1</v>
      </c>
      <c r="S9" s="26">
        <v>0.3185339021528969</v>
      </c>
      <c r="T9" s="25">
        <v>10.558952380952382</v>
      </c>
      <c r="U9" s="25">
        <v>1.18</v>
      </c>
      <c r="V9" s="28">
        <v>3</v>
      </c>
      <c r="W9" s="28"/>
      <c r="X9" s="28">
        <v>1</v>
      </c>
      <c r="Y9" s="22" t="s">
        <v>167</v>
      </c>
      <c r="Z9" s="22" t="s">
        <v>167</v>
      </c>
      <c r="AA9" s="24">
        <v>13</v>
      </c>
      <c r="AB9" s="22">
        <v>0.5</v>
      </c>
      <c r="AC9" s="24">
        <v>6.2</v>
      </c>
      <c r="AD9" s="22">
        <v>0.5</v>
      </c>
      <c r="AE9" s="22">
        <v>13.6</v>
      </c>
      <c r="AF9" s="22">
        <v>0.5</v>
      </c>
      <c r="AG9" s="79">
        <v>7.6</v>
      </c>
      <c r="AH9" s="79">
        <v>0.6</v>
      </c>
      <c r="AI9" s="79"/>
      <c r="AJ9" s="25">
        <v>2.5299999999999998</v>
      </c>
      <c r="AK9" s="25" t="s">
        <v>223</v>
      </c>
      <c r="AL9" s="25">
        <v>19.341348667015101</v>
      </c>
      <c r="AM9" s="25" t="s">
        <v>223</v>
      </c>
      <c r="AN9" s="32">
        <f t="shared" si="3"/>
        <v>19.341348667015101</v>
      </c>
      <c r="AP9" s="21" t="s">
        <v>125</v>
      </c>
      <c r="AQ9" s="34"/>
      <c r="AR9" s="21">
        <v>240</v>
      </c>
      <c r="AS9" s="21">
        <v>200</v>
      </c>
      <c r="AT9" s="30">
        <v>1.2</v>
      </c>
      <c r="AU9" s="30">
        <v>54.511943055549636</v>
      </c>
      <c r="AV9" s="21">
        <v>18</v>
      </c>
      <c r="AW9" s="35">
        <f t="shared" si="0"/>
        <v>242770.3050252547</v>
      </c>
      <c r="AX9" s="36">
        <f t="shared" si="1"/>
        <v>443.32792617647038</v>
      </c>
      <c r="AY9" s="36">
        <f t="shared" si="2"/>
        <v>3711.2708918646658</v>
      </c>
      <c r="BA9" s="30">
        <v>25.218636518469275</v>
      </c>
      <c r="BC9" s="14">
        <v>1</v>
      </c>
      <c r="BE9" s="14">
        <v>127.59560724679829</v>
      </c>
      <c r="BF9" s="14">
        <v>3.3725618200862657</v>
      </c>
      <c r="BG9" s="14">
        <v>3</v>
      </c>
      <c r="BI9" s="14">
        <v>1124.9962056521852</v>
      </c>
      <c r="BJ9" s="14">
        <v>16.916271021558472</v>
      </c>
      <c r="BK9" s="14">
        <v>3</v>
      </c>
      <c r="BL9" s="34"/>
      <c r="BN9" s="19"/>
    </row>
    <row r="10" spans="1:67" x14ac:dyDescent="0.2">
      <c r="A10" s="19" t="s">
        <v>136</v>
      </c>
      <c r="B10" s="21" t="s">
        <v>207</v>
      </c>
      <c r="C10" s="21" t="s">
        <v>128</v>
      </c>
      <c r="D10" s="21" t="s">
        <v>137</v>
      </c>
      <c r="E10" s="21" t="s">
        <v>138</v>
      </c>
      <c r="F10" s="22" t="s">
        <v>139</v>
      </c>
      <c r="G10" s="21" t="s">
        <v>179</v>
      </c>
      <c r="H10" s="21" t="s">
        <v>182</v>
      </c>
      <c r="I10" s="44">
        <v>44401</v>
      </c>
      <c r="J10" s="33" t="s">
        <v>690</v>
      </c>
      <c r="K10" s="23">
        <v>29.4</v>
      </c>
      <c r="L10" s="23">
        <v>0.905687664</v>
      </c>
      <c r="M10" s="24">
        <v>2</v>
      </c>
      <c r="N10" s="25" t="s">
        <v>167</v>
      </c>
      <c r="O10" s="23">
        <v>27.4</v>
      </c>
      <c r="P10" s="26">
        <v>3.9315714285714289</v>
      </c>
      <c r="Q10" s="26" t="s">
        <v>16</v>
      </c>
      <c r="R10" s="27">
        <v>1</v>
      </c>
      <c r="S10" s="26">
        <v>0.3185339021528969</v>
      </c>
      <c r="T10" s="25">
        <v>10.558952380952382</v>
      </c>
      <c r="U10" s="25">
        <v>1.18</v>
      </c>
      <c r="V10" s="28">
        <v>3</v>
      </c>
      <c r="W10" s="28"/>
      <c r="X10" s="28">
        <v>1</v>
      </c>
      <c r="Y10" s="22" t="s">
        <v>167</v>
      </c>
      <c r="Z10" s="22" t="s">
        <v>167</v>
      </c>
      <c r="AA10" s="24">
        <v>13</v>
      </c>
      <c r="AB10" s="22">
        <v>0.5</v>
      </c>
      <c r="AC10" s="24">
        <v>6.2</v>
      </c>
      <c r="AD10" s="22">
        <v>0.5</v>
      </c>
      <c r="AE10" s="22">
        <v>13.6</v>
      </c>
      <c r="AF10" s="22">
        <v>0.5</v>
      </c>
      <c r="AG10" s="79">
        <v>7.6</v>
      </c>
      <c r="AH10" s="79">
        <v>0.6</v>
      </c>
      <c r="AI10" s="79"/>
      <c r="AJ10" s="25">
        <v>3.44</v>
      </c>
      <c r="AK10" s="25" t="s">
        <v>223</v>
      </c>
      <c r="AL10" s="25">
        <v>35.197769646279802</v>
      </c>
      <c r="AM10" s="25" t="s">
        <v>223</v>
      </c>
      <c r="AN10" s="32">
        <f t="shared" si="3"/>
        <v>35.197769646279802</v>
      </c>
      <c r="AP10" s="21" t="s">
        <v>125</v>
      </c>
      <c r="AQ10" s="34"/>
      <c r="AR10" s="21">
        <v>240</v>
      </c>
      <c r="AS10" s="21">
        <v>200</v>
      </c>
      <c r="AT10" s="30">
        <v>1.1000000000000001</v>
      </c>
      <c r="AU10" s="30">
        <v>54.565554166620132</v>
      </c>
      <c r="AV10" s="21">
        <v>18</v>
      </c>
      <c r="AW10" s="35">
        <f t="shared" si="0"/>
        <v>229376.08129972342</v>
      </c>
      <c r="AX10" s="36">
        <f t="shared" si="1"/>
        <v>456.4984501583009</v>
      </c>
      <c r="AY10" s="36">
        <f t="shared" si="2"/>
        <v>3821.5264823616117</v>
      </c>
      <c r="BA10" s="30">
        <v>26.441193450519808</v>
      </c>
      <c r="BC10" s="14">
        <v>1</v>
      </c>
      <c r="BE10" s="14">
        <v>132.5018793483564</v>
      </c>
      <c r="BF10" s="14">
        <v>5.276035716223558</v>
      </c>
      <c r="BG10" s="14">
        <v>3</v>
      </c>
      <c r="BI10" s="14">
        <v>983.6242504251635</v>
      </c>
      <c r="BJ10" s="14">
        <v>5.2993464799778645</v>
      </c>
      <c r="BK10" s="14">
        <v>3</v>
      </c>
      <c r="BL10" s="34"/>
      <c r="BN10" s="19"/>
    </row>
    <row r="11" spans="1:67" ht="15" x14ac:dyDescent="0.2">
      <c r="A11" s="19" t="s">
        <v>14</v>
      </c>
      <c r="B11" s="20" t="s">
        <v>207</v>
      </c>
      <c r="C11" s="21" t="s">
        <v>17</v>
      </c>
      <c r="D11" s="21" t="s">
        <v>18</v>
      </c>
      <c r="E11" s="21" t="s">
        <v>138</v>
      </c>
      <c r="F11" s="21" t="s">
        <v>139</v>
      </c>
      <c r="G11" s="20" t="s">
        <v>170</v>
      </c>
      <c r="H11" s="20" t="s">
        <v>172</v>
      </c>
      <c r="I11" s="167">
        <v>44824</v>
      </c>
      <c r="J11" s="21" t="s">
        <v>671</v>
      </c>
      <c r="K11" s="23">
        <v>26.2</v>
      </c>
      <c r="L11" s="23">
        <v>0.90094338200000001</v>
      </c>
      <c r="M11" s="24">
        <v>2</v>
      </c>
      <c r="N11" s="25">
        <v>0.19364919999999999</v>
      </c>
      <c r="O11" s="23">
        <v>24.2</v>
      </c>
      <c r="P11" s="26">
        <v>0.71985714285714386</v>
      </c>
      <c r="Q11" s="26" t="s">
        <v>16</v>
      </c>
      <c r="R11" s="27">
        <v>1</v>
      </c>
      <c r="S11" s="26">
        <v>0.34641954332860569</v>
      </c>
      <c r="T11" s="25">
        <v>9.4937857142857141</v>
      </c>
      <c r="U11" s="25">
        <v>8.0509157800812151E-2</v>
      </c>
      <c r="V11" s="28">
        <v>2</v>
      </c>
      <c r="W11" s="28"/>
      <c r="X11" s="164">
        <v>3</v>
      </c>
      <c r="Y11" s="29">
        <v>14.9</v>
      </c>
      <c r="Z11" s="29">
        <v>0.9</v>
      </c>
      <c r="AA11" s="38"/>
      <c r="AB11" s="29"/>
      <c r="AC11" s="38"/>
      <c r="AD11" s="29"/>
      <c r="AE11" s="29">
        <v>13.6</v>
      </c>
      <c r="AF11" s="29">
        <v>0.5</v>
      </c>
      <c r="AG11" s="165">
        <v>7.6</v>
      </c>
      <c r="AH11" s="165">
        <v>0.6</v>
      </c>
      <c r="AI11" s="165"/>
      <c r="AJ11" s="25" t="s">
        <v>212</v>
      </c>
      <c r="AK11" s="32">
        <f>ROUND(((K11*P11)-(M11*T11))/O11,2)</f>
        <v>-0.01</v>
      </c>
      <c r="AL11" s="168" t="s">
        <v>212</v>
      </c>
      <c r="AM11" s="32">
        <f>(AE11-(Y11-AK11))/(AE11-AG11)*100</f>
        <v>-21.833333333333339</v>
      </c>
      <c r="AN11" s="32">
        <f t="shared" si="3"/>
        <v>-21.833333333333339</v>
      </c>
      <c r="AO11" s="33">
        <v>16.600000000000001</v>
      </c>
      <c r="AP11" s="20" t="s">
        <v>15</v>
      </c>
      <c r="AQ11" s="166"/>
      <c r="AR11" s="21">
        <v>240</v>
      </c>
      <c r="AS11" s="21">
        <v>200</v>
      </c>
      <c r="AT11" s="34">
        <v>2.0499999999999998</v>
      </c>
      <c r="AU11" s="30">
        <v>84.4</v>
      </c>
      <c r="AV11" s="21">
        <v>22</v>
      </c>
      <c r="AW11" s="35">
        <f t="shared" si="0"/>
        <v>199842.07892609725</v>
      </c>
      <c r="AX11" s="36">
        <f t="shared" si="1"/>
        <v>139.86822332678304</v>
      </c>
      <c r="AY11" s="36">
        <f t="shared" si="2"/>
        <v>1155.0229969142138</v>
      </c>
      <c r="BA11" s="30">
        <v>23.907229878170558</v>
      </c>
      <c r="BB11" s="30" t="s">
        <v>798</v>
      </c>
      <c r="BC11" s="14">
        <v>1</v>
      </c>
      <c r="BE11" s="14">
        <v>204.90703195992774</v>
      </c>
      <c r="BF11" s="14">
        <v>6.4371227817630183</v>
      </c>
      <c r="BG11" s="14">
        <v>3</v>
      </c>
      <c r="BI11" s="14">
        <v>489.69520589425514</v>
      </c>
      <c r="BJ11" s="14">
        <v>8.656034408331136</v>
      </c>
      <c r="BK11" s="14">
        <v>3</v>
      </c>
      <c r="BL11" s="34"/>
      <c r="BM11" s="20"/>
      <c r="BN11" s="20"/>
      <c r="BO11" s="20"/>
    </row>
    <row r="12" spans="1:67" ht="15" x14ac:dyDescent="0.2">
      <c r="A12" s="19" t="s">
        <v>331</v>
      </c>
      <c r="B12" s="20" t="s">
        <v>207</v>
      </c>
      <c r="C12" s="20" t="s">
        <v>17</v>
      </c>
      <c r="D12" s="20" t="s">
        <v>997</v>
      </c>
      <c r="E12" s="21" t="s">
        <v>138</v>
      </c>
      <c r="F12" s="21" t="s">
        <v>139</v>
      </c>
      <c r="G12" s="21" t="s">
        <v>170</v>
      </c>
      <c r="H12" s="21" t="s">
        <v>172</v>
      </c>
      <c r="I12" s="44">
        <v>44824</v>
      </c>
      <c r="J12" s="21" t="s">
        <v>672</v>
      </c>
      <c r="K12" s="23">
        <v>28.3</v>
      </c>
      <c r="L12" s="26" t="s">
        <v>167</v>
      </c>
      <c r="M12" s="24">
        <v>2</v>
      </c>
      <c r="N12" s="25">
        <v>0.19364919999999999</v>
      </c>
      <c r="O12" s="23">
        <v>26.3</v>
      </c>
      <c r="P12" s="26" t="s">
        <v>167</v>
      </c>
      <c r="Q12" s="26" t="s">
        <v>167</v>
      </c>
      <c r="R12" s="26" t="s">
        <v>167</v>
      </c>
      <c r="S12" s="26" t="s">
        <v>16</v>
      </c>
      <c r="T12" s="25" t="s">
        <v>167</v>
      </c>
      <c r="U12" s="25" t="s">
        <v>167</v>
      </c>
      <c r="V12" s="25" t="s">
        <v>167</v>
      </c>
      <c r="W12" s="28"/>
      <c r="X12" s="164" t="s">
        <v>16</v>
      </c>
      <c r="Y12" s="164" t="s">
        <v>16</v>
      </c>
      <c r="Z12" s="164" t="s">
        <v>16</v>
      </c>
      <c r="AA12" s="164" t="s">
        <v>16</v>
      </c>
      <c r="AB12" s="164" t="s">
        <v>16</v>
      </c>
      <c r="AC12" s="164" t="s">
        <v>16</v>
      </c>
      <c r="AD12" s="164" t="s">
        <v>16</v>
      </c>
      <c r="AE12" s="164" t="s">
        <v>16</v>
      </c>
      <c r="AF12" s="164" t="s">
        <v>16</v>
      </c>
      <c r="AG12" s="164" t="s">
        <v>16</v>
      </c>
      <c r="AH12" s="164" t="s">
        <v>16</v>
      </c>
      <c r="AI12" s="165"/>
      <c r="AJ12" s="25" t="s">
        <v>16</v>
      </c>
      <c r="AK12" s="25" t="s">
        <v>16</v>
      </c>
      <c r="AL12" s="25" t="s">
        <v>16</v>
      </c>
      <c r="AM12" s="25" t="s">
        <v>16</v>
      </c>
      <c r="AN12" s="25" t="s">
        <v>16</v>
      </c>
      <c r="AP12" s="20" t="s">
        <v>16</v>
      </c>
      <c r="AQ12" s="166"/>
      <c r="AR12" s="21">
        <v>240</v>
      </c>
      <c r="AS12" s="21">
        <v>200</v>
      </c>
      <c r="AT12" s="34">
        <v>1.6000000000000005</v>
      </c>
      <c r="AU12" s="30">
        <v>83.8</v>
      </c>
      <c r="AV12" s="21">
        <v>22</v>
      </c>
      <c r="AW12" s="35">
        <f t="shared" si="0"/>
        <v>217183.74693208092</v>
      </c>
      <c r="AX12" s="36">
        <f t="shared" si="1"/>
        <v>196.15155131264908</v>
      </c>
      <c r="AY12" s="36">
        <f t="shared" si="2"/>
        <v>1619.8071817726795</v>
      </c>
      <c r="BA12" s="30">
        <v>22.883036368074197</v>
      </c>
      <c r="BB12" s="30" t="s">
        <v>798</v>
      </c>
      <c r="BC12" s="14">
        <v>1</v>
      </c>
      <c r="BE12" s="14" t="s">
        <v>167</v>
      </c>
      <c r="BF12" s="14" t="s">
        <v>167</v>
      </c>
      <c r="BG12" s="14" t="s">
        <v>167</v>
      </c>
      <c r="BI12" s="14" t="s">
        <v>167</v>
      </c>
      <c r="BJ12" s="14" t="s">
        <v>167</v>
      </c>
      <c r="BK12" s="14" t="s">
        <v>167</v>
      </c>
      <c r="BL12" s="34"/>
      <c r="BM12" s="20"/>
      <c r="BN12" s="19"/>
      <c r="BO12" s="20"/>
    </row>
    <row r="13" spans="1:67" s="170" customFormat="1" ht="15" x14ac:dyDescent="0.2">
      <c r="A13" s="19" t="s">
        <v>23</v>
      </c>
      <c r="B13" s="20" t="s">
        <v>207</v>
      </c>
      <c r="C13" s="20" t="s">
        <v>17</v>
      </c>
      <c r="D13" s="20" t="s">
        <v>24</v>
      </c>
      <c r="E13" s="21" t="s">
        <v>138</v>
      </c>
      <c r="F13" s="21" t="s">
        <v>139</v>
      </c>
      <c r="G13" s="20" t="s">
        <v>170</v>
      </c>
      <c r="H13" s="20" t="s">
        <v>172</v>
      </c>
      <c r="I13" s="167">
        <v>44824</v>
      </c>
      <c r="J13" s="21" t="s">
        <v>672</v>
      </c>
      <c r="K13" s="23">
        <v>15.8</v>
      </c>
      <c r="L13" s="23">
        <v>0.90094338200000001</v>
      </c>
      <c r="M13" s="24">
        <v>2</v>
      </c>
      <c r="N13" s="25">
        <v>0.19364919999999999</v>
      </c>
      <c r="O13" s="23">
        <v>13.8</v>
      </c>
      <c r="P13" s="26">
        <v>2.9978571428571437</v>
      </c>
      <c r="Q13" s="26" t="s">
        <v>16</v>
      </c>
      <c r="R13" s="27">
        <v>1</v>
      </c>
      <c r="S13" s="26">
        <v>0.20939858324894814</v>
      </c>
      <c r="T13" s="25">
        <v>9.4937857142857141</v>
      </c>
      <c r="U13" s="25">
        <v>8.0509157800812151E-2</v>
      </c>
      <c r="V13" s="28">
        <v>2</v>
      </c>
      <c r="W13" s="28"/>
      <c r="X13" s="164">
        <v>3</v>
      </c>
      <c r="Y13" s="29">
        <v>14.9</v>
      </c>
      <c r="Z13" s="29">
        <v>0.9</v>
      </c>
      <c r="AA13" s="38"/>
      <c r="AB13" s="29"/>
      <c r="AC13" s="38"/>
      <c r="AD13" s="29"/>
      <c r="AE13" s="29">
        <v>13.6</v>
      </c>
      <c r="AF13" s="29">
        <v>0.5</v>
      </c>
      <c r="AG13" s="165">
        <v>7.6</v>
      </c>
      <c r="AH13" s="165">
        <v>0.6</v>
      </c>
      <c r="AI13" s="165"/>
      <c r="AJ13" s="25" t="s">
        <v>212</v>
      </c>
      <c r="AK13" s="32">
        <f>ROUND(((K13*P13)-(M13*T13))/O13,2)</f>
        <v>2.06</v>
      </c>
      <c r="AL13" s="168" t="s">
        <v>212</v>
      </c>
      <c r="AM13" s="32">
        <f>(AE13-(Y13-AK13))/(AE13-AG13)*100</f>
        <v>12.666666666666663</v>
      </c>
      <c r="AN13" s="32">
        <f>SUM(AL13:AM13)</f>
        <v>12.666666666666663</v>
      </c>
      <c r="AO13" s="33">
        <v>14.7</v>
      </c>
      <c r="AP13" s="20" t="s">
        <v>15</v>
      </c>
      <c r="AQ13" s="166"/>
      <c r="AR13" s="21">
        <v>240</v>
      </c>
      <c r="AS13" s="21">
        <v>200</v>
      </c>
      <c r="AT13" s="34">
        <v>1.5</v>
      </c>
      <c r="AU13" s="30">
        <v>83.9</v>
      </c>
      <c r="AV13" s="21">
        <v>22</v>
      </c>
      <c r="AW13" s="35">
        <f t="shared" si="0"/>
        <v>113959.53261074967</v>
      </c>
      <c r="AX13" s="36">
        <f t="shared" si="1"/>
        <v>109.65435041716329</v>
      </c>
      <c r="AY13" s="36">
        <f t="shared" si="2"/>
        <v>905.51873349820949</v>
      </c>
      <c r="AZ13" s="36"/>
      <c r="BA13" s="30">
        <v>20.809825182562513</v>
      </c>
      <c r="BB13" s="30" t="s">
        <v>798</v>
      </c>
      <c r="BC13" s="14">
        <v>1</v>
      </c>
      <c r="BD13" s="14"/>
      <c r="BE13" s="14">
        <v>168.5884630940337</v>
      </c>
      <c r="BF13" s="14" t="s">
        <v>798</v>
      </c>
      <c r="BG13" s="14">
        <v>1</v>
      </c>
      <c r="BH13" s="14"/>
      <c r="BI13" s="14">
        <v>764.49128008088678</v>
      </c>
      <c r="BJ13" s="14" t="s">
        <v>798</v>
      </c>
      <c r="BK13" s="14">
        <v>1</v>
      </c>
      <c r="BL13" s="34"/>
      <c r="BM13" s="20"/>
      <c r="BN13" s="20"/>
      <c r="BO13" s="20"/>
    </row>
    <row r="14" spans="1:67" s="170" customFormat="1" ht="15" x14ac:dyDescent="0.2">
      <c r="A14" s="19" t="s">
        <v>25</v>
      </c>
      <c r="B14" s="20" t="s">
        <v>207</v>
      </c>
      <c r="C14" s="20" t="s">
        <v>17</v>
      </c>
      <c r="D14" s="20" t="s">
        <v>26</v>
      </c>
      <c r="E14" s="21" t="s">
        <v>138</v>
      </c>
      <c r="F14" s="21" t="s">
        <v>139</v>
      </c>
      <c r="G14" s="20" t="s">
        <v>170</v>
      </c>
      <c r="H14" s="20" t="s">
        <v>172</v>
      </c>
      <c r="I14" s="167">
        <v>44824</v>
      </c>
      <c r="J14" s="21" t="s">
        <v>673</v>
      </c>
      <c r="K14" s="23">
        <v>10.1</v>
      </c>
      <c r="L14" s="23">
        <v>0.90094338200000001</v>
      </c>
      <c r="M14" s="24">
        <v>2</v>
      </c>
      <c r="N14" s="25">
        <v>0.19364919999999999</v>
      </c>
      <c r="O14" s="23">
        <v>8.1</v>
      </c>
      <c r="P14" s="26">
        <v>4.9478571428571438</v>
      </c>
      <c r="Q14" s="26" t="s">
        <v>16</v>
      </c>
      <c r="R14" s="27">
        <v>1</v>
      </c>
      <c r="S14" s="26">
        <v>0.28633058102943315</v>
      </c>
      <c r="T14" s="25">
        <v>9.4937857142857141</v>
      </c>
      <c r="U14" s="25">
        <v>8.0509157800812151E-2</v>
      </c>
      <c r="V14" s="28">
        <v>2</v>
      </c>
      <c r="W14" s="28"/>
      <c r="X14" s="164">
        <v>3</v>
      </c>
      <c r="Y14" s="29">
        <v>14.9</v>
      </c>
      <c r="Z14" s="29">
        <v>0.9</v>
      </c>
      <c r="AA14" s="38"/>
      <c r="AB14" s="29"/>
      <c r="AC14" s="38"/>
      <c r="AD14" s="29"/>
      <c r="AE14" s="29">
        <v>13.6</v>
      </c>
      <c r="AF14" s="29">
        <v>0.5</v>
      </c>
      <c r="AG14" s="165">
        <v>7.6</v>
      </c>
      <c r="AH14" s="165">
        <v>0.6</v>
      </c>
      <c r="AI14" s="165"/>
      <c r="AJ14" s="25" t="s">
        <v>212</v>
      </c>
      <c r="AK14" s="32">
        <f>ROUND(((K14*P14)-(M14*T14))/O14,2)</f>
        <v>3.83</v>
      </c>
      <c r="AL14" s="168" t="s">
        <v>212</v>
      </c>
      <c r="AM14" s="32">
        <f>(AE14-(Y14-AK14))/(AE14-AG14)*100</f>
        <v>42.166666666666657</v>
      </c>
      <c r="AN14" s="32">
        <f>SUM(AL14:AM14)</f>
        <v>42.166666666666657</v>
      </c>
      <c r="AO14" s="33">
        <v>14</v>
      </c>
      <c r="AP14" s="20" t="s">
        <v>15</v>
      </c>
      <c r="AQ14" s="166"/>
      <c r="AR14" s="21">
        <v>240</v>
      </c>
      <c r="AS14" s="21">
        <v>200</v>
      </c>
      <c r="AT14" s="34">
        <v>1.75</v>
      </c>
      <c r="AU14" s="30">
        <v>83.9</v>
      </c>
      <c r="AV14" s="21">
        <v>22</v>
      </c>
      <c r="AW14" s="35">
        <f t="shared" si="0"/>
        <v>66889.290880222616</v>
      </c>
      <c r="AX14" s="36">
        <f t="shared" si="1"/>
        <v>55.167716669504507</v>
      </c>
      <c r="AY14" s="36">
        <f t="shared" si="2"/>
        <v>455.57153672891269</v>
      </c>
      <c r="AZ14" s="36"/>
      <c r="BA14" s="30">
        <v>21.532204343950838</v>
      </c>
      <c r="BB14" s="30" t="s">
        <v>798</v>
      </c>
      <c r="BC14" s="14">
        <v>1</v>
      </c>
      <c r="BD14" s="14"/>
      <c r="BE14" s="14">
        <v>146.85806280607383</v>
      </c>
      <c r="BF14" s="14">
        <v>12.614955538541325</v>
      </c>
      <c r="BG14" s="14">
        <v>3</v>
      </c>
      <c r="BH14" s="14"/>
      <c r="BI14" s="14">
        <v>941.28298958883715</v>
      </c>
      <c r="BJ14" s="14">
        <v>100.64540975244999</v>
      </c>
      <c r="BK14" s="14">
        <v>3</v>
      </c>
      <c r="BL14" s="34"/>
      <c r="BM14" s="20"/>
      <c r="BN14" s="20"/>
      <c r="BO14" s="20"/>
    </row>
    <row r="15" spans="1:67" s="170" customFormat="1" ht="15" x14ac:dyDescent="0.2">
      <c r="A15" s="19" t="s">
        <v>31</v>
      </c>
      <c r="B15" s="20" t="s">
        <v>207</v>
      </c>
      <c r="C15" s="20" t="s">
        <v>17</v>
      </c>
      <c r="D15" s="20" t="s">
        <v>32</v>
      </c>
      <c r="E15" s="21" t="s">
        <v>138</v>
      </c>
      <c r="F15" s="21" t="s">
        <v>139</v>
      </c>
      <c r="G15" s="20" t="s">
        <v>170</v>
      </c>
      <c r="H15" s="20" t="s">
        <v>172</v>
      </c>
      <c r="I15" s="167">
        <v>44824</v>
      </c>
      <c r="J15" s="21" t="s">
        <v>674</v>
      </c>
      <c r="K15" s="23">
        <v>11.6</v>
      </c>
      <c r="L15" s="23">
        <v>0.90094338200000001</v>
      </c>
      <c r="M15" s="24">
        <v>2</v>
      </c>
      <c r="N15" s="25">
        <v>0.19364919999999999</v>
      </c>
      <c r="O15" s="23">
        <v>9.6</v>
      </c>
      <c r="P15" s="26">
        <v>2.8377142857142861</v>
      </c>
      <c r="Q15" s="26" t="s">
        <v>16</v>
      </c>
      <c r="R15" s="27">
        <v>1</v>
      </c>
      <c r="S15" s="26">
        <v>0.28633058102943315</v>
      </c>
      <c r="T15" s="25">
        <v>9.4937857142857141</v>
      </c>
      <c r="U15" s="25">
        <v>8.0509157800812151E-2</v>
      </c>
      <c r="V15" s="28">
        <v>2</v>
      </c>
      <c r="W15" s="28"/>
      <c r="X15" s="164">
        <v>3</v>
      </c>
      <c r="Y15" s="29">
        <v>14.9</v>
      </c>
      <c r="Z15" s="29">
        <v>0.9</v>
      </c>
      <c r="AA15" s="38"/>
      <c r="AB15" s="29"/>
      <c r="AC15" s="38"/>
      <c r="AD15" s="29"/>
      <c r="AE15" s="29">
        <v>13.6</v>
      </c>
      <c r="AF15" s="29">
        <v>0.5</v>
      </c>
      <c r="AG15" s="165">
        <v>7.6</v>
      </c>
      <c r="AH15" s="165">
        <v>0.6</v>
      </c>
      <c r="AI15" s="165"/>
      <c r="AJ15" s="25" t="s">
        <v>212</v>
      </c>
      <c r="AK15" s="32">
        <f>ROUND(((K15*P15)-(M15*T15))/O15,2)</f>
        <v>1.45</v>
      </c>
      <c r="AL15" s="168" t="s">
        <v>212</v>
      </c>
      <c r="AM15" s="32">
        <f>(AE15-(Y15-AK15))/(AE15-AG15)*100</f>
        <v>2.499999999999976</v>
      </c>
      <c r="AN15" s="32">
        <f>SUM(AL15:AM15)</f>
        <v>2.499999999999976</v>
      </c>
      <c r="AO15" s="33">
        <v>15.3</v>
      </c>
      <c r="AP15" s="20" t="s">
        <v>15</v>
      </c>
      <c r="AQ15" s="166"/>
      <c r="AR15" s="21">
        <v>240</v>
      </c>
      <c r="AS15" s="21">
        <v>200</v>
      </c>
      <c r="AT15" s="34">
        <v>2.1000000000000005</v>
      </c>
      <c r="AU15" s="30">
        <v>84</v>
      </c>
      <c r="AV15" s="21">
        <v>22</v>
      </c>
      <c r="AW15" s="35">
        <f t="shared" si="0"/>
        <v>79276.196598782364</v>
      </c>
      <c r="AX15" s="36">
        <f t="shared" si="1"/>
        <v>54.421768707482983</v>
      </c>
      <c r="AY15" s="36">
        <f t="shared" si="2"/>
        <v>449.41154534457115</v>
      </c>
      <c r="AZ15" s="36"/>
      <c r="BA15" s="30">
        <v>21.407238164869309</v>
      </c>
      <c r="BB15" s="30" t="s">
        <v>798</v>
      </c>
      <c r="BC15" s="14">
        <v>1</v>
      </c>
      <c r="BD15" s="14"/>
      <c r="BE15" s="14">
        <v>235.95911952778482</v>
      </c>
      <c r="BF15" s="14" t="s">
        <v>798</v>
      </c>
      <c r="BG15" s="14">
        <v>1</v>
      </c>
      <c r="BH15" s="14"/>
      <c r="BI15" s="14">
        <v>1672.5063984259248</v>
      </c>
      <c r="BJ15" s="14" t="s">
        <v>798</v>
      </c>
      <c r="BK15" s="14">
        <v>1</v>
      </c>
      <c r="BL15" s="34"/>
      <c r="BM15" s="20"/>
      <c r="BN15" s="20"/>
      <c r="BO15" s="20"/>
    </row>
    <row r="16" spans="1:67" ht="15" x14ac:dyDescent="0.2">
      <c r="A16" s="19" t="s">
        <v>39</v>
      </c>
      <c r="B16" s="20" t="s">
        <v>207</v>
      </c>
      <c r="C16" s="20" t="s">
        <v>17</v>
      </c>
      <c r="D16" s="20" t="s">
        <v>40</v>
      </c>
      <c r="E16" s="21" t="s">
        <v>138</v>
      </c>
      <c r="F16" s="21" t="s">
        <v>139</v>
      </c>
      <c r="G16" s="20" t="s">
        <v>170</v>
      </c>
      <c r="H16" s="20" t="s">
        <v>172</v>
      </c>
      <c r="I16" s="167">
        <v>44824</v>
      </c>
      <c r="J16" s="21" t="s">
        <v>675</v>
      </c>
      <c r="K16" s="23">
        <v>15.6</v>
      </c>
      <c r="L16" s="23">
        <v>0.90094338200000001</v>
      </c>
      <c r="M16" s="24">
        <v>2</v>
      </c>
      <c r="N16" s="25">
        <v>0.19364919999999999</v>
      </c>
      <c r="O16" s="23">
        <v>13.6</v>
      </c>
      <c r="P16" s="26">
        <v>3.4965714285714293</v>
      </c>
      <c r="Q16" s="26" t="s">
        <v>16</v>
      </c>
      <c r="R16" s="27">
        <v>1</v>
      </c>
      <c r="S16" s="26">
        <v>0.28633058102943315</v>
      </c>
      <c r="T16" s="25">
        <v>9.4937857142857141</v>
      </c>
      <c r="U16" s="25">
        <v>8.0509157800812151E-2</v>
      </c>
      <c r="V16" s="28">
        <v>2</v>
      </c>
      <c r="W16" s="28"/>
      <c r="X16" s="164">
        <v>3</v>
      </c>
      <c r="Y16" s="29">
        <v>14.9</v>
      </c>
      <c r="Z16" s="29">
        <v>0.9</v>
      </c>
      <c r="AA16" s="38"/>
      <c r="AB16" s="29"/>
      <c r="AC16" s="38"/>
      <c r="AD16" s="29"/>
      <c r="AE16" s="29">
        <v>13.6</v>
      </c>
      <c r="AF16" s="29">
        <v>0.5</v>
      </c>
      <c r="AG16" s="165">
        <v>7.6</v>
      </c>
      <c r="AH16" s="165">
        <v>0.6</v>
      </c>
      <c r="AI16" s="165"/>
      <c r="AJ16" s="25" t="s">
        <v>212</v>
      </c>
      <c r="AK16" s="32">
        <f>ROUND(((K16*P16)-(M16*T16))/O16,2)</f>
        <v>2.61</v>
      </c>
      <c r="AL16" s="168" t="s">
        <v>212</v>
      </c>
      <c r="AM16" s="32">
        <f>(AE16-(Y16-AK16))/(AE16-AG16)*100</f>
        <v>21.833333333333314</v>
      </c>
      <c r="AN16" s="32">
        <f>SUM(AL16:AM16)</f>
        <v>21.833333333333314</v>
      </c>
      <c r="AO16" s="33">
        <v>14.3</v>
      </c>
      <c r="AP16" s="20" t="s">
        <v>15</v>
      </c>
      <c r="AQ16" s="166"/>
      <c r="AR16" s="21">
        <v>240</v>
      </c>
      <c r="AS16" s="21">
        <v>200</v>
      </c>
      <c r="AT16" s="34">
        <v>2.8999999999999995</v>
      </c>
      <c r="AU16" s="30">
        <v>84</v>
      </c>
      <c r="AV16" s="21">
        <v>22</v>
      </c>
      <c r="AW16" s="35">
        <f t="shared" si="0"/>
        <v>112307.94518160835</v>
      </c>
      <c r="AX16" s="36">
        <f t="shared" si="1"/>
        <v>55.829228243021362</v>
      </c>
      <c r="AY16" s="36">
        <f t="shared" si="2"/>
        <v>461.03425772417228</v>
      </c>
      <c r="BA16" s="30">
        <v>20.201604005771028</v>
      </c>
      <c r="BB16" s="30" t="s">
        <v>798</v>
      </c>
      <c r="BC16" s="14">
        <v>1</v>
      </c>
      <c r="BE16" s="14">
        <v>230.89493740685171</v>
      </c>
      <c r="BF16" s="14" t="s">
        <v>798</v>
      </c>
      <c r="BG16" s="14">
        <v>1</v>
      </c>
      <c r="BI16" s="14">
        <v>536.07540089417921</v>
      </c>
      <c r="BJ16" s="14" t="s">
        <v>798</v>
      </c>
      <c r="BK16" s="14">
        <v>1</v>
      </c>
      <c r="BL16" s="34"/>
      <c r="BM16" s="20"/>
      <c r="BN16" s="20"/>
      <c r="BO16" s="20"/>
    </row>
    <row r="17" spans="1:67" ht="15" x14ac:dyDescent="0.2">
      <c r="A17" s="19" t="s">
        <v>432</v>
      </c>
      <c r="B17" s="20" t="s">
        <v>207</v>
      </c>
      <c r="C17" s="20" t="s">
        <v>17</v>
      </c>
      <c r="D17" s="20" t="s">
        <v>998</v>
      </c>
      <c r="E17" s="21" t="s">
        <v>138</v>
      </c>
      <c r="F17" s="21" t="s">
        <v>139</v>
      </c>
      <c r="G17" s="21" t="s">
        <v>170</v>
      </c>
      <c r="H17" s="21" t="s">
        <v>172</v>
      </c>
      <c r="I17" s="44">
        <v>44824</v>
      </c>
      <c r="J17" s="21" t="s">
        <v>675</v>
      </c>
      <c r="K17" s="23">
        <v>13.9</v>
      </c>
      <c r="L17" s="26" t="s">
        <v>167</v>
      </c>
      <c r="M17" s="24">
        <v>2</v>
      </c>
      <c r="N17" s="25">
        <v>0.19364919999999999</v>
      </c>
      <c r="O17" s="23">
        <v>11.9</v>
      </c>
      <c r="P17" s="26" t="s">
        <v>167</v>
      </c>
      <c r="Q17" s="26" t="s">
        <v>167</v>
      </c>
      <c r="R17" s="26" t="s">
        <v>167</v>
      </c>
      <c r="S17" s="26" t="s">
        <v>16</v>
      </c>
      <c r="T17" s="25" t="s">
        <v>167</v>
      </c>
      <c r="U17" s="25" t="s">
        <v>167</v>
      </c>
      <c r="V17" s="25" t="s">
        <v>167</v>
      </c>
      <c r="W17" s="28"/>
      <c r="X17" s="164" t="s">
        <v>16</v>
      </c>
      <c r="Y17" s="164" t="s">
        <v>16</v>
      </c>
      <c r="Z17" s="164" t="s">
        <v>16</v>
      </c>
      <c r="AA17" s="164" t="s">
        <v>16</v>
      </c>
      <c r="AB17" s="164" t="s">
        <v>16</v>
      </c>
      <c r="AC17" s="164" t="s">
        <v>16</v>
      </c>
      <c r="AD17" s="164" t="s">
        <v>16</v>
      </c>
      <c r="AE17" s="164" t="s">
        <v>16</v>
      </c>
      <c r="AF17" s="164" t="s">
        <v>16</v>
      </c>
      <c r="AG17" s="164" t="s">
        <v>16</v>
      </c>
      <c r="AH17" s="164" t="s">
        <v>16</v>
      </c>
      <c r="AI17" s="165"/>
      <c r="AJ17" s="25" t="s">
        <v>16</v>
      </c>
      <c r="AK17" s="25" t="s">
        <v>16</v>
      </c>
      <c r="AL17" s="25" t="s">
        <v>16</v>
      </c>
      <c r="AM17" s="25" t="s">
        <v>16</v>
      </c>
      <c r="AN17" s="25" t="s">
        <v>16</v>
      </c>
      <c r="AP17" s="20" t="s">
        <v>16</v>
      </c>
      <c r="AQ17" s="166"/>
      <c r="AR17" s="21">
        <v>240</v>
      </c>
      <c r="AS17" s="21">
        <v>200</v>
      </c>
      <c r="AT17" s="34">
        <v>1.75</v>
      </c>
      <c r="AU17" s="30">
        <v>84</v>
      </c>
      <c r="AV17" s="21">
        <v>22</v>
      </c>
      <c r="AW17" s="35">
        <f t="shared" si="0"/>
        <v>98269.452033907321</v>
      </c>
      <c r="AX17" s="36">
        <f t="shared" si="1"/>
        <v>80.952380952380949</v>
      </c>
      <c r="AY17" s="36">
        <f t="shared" si="2"/>
        <v>668.49967370004981</v>
      </c>
      <c r="BA17" s="30" t="s">
        <v>167</v>
      </c>
      <c r="BE17" s="14" t="s">
        <v>167</v>
      </c>
      <c r="BF17" s="14" t="s">
        <v>167</v>
      </c>
      <c r="BG17" s="14" t="s">
        <v>167</v>
      </c>
      <c r="BI17" s="14" t="s">
        <v>167</v>
      </c>
      <c r="BJ17" s="14" t="s">
        <v>167</v>
      </c>
      <c r="BK17" s="14" t="s">
        <v>167</v>
      </c>
      <c r="BL17" s="34"/>
      <c r="BM17" s="20"/>
      <c r="BN17" s="19"/>
      <c r="BO17" s="20"/>
    </row>
    <row r="18" spans="1:67" ht="15" x14ac:dyDescent="0.2">
      <c r="A18" s="19" t="s">
        <v>45</v>
      </c>
      <c r="B18" s="20" t="s">
        <v>207</v>
      </c>
      <c r="C18" s="20" t="s">
        <v>17</v>
      </c>
      <c r="D18" s="20" t="s">
        <v>46</v>
      </c>
      <c r="E18" s="21" t="s">
        <v>138</v>
      </c>
      <c r="F18" s="21" t="s">
        <v>139</v>
      </c>
      <c r="G18" s="20" t="s">
        <v>170</v>
      </c>
      <c r="H18" s="20" t="s">
        <v>172</v>
      </c>
      <c r="I18" s="167">
        <v>44824</v>
      </c>
      <c r="J18" s="21" t="s">
        <v>675</v>
      </c>
      <c r="K18" s="23">
        <v>11.2</v>
      </c>
      <c r="L18" s="23">
        <v>0.90094338200000001</v>
      </c>
      <c r="M18" s="24">
        <v>2</v>
      </c>
      <c r="N18" s="25">
        <v>0.19364919999999999</v>
      </c>
      <c r="O18" s="23">
        <v>9.1999999999999993</v>
      </c>
      <c r="P18" s="26">
        <v>2.929857142857144</v>
      </c>
      <c r="Q18" s="26" t="s">
        <v>16</v>
      </c>
      <c r="R18" s="27">
        <v>1</v>
      </c>
      <c r="S18" s="26">
        <v>0.28633058102943315</v>
      </c>
      <c r="T18" s="25">
        <v>9.4937857142857141</v>
      </c>
      <c r="U18" s="25">
        <v>8.0509157800812151E-2</v>
      </c>
      <c r="V18" s="28">
        <v>2</v>
      </c>
      <c r="W18" s="28"/>
      <c r="X18" s="164">
        <v>3</v>
      </c>
      <c r="Y18" s="29">
        <v>14.9</v>
      </c>
      <c r="Z18" s="29">
        <v>0.9</v>
      </c>
      <c r="AA18" s="38"/>
      <c r="AB18" s="29"/>
      <c r="AC18" s="38"/>
      <c r="AD18" s="29"/>
      <c r="AE18" s="29">
        <v>13.6</v>
      </c>
      <c r="AF18" s="29">
        <v>0.5</v>
      </c>
      <c r="AG18" s="165">
        <v>7.6</v>
      </c>
      <c r="AH18" s="165">
        <v>0.6</v>
      </c>
      <c r="AI18" s="165"/>
      <c r="AJ18" s="25" t="s">
        <v>212</v>
      </c>
      <c r="AK18" s="32">
        <f>ROUND(((K18*P18)-(M18*T18))/O18,2)</f>
        <v>1.5</v>
      </c>
      <c r="AL18" s="168" t="s">
        <v>212</v>
      </c>
      <c r="AM18" s="32">
        <f>(AE18-(Y18-AK18))/(AE18-AG18)*100</f>
        <v>3.3333333333333215</v>
      </c>
      <c r="AN18" s="32">
        <f>SUM(AL18:AM18)</f>
        <v>3.3333333333333215</v>
      </c>
      <c r="AO18" s="33">
        <v>15.3</v>
      </c>
      <c r="AP18" s="20" t="s">
        <v>15</v>
      </c>
      <c r="AQ18" s="166"/>
      <c r="AR18" s="21">
        <v>240</v>
      </c>
      <c r="AS18" s="21">
        <v>200</v>
      </c>
      <c r="AT18" s="34">
        <v>2.5499999999999998</v>
      </c>
      <c r="AU18" s="30">
        <v>84.1</v>
      </c>
      <c r="AV18" s="21">
        <v>22</v>
      </c>
      <c r="AW18" s="35">
        <f t="shared" si="0"/>
        <v>75973.021740499753</v>
      </c>
      <c r="AX18" s="36">
        <f t="shared" si="1"/>
        <v>42.899442773542241</v>
      </c>
      <c r="AY18" s="36">
        <f t="shared" si="2"/>
        <v>354.26090200974454</v>
      </c>
      <c r="BA18" s="30">
        <v>23.662031005974306</v>
      </c>
      <c r="BB18" s="30">
        <v>5.1244222885578408</v>
      </c>
      <c r="BC18" s="14">
        <v>2</v>
      </c>
      <c r="BE18" s="14">
        <v>242.08213939980442</v>
      </c>
      <c r="BF18" s="14" t="s">
        <v>798</v>
      </c>
      <c r="BG18" s="14">
        <v>1</v>
      </c>
      <c r="BI18" s="14">
        <v>551.47864230396442</v>
      </c>
      <c r="BJ18" s="14" t="s">
        <v>798</v>
      </c>
      <c r="BK18" s="14">
        <v>1</v>
      </c>
      <c r="BL18" s="34"/>
      <c r="BM18" s="20"/>
      <c r="BN18" s="20"/>
      <c r="BO18" s="20"/>
    </row>
    <row r="19" spans="1:67" ht="15" x14ac:dyDescent="0.2">
      <c r="A19" s="19" t="s">
        <v>416</v>
      </c>
      <c r="B19" s="20" t="s">
        <v>207</v>
      </c>
      <c r="C19" s="20" t="s">
        <v>17</v>
      </c>
      <c r="D19" s="20" t="s">
        <v>999</v>
      </c>
      <c r="E19" s="21" t="s">
        <v>138</v>
      </c>
      <c r="F19" s="21" t="s">
        <v>139</v>
      </c>
      <c r="G19" s="21" t="s">
        <v>170</v>
      </c>
      <c r="H19" s="21" t="s">
        <v>172</v>
      </c>
      <c r="I19" s="44">
        <v>44824</v>
      </c>
      <c r="J19" s="21" t="s">
        <v>996</v>
      </c>
      <c r="K19" s="23">
        <v>36.6</v>
      </c>
      <c r="L19" s="26" t="s">
        <v>167</v>
      </c>
      <c r="M19" s="24">
        <v>2</v>
      </c>
      <c r="N19" s="25">
        <v>0.19364919999999999</v>
      </c>
      <c r="O19" s="23">
        <v>34.6</v>
      </c>
      <c r="P19" s="26" t="s">
        <v>167</v>
      </c>
      <c r="Q19" s="26" t="s">
        <v>167</v>
      </c>
      <c r="R19" s="26" t="s">
        <v>167</v>
      </c>
      <c r="S19" s="26" t="s">
        <v>16</v>
      </c>
      <c r="T19" s="25" t="s">
        <v>167</v>
      </c>
      <c r="U19" s="25" t="s">
        <v>167</v>
      </c>
      <c r="V19" s="25" t="s">
        <v>167</v>
      </c>
      <c r="W19" s="28"/>
      <c r="X19" s="164" t="s">
        <v>16</v>
      </c>
      <c r="Y19" s="164" t="s">
        <v>16</v>
      </c>
      <c r="Z19" s="164" t="s">
        <v>16</v>
      </c>
      <c r="AA19" s="164" t="s">
        <v>16</v>
      </c>
      <c r="AB19" s="164" t="s">
        <v>16</v>
      </c>
      <c r="AC19" s="164" t="s">
        <v>16</v>
      </c>
      <c r="AD19" s="164" t="s">
        <v>16</v>
      </c>
      <c r="AE19" s="164" t="s">
        <v>16</v>
      </c>
      <c r="AF19" s="164" t="s">
        <v>16</v>
      </c>
      <c r="AG19" s="164" t="s">
        <v>16</v>
      </c>
      <c r="AH19" s="164" t="s">
        <v>16</v>
      </c>
      <c r="AI19" s="165"/>
      <c r="AJ19" s="25" t="s">
        <v>16</v>
      </c>
      <c r="AK19" s="25" t="s">
        <v>16</v>
      </c>
      <c r="AL19" s="25" t="s">
        <v>16</v>
      </c>
      <c r="AM19" s="25" t="s">
        <v>16</v>
      </c>
      <c r="AN19" s="25" t="s">
        <v>16</v>
      </c>
      <c r="AP19" s="20" t="s">
        <v>16</v>
      </c>
      <c r="AQ19" s="166"/>
      <c r="AR19" s="21">
        <v>240</v>
      </c>
      <c r="AS19" s="21">
        <v>200</v>
      </c>
      <c r="AT19" s="34">
        <v>4.1499999999999995</v>
      </c>
      <c r="AU19" s="30">
        <v>84.1</v>
      </c>
      <c r="AV19" s="21">
        <v>22</v>
      </c>
      <c r="AW19" s="35">
        <f t="shared" si="0"/>
        <v>285724.62524144485</v>
      </c>
      <c r="AX19" s="36">
        <f t="shared" si="1"/>
        <v>99.13614028050371</v>
      </c>
      <c r="AY19" s="36">
        <f t="shared" si="2"/>
        <v>818.66001530434198</v>
      </c>
      <c r="BA19" s="30" t="s">
        <v>167</v>
      </c>
      <c r="BE19" s="14" t="s">
        <v>167</v>
      </c>
      <c r="BF19" s="14" t="s">
        <v>167</v>
      </c>
      <c r="BG19" s="14" t="s">
        <v>167</v>
      </c>
      <c r="BI19" s="14" t="s">
        <v>167</v>
      </c>
      <c r="BJ19" s="14" t="s">
        <v>167</v>
      </c>
      <c r="BK19" s="14" t="s">
        <v>167</v>
      </c>
      <c r="BL19" s="34"/>
      <c r="BM19" s="20"/>
      <c r="BN19" s="19"/>
      <c r="BO19" s="20"/>
    </row>
    <row r="20" spans="1:67" ht="15" x14ac:dyDescent="0.2">
      <c r="A20" s="19" t="s">
        <v>47</v>
      </c>
      <c r="B20" s="20" t="s">
        <v>207</v>
      </c>
      <c r="C20" s="21" t="s">
        <v>17</v>
      </c>
      <c r="D20" s="21" t="s">
        <v>48</v>
      </c>
      <c r="E20" s="21" t="s">
        <v>138</v>
      </c>
      <c r="F20" s="21" t="s">
        <v>139</v>
      </c>
      <c r="G20" s="20" t="s">
        <v>170</v>
      </c>
      <c r="H20" s="20" t="s">
        <v>172</v>
      </c>
      <c r="I20" s="167">
        <v>44824</v>
      </c>
      <c r="J20" s="21" t="s">
        <v>676</v>
      </c>
      <c r="K20" s="23">
        <v>23.2</v>
      </c>
      <c r="L20" s="23">
        <v>0.90094338200000001</v>
      </c>
      <c r="M20" s="24">
        <v>2</v>
      </c>
      <c r="N20" s="25">
        <v>0.19364919999999999</v>
      </c>
      <c r="O20" s="23">
        <v>21.2</v>
      </c>
      <c r="P20" s="26">
        <v>1.2888571428571443</v>
      </c>
      <c r="Q20" s="26" t="s">
        <v>16</v>
      </c>
      <c r="R20" s="27">
        <v>1</v>
      </c>
      <c r="S20" s="26">
        <v>0.34641954332860569</v>
      </c>
      <c r="T20" s="25">
        <v>9.4937857142857141</v>
      </c>
      <c r="U20" s="25">
        <v>8.0509157800812151E-2</v>
      </c>
      <c r="V20" s="28">
        <v>2</v>
      </c>
      <c r="W20" s="28"/>
      <c r="X20" s="164">
        <v>3</v>
      </c>
      <c r="Y20" s="29">
        <v>14.9</v>
      </c>
      <c r="Z20" s="29">
        <v>0.9</v>
      </c>
      <c r="AA20" s="38"/>
      <c r="AB20" s="29"/>
      <c r="AC20" s="38"/>
      <c r="AD20" s="29"/>
      <c r="AE20" s="29">
        <v>13.6</v>
      </c>
      <c r="AF20" s="29">
        <v>0.5</v>
      </c>
      <c r="AG20" s="165">
        <v>7.6</v>
      </c>
      <c r="AH20" s="165">
        <v>0.6</v>
      </c>
      <c r="AI20" s="165"/>
      <c r="AJ20" s="25" t="s">
        <v>212</v>
      </c>
      <c r="AK20" s="32">
        <f t="shared" ref="AK20:AK30" si="4">ROUND(((K20*P20)-(M20*T20))/O20,2)</f>
        <v>0.51</v>
      </c>
      <c r="AL20" s="168" t="s">
        <v>212</v>
      </c>
      <c r="AM20" s="32">
        <f t="shared" ref="AM20:AM30" si="5">(AE20-(Y20-AK20))/(AE20-AG20)*100</f>
        <v>-13.166666666666682</v>
      </c>
      <c r="AN20" s="32">
        <f t="shared" ref="AN20:AN34" si="6">SUM(AL20:AM20)</f>
        <v>-13.166666666666682</v>
      </c>
      <c r="AO20" s="33">
        <v>16</v>
      </c>
      <c r="AP20" s="20" t="s">
        <v>15</v>
      </c>
      <c r="AQ20" s="166"/>
      <c r="AR20" s="21">
        <v>240</v>
      </c>
      <c r="AS20" s="21">
        <v>200</v>
      </c>
      <c r="AT20" s="34">
        <v>1.7999999999999998</v>
      </c>
      <c r="AU20" s="30">
        <v>84.1</v>
      </c>
      <c r="AV20" s="21">
        <v>22</v>
      </c>
      <c r="AW20" s="35">
        <f t="shared" si="0"/>
        <v>175068.2674889777</v>
      </c>
      <c r="AX20" s="36">
        <f t="shared" si="1"/>
        <v>140.04492006870132</v>
      </c>
      <c r="AY20" s="36">
        <f t="shared" si="2"/>
        <v>1156.4821475028257</v>
      </c>
      <c r="BA20" s="30" t="s">
        <v>167</v>
      </c>
      <c r="BE20" s="14">
        <v>237.27155110220002</v>
      </c>
      <c r="BF20" s="14" t="s">
        <v>798</v>
      </c>
      <c r="BG20" s="14">
        <v>1</v>
      </c>
      <c r="BI20" s="14">
        <v>595.61460120239383</v>
      </c>
      <c r="BJ20" s="14" t="s">
        <v>798</v>
      </c>
      <c r="BK20" s="14">
        <v>1</v>
      </c>
      <c r="BL20" s="34"/>
      <c r="BM20" s="20"/>
      <c r="BN20" s="20"/>
      <c r="BO20" s="20"/>
    </row>
    <row r="21" spans="1:67" ht="15" x14ac:dyDescent="0.2">
      <c r="A21" s="19" t="s">
        <v>49</v>
      </c>
      <c r="B21" s="20" t="s">
        <v>207</v>
      </c>
      <c r="C21" s="20" t="s">
        <v>17</v>
      </c>
      <c r="D21" s="20" t="s">
        <v>50</v>
      </c>
      <c r="E21" s="21" t="s">
        <v>138</v>
      </c>
      <c r="F21" s="21" t="s">
        <v>139</v>
      </c>
      <c r="G21" s="20" t="s">
        <v>170</v>
      </c>
      <c r="H21" s="20" t="s">
        <v>172</v>
      </c>
      <c r="I21" s="167">
        <v>44824</v>
      </c>
      <c r="J21" s="21" t="s">
        <v>676</v>
      </c>
      <c r="K21" s="23">
        <v>11.2</v>
      </c>
      <c r="L21" s="23">
        <v>0.90094338200000001</v>
      </c>
      <c r="M21" s="24">
        <v>2</v>
      </c>
      <c r="N21" s="25">
        <v>0.19364919999999999</v>
      </c>
      <c r="O21" s="23">
        <v>9.1999999999999993</v>
      </c>
      <c r="P21" s="26">
        <v>3.2615714285714295</v>
      </c>
      <c r="Q21" s="26" t="s">
        <v>16</v>
      </c>
      <c r="R21" s="27">
        <v>1</v>
      </c>
      <c r="S21" s="26">
        <v>0.28633058102943315</v>
      </c>
      <c r="T21" s="25">
        <v>9.4937857142857141</v>
      </c>
      <c r="U21" s="25">
        <v>8.0509157800812151E-2</v>
      </c>
      <c r="V21" s="28">
        <v>2</v>
      </c>
      <c r="W21" s="28"/>
      <c r="X21" s="164">
        <v>3</v>
      </c>
      <c r="Y21" s="29">
        <v>14.9</v>
      </c>
      <c r="Z21" s="29">
        <v>0.9</v>
      </c>
      <c r="AA21" s="38"/>
      <c r="AB21" s="29"/>
      <c r="AC21" s="38"/>
      <c r="AD21" s="29"/>
      <c r="AE21" s="29">
        <v>13.6</v>
      </c>
      <c r="AF21" s="29">
        <v>0.5</v>
      </c>
      <c r="AG21" s="165">
        <v>7.6</v>
      </c>
      <c r="AH21" s="165">
        <v>0.6</v>
      </c>
      <c r="AI21" s="165"/>
      <c r="AJ21" s="25" t="s">
        <v>212</v>
      </c>
      <c r="AK21" s="32">
        <f t="shared" si="4"/>
        <v>1.91</v>
      </c>
      <c r="AL21" s="168" t="s">
        <v>212</v>
      </c>
      <c r="AM21" s="32">
        <f t="shared" si="5"/>
        <v>10.166666666666657</v>
      </c>
      <c r="AN21" s="32">
        <f t="shared" si="6"/>
        <v>10.166666666666657</v>
      </c>
      <c r="AO21" s="33">
        <v>15</v>
      </c>
      <c r="AP21" s="20" t="s">
        <v>15</v>
      </c>
      <c r="AQ21" s="166"/>
      <c r="AR21" s="21">
        <v>240</v>
      </c>
      <c r="AS21" s="21">
        <v>200</v>
      </c>
      <c r="AT21" s="34">
        <v>2.25</v>
      </c>
      <c r="AU21" s="30">
        <v>84.2</v>
      </c>
      <c r="AV21" s="21">
        <v>22</v>
      </c>
      <c r="AW21" s="35">
        <f t="shared" si="0"/>
        <v>75973.021740499753</v>
      </c>
      <c r="AX21" s="36">
        <f t="shared" si="1"/>
        <v>48.561625758775399</v>
      </c>
      <c r="AY21" s="36">
        <f t="shared" si="2"/>
        <v>401.01885320928875</v>
      </c>
      <c r="BA21" s="30">
        <v>22.796248676448343</v>
      </c>
      <c r="BB21" s="30" t="s">
        <v>798</v>
      </c>
      <c r="BC21" s="14">
        <v>1</v>
      </c>
      <c r="BE21" s="14">
        <v>275.46445000000256</v>
      </c>
      <c r="BF21" s="14" t="s">
        <v>798</v>
      </c>
      <c r="BG21" s="14">
        <v>1</v>
      </c>
      <c r="BI21" s="14">
        <v>800.39973214286465</v>
      </c>
      <c r="BJ21" s="14" t="s">
        <v>798</v>
      </c>
      <c r="BK21" s="14">
        <v>1</v>
      </c>
      <c r="BL21" s="34"/>
      <c r="BM21" s="20"/>
      <c r="BN21" s="20"/>
      <c r="BO21" s="20"/>
    </row>
    <row r="22" spans="1:67" ht="15" x14ac:dyDescent="0.2">
      <c r="A22" s="19" t="s">
        <v>53</v>
      </c>
      <c r="B22" s="20" t="s">
        <v>207</v>
      </c>
      <c r="C22" s="20" t="s">
        <v>17</v>
      </c>
      <c r="D22" s="20" t="s">
        <v>54</v>
      </c>
      <c r="E22" s="21" t="s">
        <v>138</v>
      </c>
      <c r="F22" s="21" t="s">
        <v>139</v>
      </c>
      <c r="G22" s="20" t="s">
        <v>170</v>
      </c>
      <c r="H22" s="20" t="s">
        <v>172</v>
      </c>
      <c r="I22" s="167">
        <v>44824</v>
      </c>
      <c r="J22" s="21" t="s">
        <v>676</v>
      </c>
      <c r="K22" s="23">
        <v>17.7</v>
      </c>
      <c r="L22" s="23">
        <v>0.90094338200000001</v>
      </c>
      <c r="M22" s="24">
        <v>2</v>
      </c>
      <c r="N22" s="25">
        <v>0.19364919999999999</v>
      </c>
      <c r="O22" s="23">
        <v>15.7</v>
      </c>
      <c r="P22" s="26">
        <v>3.3752857142857153</v>
      </c>
      <c r="Q22" s="26" t="s">
        <v>16</v>
      </c>
      <c r="R22" s="27">
        <v>1</v>
      </c>
      <c r="S22" s="26">
        <v>0.28633058102943315</v>
      </c>
      <c r="T22" s="25">
        <v>9.4937857142857141</v>
      </c>
      <c r="U22" s="25">
        <v>8.0509157800812151E-2</v>
      </c>
      <c r="V22" s="28">
        <v>2</v>
      </c>
      <c r="W22" s="28"/>
      <c r="X22" s="164">
        <v>3</v>
      </c>
      <c r="Y22" s="29">
        <v>14.9</v>
      </c>
      <c r="Z22" s="29">
        <v>0.9</v>
      </c>
      <c r="AA22" s="38"/>
      <c r="AB22" s="29"/>
      <c r="AC22" s="38"/>
      <c r="AD22" s="29"/>
      <c r="AE22" s="29">
        <v>13.6</v>
      </c>
      <c r="AF22" s="29">
        <v>0.5</v>
      </c>
      <c r="AG22" s="165">
        <v>7.6</v>
      </c>
      <c r="AH22" s="165">
        <v>0.6</v>
      </c>
      <c r="AI22" s="165"/>
      <c r="AJ22" s="25" t="s">
        <v>212</v>
      </c>
      <c r="AK22" s="32">
        <f t="shared" si="4"/>
        <v>2.6</v>
      </c>
      <c r="AL22" s="168" t="s">
        <v>212</v>
      </c>
      <c r="AM22" s="32">
        <f t="shared" si="5"/>
        <v>21.666666666666647</v>
      </c>
      <c r="AN22" s="32">
        <f t="shared" si="6"/>
        <v>21.666666666666647</v>
      </c>
      <c r="AO22" s="33">
        <v>14.2</v>
      </c>
      <c r="AP22" s="20" t="s">
        <v>15</v>
      </c>
      <c r="AQ22" s="166"/>
      <c r="AR22" s="21">
        <v>240</v>
      </c>
      <c r="AS22" s="21">
        <v>200</v>
      </c>
      <c r="AT22" s="34">
        <v>2.6000000000000005</v>
      </c>
      <c r="AU22" s="30">
        <v>84.2</v>
      </c>
      <c r="AV22" s="21">
        <v>22</v>
      </c>
      <c r="AW22" s="35">
        <f t="shared" si="0"/>
        <v>129649.61318759198</v>
      </c>
      <c r="AX22" s="36">
        <f t="shared" si="1"/>
        <v>71.715695231134646</v>
      </c>
      <c r="AY22" s="36">
        <f t="shared" si="2"/>
        <v>592.22370357935301</v>
      </c>
      <c r="BA22" s="30">
        <v>24.074736071913868</v>
      </c>
      <c r="BB22" s="30" t="s">
        <v>798</v>
      </c>
      <c r="BC22" s="14">
        <v>1</v>
      </c>
      <c r="BE22" s="14">
        <v>236.11777939042318</v>
      </c>
      <c r="BF22" s="14" t="s">
        <v>798</v>
      </c>
      <c r="BG22" s="14">
        <v>1</v>
      </c>
      <c r="BI22" s="14">
        <v>1034.3290275762072</v>
      </c>
      <c r="BJ22" s="14" t="s">
        <v>798</v>
      </c>
      <c r="BK22" s="14">
        <v>1</v>
      </c>
      <c r="BL22" s="34"/>
      <c r="BM22" s="20"/>
      <c r="BN22" s="20"/>
      <c r="BO22" s="20"/>
    </row>
    <row r="23" spans="1:67" s="20" customFormat="1" ht="15" x14ac:dyDescent="0.2">
      <c r="A23" s="19" t="s">
        <v>57</v>
      </c>
      <c r="B23" s="20" t="s">
        <v>207</v>
      </c>
      <c r="C23" s="20" t="s">
        <v>17</v>
      </c>
      <c r="D23" s="20" t="s">
        <v>58</v>
      </c>
      <c r="E23" s="21" t="s">
        <v>138</v>
      </c>
      <c r="F23" s="21" t="s">
        <v>139</v>
      </c>
      <c r="G23" s="20" t="s">
        <v>170</v>
      </c>
      <c r="H23" s="20" t="s">
        <v>172</v>
      </c>
      <c r="I23" s="167">
        <v>44824</v>
      </c>
      <c r="J23" s="21" t="s">
        <v>677</v>
      </c>
      <c r="K23" s="23">
        <v>10.4</v>
      </c>
      <c r="L23" s="23">
        <v>0.90094338200000001</v>
      </c>
      <c r="M23" s="24">
        <v>2</v>
      </c>
      <c r="N23" s="25">
        <v>0.19364919999999999</v>
      </c>
      <c r="O23" s="23">
        <v>8.4</v>
      </c>
      <c r="P23" s="26">
        <v>3.4132857142857156</v>
      </c>
      <c r="Q23" s="26" t="s">
        <v>16</v>
      </c>
      <c r="R23" s="27">
        <v>1</v>
      </c>
      <c r="S23" s="26">
        <v>0.28633058102943315</v>
      </c>
      <c r="T23" s="25">
        <v>9.4937857142857141</v>
      </c>
      <c r="U23" s="25">
        <v>8.0509157800812151E-2</v>
      </c>
      <c r="V23" s="28">
        <v>2</v>
      </c>
      <c r="W23" s="28"/>
      <c r="X23" s="164">
        <v>3</v>
      </c>
      <c r="Y23" s="29">
        <v>14.9</v>
      </c>
      <c r="Z23" s="29">
        <v>0.9</v>
      </c>
      <c r="AA23" s="38"/>
      <c r="AB23" s="29"/>
      <c r="AC23" s="38"/>
      <c r="AD23" s="29"/>
      <c r="AE23" s="29">
        <v>13.6</v>
      </c>
      <c r="AF23" s="29">
        <v>0.5</v>
      </c>
      <c r="AG23" s="165">
        <v>7.6</v>
      </c>
      <c r="AH23" s="165">
        <v>0.6</v>
      </c>
      <c r="AI23" s="165"/>
      <c r="AJ23" s="25" t="s">
        <v>212</v>
      </c>
      <c r="AK23" s="32">
        <f t="shared" si="4"/>
        <v>1.97</v>
      </c>
      <c r="AL23" s="168" t="s">
        <v>212</v>
      </c>
      <c r="AM23" s="32">
        <f t="shared" si="5"/>
        <v>11.166666666666664</v>
      </c>
      <c r="AN23" s="32">
        <f t="shared" si="6"/>
        <v>11.166666666666664</v>
      </c>
      <c r="AO23" s="33">
        <v>15.2</v>
      </c>
      <c r="AP23" s="20" t="s">
        <v>15</v>
      </c>
      <c r="AQ23" s="166"/>
      <c r="AR23" s="21">
        <v>240</v>
      </c>
      <c r="AS23" s="21">
        <v>200</v>
      </c>
      <c r="AT23" s="34">
        <v>2.8</v>
      </c>
      <c r="AU23" s="30">
        <v>84.2</v>
      </c>
      <c r="AV23" s="21">
        <v>22</v>
      </c>
      <c r="AW23" s="35">
        <f t="shared" si="0"/>
        <v>69366.672023934574</v>
      </c>
      <c r="AX23" s="36">
        <f t="shared" si="1"/>
        <v>35.62945368171021</v>
      </c>
      <c r="AY23" s="36">
        <f t="shared" si="2"/>
        <v>294.22578903942389</v>
      </c>
      <c r="AZ23" s="36"/>
      <c r="BA23" s="30">
        <v>27.090546256031452</v>
      </c>
      <c r="BB23" s="30" t="s">
        <v>798</v>
      </c>
      <c r="BC23" s="14">
        <v>1</v>
      </c>
      <c r="BD23" s="14"/>
      <c r="BE23" s="14">
        <v>223.28581090373098</v>
      </c>
      <c r="BF23" s="14" t="s">
        <v>798</v>
      </c>
      <c r="BG23" s="14">
        <v>1</v>
      </c>
      <c r="BH23" s="14"/>
      <c r="BI23" s="14">
        <v>1079.5239474459636</v>
      </c>
      <c r="BJ23" s="14" t="s">
        <v>798</v>
      </c>
      <c r="BK23" s="14">
        <v>1</v>
      </c>
      <c r="BL23" s="34"/>
      <c r="BM23" s="40"/>
      <c r="BN23" s="40"/>
      <c r="BO23" s="40"/>
    </row>
    <row r="24" spans="1:67" s="20" customFormat="1" ht="15" x14ac:dyDescent="0.2">
      <c r="A24" s="19" t="s">
        <v>65</v>
      </c>
      <c r="B24" s="20" t="s">
        <v>207</v>
      </c>
      <c r="C24" s="20" t="s">
        <v>66</v>
      </c>
      <c r="D24" s="20" t="s">
        <v>67</v>
      </c>
      <c r="E24" s="21" t="s">
        <v>138</v>
      </c>
      <c r="F24" s="21" t="s">
        <v>139</v>
      </c>
      <c r="G24" s="20" t="s">
        <v>171</v>
      </c>
      <c r="H24" s="20" t="s">
        <v>172</v>
      </c>
      <c r="I24" s="167">
        <v>44734</v>
      </c>
      <c r="J24" s="21" t="s">
        <v>678</v>
      </c>
      <c r="K24" s="23">
        <v>18.600000000000001</v>
      </c>
      <c r="L24" s="23">
        <v>0.13790934399999999</v>
      </c>
      <c r="M24" s="24">
        <v>2</v>
      </c>
      <c r="N24" s="25">
        <v>0.19364919999999999</v>
      </c>
      <c r="O24" s="23">
        <v>16.600000000000001</v>
      </c>
      <c r="P24" s="26">
        <v>8.0875714285714295</v>
      </c>
      <c r="Q24" s="26" t="s">
        <v>16</v>
      </c>
      <c r="R24" s="27">
        <v>1</v>
      </c>
      <c r="S24" s="26">
        <v>0.20939858324894814</v>
      </c>
      <c r="T24" s="25">
        <v>9.0053571428571448</v>
      </c>
      <c r="U24" s="25">
        <v>0.1360675477511829</v>
      </c>
      <c r="V24" s="28">
        <v>2</v>
      </c>
      <c r="W24" s="28"/>
      <c r="X24" s="164">
        <v>3</v>
      </c>
      <c r="Y24" s="29">
        <v>14.9</v>
      </c>
      <c r="Z24" s="29">
        <v>0.9</v>
      </c>
      <c r="AA24" s="38"/>
      <c r="AB24" s="29"/>
      <c r="AC24" s="38"/>
      <c r="AD24" s="29"/>
      <c r="AE24" s="29">
        <v>13.6</v>
      </c>
      <c r="AF24" s="29">
        <v>0.5</v>
      </c>
      <c r="AG24" s="165">
        <v>7.6</v>
      </c>
      <c r="AH24" s="165">
        <v>0.6</v>
      </c>
      <c r="AI24" s="165"/>
      <c r="AJ24" s="25" t="s">
        <v>212</v>
      </c>
      <c r="AK24" s="32">
        <f t="shared" si="4"/>
        <v>7.98</v>
      </c>
      <c r="AL24" s="168" t="s">
        <v>212</v>
      </c>
      <c r="AM24" s="32">
        <f t="shared" si="5"/>
        <v>111.33333333333333</v>
      </c>
      <c r="AN24" s="32">
        <f t="shared" si="6"/>
        <v>111.33333333333333</v>
      </c>
      <c r="AO24" s="33">
        <v>17</v>
      </c>
      <c r="AP24" s="20" t="s">
        <v>15</v>
      </c>
      <c r="AQ24" s="166"/>
      <c r="AR24" s="21">
        <v>240</v>
      </c>
      <c r="AS24" s="21">
        <v>200</v>
      </c>
      <c r="AT24" s="34">
        <v>5.3500000000000005</v>
      </c>
      <c r="AU24" s="30">
        <v>103.83333333337214</v>
      </c>
      <c r="AV24" s="21">
        <v>22</v>
      </c>
      <c r="AW24" s="35">
        <f t="shared" si="0"/>
        <v>137081.75661872787</v>
      </c>
      <c r="AX24" s="36">
        <f t="shared" si="1"/>
        <v>29.882540015890179</v>
      </c>
      <c r="AY24" s="36">
        <f t="shared" si="2"/>
        <v>246.7681372052804</v>
      </c>
      <c r="AZ24" s="36"/>
      <c r="BA24" s="30">
        <v>33.397398151318043</v>
      </c>
      <c r="BB24" s="30" t="s">
        <v>798</v>
      </c>
      <c r="BC24" s="14">
        <v>1</v>
      </c>
      <c r="BD24" s="14"/>
      <c r="BE24" s="14">
        <v>168.42210323054869</v>
      </c>
      <c r="BF24" s="14">
        <v>21.036148298740169</v>
      </c>
      <c r="BG24" s="14">
        <v>3</v>
      </c>
      <c r="BH24" s="14"/>
      <c r="BI24" s="14">
        <v>4497.7057438155671</v>
      </c>
      <c r="BJ24" s="14">
        <v>522.92784623656507</v>
      </c>
      <c r="BK24" s="14">
        <v>3</v>
      </c>
      <c r="BL24" s="34"/>
      <c r="BN24" s="19"/>
    </row>
    <row r="25" spans="1:67" s="20" customFormat="1" ht="15" x14ac:dyDescent="0.2">
      <c r="A25" s="19" t="s">
        <v>70</v>
      </c>
      <c r="B25" s="20" t="s">
        <v>207</v>
      </c>
      <c r="C25" s="20" t="s">
        <v>66</v>
      </c>
      <c r="D25" s="20" t="s">
        <v>71</v>
      </c>
      <c r="E25" s="21" t="s">
        <v>138</v>
      </c>
      <c r="F25" s="21" t="s">
        <v>139</v>
      </c>
      <c r="G25" s="20" t="s">
        <v>171</v>
      </c>
      <c r="H25" s="20" t="s">
        <v>173</v>
      </c>
      <c r="I25" s="167">
        <v>44734</v>
      </c>
      <c r="J25" s="21" t="s">
        <v>679</v>
      </c>
      <c r="K25" s="23">
        <v>21.6</v>
      </c>
      <c r="L25" s="23">
        <v>0.13790934399999999</v>
      </c>
      <c r="M25" s="24">
        <v>2</v>
      </c>
      <c r="N25" s="25">
        <v>0.19364919999999999</v>
      </c>
      <c r="O25" s="23">
        <v>19.600000000000001</v>
      </c>
      <c r="P25" s="26">
        <v>6.9907142857142865</v>
      </c>
      <c r="Q25" s="26" t="s">
        <v>16</v>
      </c>
      <c r="R25" s="27">
        <v>1</v>
      </c>
      <c r="S25" s="26">
        <v>0.28633058102943315</v>
      </c>
      <c r="T25" s="25">
        <v>9.0053571428571448</v>
      </c>
      <c r="U25" s="25">
        <v>0.1360675477511829</v>
      </c>
      <c r="V25" s="28">
        <v>2</v>
      </c>
      <c r="W25" s="28"/>
      <c r="X25" s="164">
        <v>3</v>
      </c>
      <c r="Y25" s="29">
        <v>14.9</v>
      </c>
      <c r="Z25" s="29">
        <v>0.9</v>
      </c>
      <c r="AA25" s="38"/>
      <c r="AB25" s="29"/>
      <c r="AC25" s="38"/>
      <c r="AD25" s="29"/>
      <c r="AE25" s="29">
        <v>13.6</v>
      </c>
      <c r="AF25" s="29">
        <v>0.5</v>
      </c>
      <c r="AG25" s="165">
        <v>7.6</v>
      </c>
      <c r="AH25" s="165">
        <v>0.6</v>
      </c>
      <c r="AI25" s="165"/>
      <c r="AJ25" s="25" t="s">
        <v>212</v>
      </c>
      <c r="AK25" s="32">
        <f t="shared" si="4"/>
        <v>6.79</v>
      </c>
      <c r="AL25" s="168" t="s">
        <v>212</v>
      </c>
      <c r="AM25" s="32">
        <f t="shared" si="5"/>
        <v>91.5</v>
      </c>
      <c r="AN25" s="32">
        <f t="shared" si="6"/>
        <v>91.5</v>
      </c>
      <c r="AO25" s="33">
        <v>15.5</v>
      </c>
      <c r="AP25" s="20" t="s">
        <v>15</v>
      </c>
      <c r="AQ25" s="166"/>
      <c r="AR25" s="21">
        <v>240</v>
      </c>
      <c r="AS25" s="21">
        <v>200</v>
      </c>
      <c r="AT25" s="34">
        <v>4.9999999999999991</v>
      </c>
      <c r="AU25" s="30">
        <v>103.83333333337214</v>
      </c>
      <c r="AV25" s="21">
        <v>22</v>
      </c>
      <c r="AW25" s="35">
        <f t="shared" si="0"/>
        <v>161855.56805584737</v>
      </c>
      <c r="AX25" s="36">
        <f t="shared" si="1"/>
        <v>37.752808988749948</v>
      </c>
      <c r="AY25" s="36">
        <f t="shared" si="2"/>
        <v>311.76032370296036</v>
      </c>
      <c r="AZ25" s="36"/>
      <c r="BA25" s="30">
        <v>28.069233525229436</v>
      </c>
      <c r="BB25" s="30">
        <v>1.6356545565034684</v>
      </c>
      <c r="BC25" s="14">
        <v>2</v>
      </c>
      <c r="BD25" s="14"/>
      <c r="BE25" s="14">
        <v>76.466930799775085</v>
      </c>
      <c r="BF25" s="14">
        <v>2.1355429166709876</v>
      </c>
      <c r="BG25" s="14">
        <v>3</v>
      </c>
      <c r="BH25" s="14"/>
      <c r="BI25" s="14">
        <v>633.20614402573847</v>
      </c>
      <c r="BJ25" s="14">
        <v>35.533272408791028</v>
      </c>
      <c r="BK25" s="14">
        <v>3</v>
      </c>
      <c r="BL25" s="34"/>
      <c r="BM25" s="40"/>
      <c r="BN25" s="19"/>
      <c r="BO25" s="40"/>
    </row>
    <row r="26" spans="1:67" ht="15" x14ac:dyDescent="0.2">
      <c r="A26" s="19" t="s">
        <v>74</v>
      </c>
      <c r="B26" s="20" t="s">
        <v>207</v>
      </c>
      <c r="C26" s="21" t="s">
        <v>66</v>
      </c>
      <c r="D26" s="21" t="s">
        <v>75</v>
      </c>
      <c r="E26" s="21" t="s">
        <v>138</v>
      </c>
      <c r="F26" s="21" t="s">
        <v>139</v>
      </c>
      <c r="G26" s="20" t="s">
        <v>174</v>
      </c>
      <c r="H26" s="20" t="s">
        <v>175</v>
      </c>
      <c r="I26" s="167">
        <v>44734</v>
      </c>
      <c r="J26" s="21" t="s">
        <v>681</v>
      </c>
      <c r="K26" s="23">
        <v>28.3</v>
      </c>
      <c r="L26" s="23">
        <v>0.13790934399999999</v>
      </c>
      <c r="M26" s="24">
        <v>2</v>
      </c>
      <c r="N26" s="25">
        <v>0.19364919999999999</v>
      </c>
      <c r="O26" s="23">
        <v>26.3</v>
      </c>
      <c r="P26" s="26">
        <v>3.5794285714285725</v>
      </c>
      <c r="Q26" s="26" t="s">
        <v>16</v>
      </c>
      <c r="R26" s="27">
        <v>1</v>
      </c>
      <c r="S26" s="26">
        <v>0.34641954332860569</v>
      </c>
      <c r="T26" s="25">
        <v>9.0053571428571448</v>
      </c>
      <c r="U26" s="25">
        <v>0.1360675477511829</v>
      </c>
      <c r="V26" s="28">
        <v>2</v>
      </c>
      <c r="W26" s="28"/>
      <c r="X26" s="164">
        <v>3</v>
      </c>
      <c r="Y26" s="29">
        <v>14.9</v>
      </c>
      <c r="Z26" s="29">
        <v>0.9</v>
      </c>
      <c r="AA26" s="38"/>
      <c r="AB26" s="29"/>
      <c r="AC26" s="38"/>
      <c r="AD26" s="29"/>
      <c r="AE26" s="29">
        <v>13.6</v>
      </c>
      <c r="AF26" s="29">
        <v>0.5</v>
      </c>
      <c r="AG26" s="165">
        <v>7.6</v>
      </c>
      <c r="AH26" s="165">
        <v>0.6</v>
      </c>
      <c r="AI26" s="165"/>
      <c r="AJ26" s="25" t="s">
        <v>212</v>
      </c>
      <c r="AK26" s="32">
        <f t="shared" si="4"/>
        <v>3.17</v>
      </c>
      <c r="AL26" s="168" t="s">
        <v>212</v>
      </c>
      <c r="AM26" s="32">
        <f t="shared" si="5"/>
        <v>31.166666666666654</v>
      </c>
      <c r="AN26" s="32">
        <f t="shared" si="6"/>
        <v>31.166666666666654</v>
      </c>
      <c r="AO26" s="33">
        <v>14</v>
      </c>
      <c r="AP26" s="20" t="s">
        <v>15</v>
      </c>
      <c r="AQ26" s="166"/>
      <c r="AR26" s="21">
        <v>240</v>
      </c>
      <c r="AS26" s="21">
        <v>200</v>
      </c>
      <c r="AT26" s="34">
        <v>3.6499999999999995</v>
      </c>
      <c r="AU26" s="30">
        <v>103.83333333337214</v>
      </c>
      <c r="AV26" s="21">
        <v>22</v>
      </c>
      <c r="AW26" s="35">
        <f t="shared" si="0"/>
        <v>217183.74693208092</v>
      </c>
      <c r="AX26" s="36">
        <f t="shared" si="1"/>
        <v>69.39466566984369</v>
      </c>
      <c r="AY26" s="36">
        <f t="shared" si="2"/>
        <v>573.05678734888568</v>
      </c>
      <c r="BA26" s="30">
        <v>29.736285936285938</v>
      </c>
      <c r="BB26" s="30" t="s">
        <v>798</v>
      </c>
      <c r="BC26" s="14">
        <v>1</v>
      </c>
      <c r="BE26" s="14">
        <v>140.23458160815872</v>
      </c>
      <c r="BF26" s="14">
        <v>17.11832535662154</v>
      </c>
      <c r="BG26" s="14">
        <v>3</v>
      </c>
      <c r="BI26" s="14">
        <v>7186.2812357074226</v>
      </c>
      <c r="BJ26" s="14">
        <v>653.4966536632694</v>
      </c>
      <c r="BK26" s="14">
        <v>3</v>
      </c>
      <c r="BL26" s="34"/>
      <c r="BM26" s="40"/>
      <c r="BN26" s="19"/>
      <c r="BO26" s="40"/>
    </row>
    <row r="27" spans="1:67" s="170" customFormat="1" ht="15" x14ac:dyDescent="0.2">
      <c r="A27" s="19" t="s">
        <v>78</v>
      </c>
      <c r="B27" s="20" t="s">
        <v>207</v>
      </c>
      <c r="C27" s="20" t="s">
        <v>66</v>
      </c>
      <c r="D27" s="20" t="s">
        <v>79</v>
      </c>
      <c r="E27" s="21" t="s">
        <v>138</v>
      </c>
      <c r="F27" s="21" t="s">
        <v>139</v>
      </c>
      <c r="G27" s="20" t="s">
        <v>170</v>
      </c>
      <c r="H27" s="20" t="s">
        <v>183</v>
      </c>
      <c r="I27" s="167">
        <v>44824</v>
      </c>
      <c r="J27" s="21" t="s">
        <v>682</v>
      </c>
      <c r="K27" s="23">
        <v>14.8</v>
      </c>
      <c r="L27" s="23">
        <v>0.13790934399999999</v>
      </c>
      <c r="M27" s="24">
        <v>2</v>
      </c>
      <c r="N27" s="25">
        <v>0.19364919999999999</v>
      </c>
      <c r="O27" s="23">
        <v>12.8</v>
      </c>
      <c r="P27" s="26">
        <v>4.8298571428571435</v>
      </c>
      <c r="Q27" s="26" t="s">
        <v>16</v>
      </c>
      <c r="R27" s="27">
        <v>1</v>
      </c>
      <c r="S27" s="26">
        <v>0.28633058102943315</v>
      </c>
      <c r="T27" s="25">
        <v>9.0053571428571448</v>
      </c>
      <c r="U27" s="25">
        <v>0.1360675477511829</v>
      </c>
      <c r="V27" s="28">
        <v>2</v>
      </c>
      <c r="W27" s="28"/>
      <c r="X27" s="164">
        <v>3</v>
      </c>
      <c r="Y27" s="29">
        <v>14.9</v>
      </c>
      <c r="Z27" s="29">
        <v>0.9</v>
      </c>
      <c r="AA27" s="38"/>
      <c r="AB27" s="29"/>
      <c r="AC27" s="38"/>
      <c r="AD27" s="29"/>
      <c r="AE27" s="29">
        <v>13.6</v>
      </c>
      <c r="AF27" s="29">
        <v>0.5</v>
      </c>
      <c r="AG27" s="165">
        <v>7.6</v>
      </c>
      <c r="AH27" s="165">
        <v>0.6</v>
      </c>
      <c r="AI27" s="165"/>
      <c r="AJ27" s="25" t="s">
        <v>212</v>
      </c>
      <c r="AK27" s="32">
        <f t="shared" si="4"/>
        <v>4.18</v>
      </c>
      <c r="AL27" s="168" t="s">
        <v>212</v>
      </c>
      <c r="AM27" s="32">
        <f t="shared" si="5"/>
        <v>47.999999999999979</v>
      </c>
      <c r="AN27" s="32">
        <f t="shared" si="6"/>
        <v>47.999999999999979</v>
      </c>
      <c r="AO27" s="33">
        <v>14</v>
      </c>
      <c r="AP27" s="20" t="s">
        <v>15</v>
      </c>
      <c r="AQ27" s="166"/>
      <c r="AR27" s="21">
        <v>240</v>
      </c>
      <c r="AS27" s="21">
        <v>200</v>
      </c>
      <c r="AT27" s="34">
        <v>3.8500000000000005</v>
      </c>
      <c r="AU27" s="30">
        <v>103.83333333337214</v>
      </c>
      <c r="AV27" s="21">
        <v>22</v>
      </c>
      <c r="AW27" s="35">
        <f t="shared" si="0"/>
        <v>105701.59546504317</v>
      </c>
      <c r="AX27" s="36">
        <f t="shared" si="1"/>
        <v>32.019345020938189</v>
      </c>
      <c r="AY27" s="36">
        <f t="shared" si="2"/>
        <v>264.41373862959784</v>
      </c>
      <c r="AZ27" s="36"/>
      <c r="BA27" s="30">
        <v>29.177926581370318</v>
      </c>
      <c r="BB27" s="30" t="s">
        <v>798</v>
      </c>
      <c r="BC27" s="14">
        <v>1</v>
      </c>
      <c r="BD27" s="14"/>
      <c r="BE27" s="14">
        <v>464.55745930116785</v>
      </c>
      <c r="BF27" s="14">
        <v>42.357046162422876</v>
      </c>
      <c r="BG27" s="14">
        <v>3</v>
      </c>
      <c r="BH27" s="14"/>
      <c r="BI27" s="14">
        <v>635.48199043724264</v>
      </c>
      <c r="BJ27" s="14">
        <v>117.9555166173257</v>
      </c>
      <c r="BK27" s="14">
        <v>3</v>
      </c>
      <c r="BL27" s="34"/>
      <c r="BM27" s="20"/>
      <c r="BN27" s="19"/>
      <c r="BO27" s="20"/>
    </row>
    <row r="28" spans="1:67" s="39" customFormat="1" ht="15" x14ac:dyDescent="0.2">
      <c r="A28" s="19" t="s">
        <v>84</v>
      </c>
      <c r="B28" s="20" t="s">
        <v>207</v>
      </c>
      <c r="C28" s="20" t="s">
        <v>66</v>
      </c>
      <c r="D28" s="20" t="s">
        <v>85</v>
      </c>
      <c r="E28" s="21" t="s">
        <v>138</v>
      </c>
      <c r="F28" s="21" t="s">
        <v>139</v>
      </c>
      <c r="G28" s="20" t="s">
        <v>170</v>
      </c>
      <c r="H28" s="20" t="s">
        <v>183</v>
      </c>
      <c r="I28" s="167">
        <v>44824</v>
      </c>
      <c r="J28" s="21" t="s">
        <v>682</v>
      </c>
      <c r="K28" s="23">
        <v>10.6</v>
      </c>
      <c r="L28" s="23">
        <v>0.13790934399999999</v>
      </c>
      <c r="M28" s="24">
        <v>2</v>
      </c>
      <c r="N28" s="25">
        <v>0.19364919999999999</v>
      </c>
      <c r="O28" s="23">
        <v>8.6</v>
      </c>
      <c r="P28" s="26">
        <v>4.9724285714285728</v>
      </c>
      <c r="Q28" s="26" t="s">
        <v>16</v>
      </c>
      <c r="R28" s="27">
        <v>1</v>
      </c>
      <c r="S28" s="26">
        <v>0.28633058102943315</v>
      </c>
      <c r="T28" s="25">
        <v>9.0053571428571448</v>
      </c>
      <c r="U28" s="25">
        <v>0.1360675477511829</v>
      </c>
      <c r="V28" s="28">
        <v>2</v>
      </c>
      <c r="W28" s="28"/>
      <c r="X28" s="164">
        <v>3</v>
      </c>
      <c r="Y28" s="29">
        <v>14.9</v>
      </c>
      <c r="Z28" s="29">
        <v>0.9</v>
      </c>
      <c r="AA28" s="38"/>
      <c r="AB28" s="29"/>
      <c r="AC28" s="38"/>
      <c r="AD28" s="29"/>
      <c r="AE28" s="29">
        <v>13.6</v>
      </c>
      <c r="AF28" s="29">
        <v>0.5</v>
      </c>
      <c r="AG28" s="165">
        <v>7.6</v>
      </c>
      <c r="AH28" s="165">
        <v>0.6</v>
      </c>
      <c r="AI28" s="165"/>
      <c r="AJ28" s="25" t="s">
        <v>212</v>
      </c>
      <c r="AK28" s="32">
        <f t="shared" si="4"/>
        <v>4.03</v>
      </c>
      <c r="AL28" s="168" t="s">
        <v>212</v>
      </c>
      <c r="AM28" s="32">
        <f t="shared" si="5"/>
        <v>45.499999999999979</v>
      </c>
      <c r="AN28" s="32">
        <f t="shared" si="6"/>
        <v>45.499999999999979</v>
      </c>
      <c r="AO28" s="33">
        <v>14.2</v>
      </c>
      <c r="AP28" s="20" t="s">
        <v>15</v>
      </c>
      <c r="AQ28" s="166"/>
      <c r="AR28" s="21">
        <v>240</v>
      </c>
      <c r="AS28" s="21">
        <v>200</v>
      </c>
      <c r="AT28" s="34">
        <v>4.05</v>
      </c>
      <c r="AU28" s="30">
        <v>103.83333333337214</v>
      </c>
      <c r="AV28" s="21">
        <v>22</v>
      </c>
      <c r="AW28" s="35">
        <f t="shared" si="0"/>
        <v>71018.259453075865</v>
      </c>
      <c r="AX28" s="36">
        <f t="shared" si="1"/>
        <v>20.450627192192584</v>
      </c>
      <c r="AY28" s="36">
        <f t="shared" si="2"/>
        <v>168.87999394340247</v>
      </c>
      <c r="AZ28" s="36"/>
      <c r="BA28" s="30">
        <v>42.300130151843817</v>
      </c>
      <c r="BB28" s="30" t="s">
        <v>798</v>
      </c>
      <c r="BC28" s="14">
        <v>1</v>
      </c>
      <c r="BD28" s="14"/>
      <c r="BE28" s="14">
        <v>234.75129468527928</v>
      </c>
      <c r="BF28" s="14">
        <v>10.564852571895432</v>
      </c>
      <c r="BG28" s="14">
        <v>3</v>
      </c>
      <c r="BH28" s="14"/>
      <c r="BI28" s="14">
        <v>221.97841752072637</v>
      </c>
      <c r="BJ28" s="14">
        <v>11.968847288991538</v>
      </c>
      <c r="BK28" s="14">
        <v>3</v>
      </c>
      <c r="BL28" s="34"/>
      <c r="BM28" s="20"/>
      <c r="BN28" s="19"/>
      <c r="BO28" s="20"/>
    </row>
    <row r="29" spans="1:67" s="39" customFormat="1" ht="15" x14ac:dyDescent="0.2">
      <c r="A29" s="19" t="s">
        <v>86</v>
      </c>
      <c r="B29" s="20" t="s">
        <v>207</v>
      </c>
      <c r="C29" s="20" t="s">
        <v>66</v>
      </c>
      <c r="D29" s="20" t="s">
        <v>87</v>
      </c>
      <c r="E29" s="21" t="s">
        <v>138</v>
      </c>
      <c r="F29" s="21" t="s">
        <v>139</v>
      </c>
      <c r="G29" s="20" t="s">
        <v>170</v>
      </c>
      <c r="H29" s="20" t="s">
        <v>183</v>
      </c>
      <c r="I29" s="167">
        <v>44824</v>
      </c>
      <c r="J29" s="21" t="s">
        <v>682</v>
      </c>
      <c r="K29" s="23">
        <v>10</v>
      </c>
      <c r="L29" s="23">
        <v>0.13790934399999999</v>
      </c>
      <c r="M29" s="24">
        <v>2</v>
      </c>
      <c r="N29" s="25">
        <v>0.19364919999999999</v>
      </c>
      <c r="O29" s="23">
        <v>8</v>
      </c>
      <c r="P29" s="26">
        <v>4.7255714285714294</v>
      </c>
      <c r="Q29" s="26" t="s">
        <v>16</v>
      </c>
      <c r="R29" s="27">
        <v>1</v>
      </c>
      <c r="S29" s="26">
        <v>0.28633058102943315</v>
      </c>
      <c r="T29" s="25">
        <v>9.0053571428571448</v>
      </c>
      <c r="U29" s="25">
        <v>0.1360675477511829</v>
      </c>
      <c r="V29" s="28">
        <v>2</v>
      </c>
      <c r="W29" s="28"/>
      <c r="X29" s="164">
        <v>3</v>
      </c>
      <c r="Y29" s="29">
        <v>14.9</v>
      </c>
      <c r="Z29" s="29">
        <v>0.9</v>
      </c>
      <c r="AA29" s="38"/>
      <c r="AB29" s="29"/>
      <c r="AC29" s="38"/>
      <c r="AD29" s="29"/>
      <c r="AE29" s="29">
        <v>13.6</v>
      </c>
      <c r="AF29" s="29">
        <v>0.5</v>
      </c>
      <c r="AG29" s="165">
        <v>7.6</v>
      </c>
      <c r="AH29" s="165">
        <v>0.6</v>
      </c>
      <c r="AI29" s="165"/>
      <c r="AJ29" s="25" t="s">
        <v>212</v>
      </c>
      <c r="AK29" s="32">
        <f t="shared" si="4"/>
        <v>3.66</v>
      </c>
      <c r="AL29" s="168" t="s">
        <v>212</v>
      </c>
      <c r="AM29" s="32">
        <f t="shared" si="5"/>
        <v>39.333333333333329</v>
      </c>
      <c r="AN29" s="32">
        <f t="shared" si="6"/>
        <v>39.333333333333329</v>
      </c>
      <c r="AO29" s="33">
        <v>14.2</v>
      </c>
      <c r="AP29" s="20" t="s">
        <v>15</v>
      </c>
      <c r="AQ29" s="166"/>
      <c r="AR29" s="21">
        <v>240</v>
      </c>
      <c r="AS29" s="21">
        <v>200</v>
      </c>
      <c r="AT29" s="34">
        <v>4.7499999999999991</v>
      </c>
      <c r="AU29" s="30">
        <v>103.83333333337214</v>
      </c>
      <c r="AV29" s="21">
        <v>22</v>
      </c>
      <c r="AW29" s="35">
        <f t="shared" si="0"/>
        <v>66063.497165651977</v>
      </c>
      <c r="AX29" s="36">
        <f t="shared" si="1"/>
        <v>16.220326096133167</v>
      </c>
      <c r="AY29" s="36">
        <f t="shared" si="2"/>
        <v>133.94643338473054</v>
      </c>
      <c r="AZ29" s="36"/>
      <c r="BA29" s="30">
        <v>27.22897947006112</v>
      </c>
      <c r="BB29" s="30">
        <v>1.7012711308462611</v>
      </c>
      <c r="BC29" s="14">
        <v>2</v>
      </c>
      <c r="BD29" s="14"/>
      <c r="BE29" s="14">
        <v>301.83519123432137</v>
      </c>
      <c r="BF29" s="14">
        <v>5.0309706729853367</v>
      </c>
      <c r="BG29" s="14">
        <v>3</v>
      </c>
      <c r="BH29" s="14"/>
      <c r="BI29" s="14">
        <v>556.67372196320787</v>
      </c>
      <c r="BJ29" s="14">
        <v>8.5451329576110364</v>
      </c>
      <c r="BK29" s="14">
        <v>3</v>
      </c>
      <c r="BL29" s="34"/>
      <c r="BM29" s="20"/>
      <c r="BN29" s="19"/>
      <c r="BO29" s="20"/>
    </row>
    <row r="30" spans="1:67" ht="15" x14ac:dyDescent="0.2">
      <c r="A30" s="19" t="s">
        <v>102</v>
      </c>
      <c r="B30" s="20" t="s">
        <v>207</v>
      </c>
      <c r="C30" s="21" t="s">
        <v>91</v>
      </c>
      <c r="D30" s="41" t="s">
        <v>102</v>
      </c>
      <c r="E30" s="21" t="s">
        <v>138</v>
      </c>
      <c r="F30" s="21" t="s">
        <v>139</v>
      </c>
      <c r="G30" s="20" t="s">
        <v>170</v>
      </c>
      <c r="H30" s="20" t="s">
        <v>178</v>
      </c>
      <c r="I30" s="167">
        <v>44867</v>
      </c>
      <c r="J30" s="21" t="s">
        <v>684</v>
      </c>
      <c r="K30" s="23">
        <v>10.6</v>
      </c>
      <c r="L30" s="23">
        <v>3.8752336700000001</v>
      </c>
      <c r="M30" s="24">
        <v>2</v>
      </c>
      <c r="N30" s="25">
        <v>0.19364919999999999</v>
      </c>
      <c r="O30" s="23">
        <v>8.6</v>
      </c>
      <c r="P30" s="26">
        <v>3.8245714285714296</v>
      </c>
      <c r="Q30" s="26" t="s">
        <v>16</v>
      </c>
      <c r="R30" s="27">
        <v>1</v>
      </c>
      <c r="S30" s="26">
        <v>0.28604071444020046</v>
      </c>
      <c r="T30" s="25">
        <v>9.3145000000000007</v>
      </c>
      <c r="U30" s="25">
        <v>9.4651293424541552E-2</v>
      </c>
      <c r="V30" s="28">
        <v>2</v>
      </c>
      <c r="W30" s="28"/>
      <c r="X30" s="164">
        <v>3</v>
      </c>
      <c r="Y30" s="29">
        <v>14.9</v>
      </c>
      <c r="Z30" s="29">
        <v>0.9</v>
      </c>
      <c r="AA30" s="38"/>
      <c r="AB30" s="29"/>
      <c r="AC30" s="38"/>
      <c r="AD30" s="29"/>
      <c r="AE30" s="29">
        <v>13.6</v>
      </c>
      <c r="AF30" s="29">
        <v>0.5</v>
      </c>
      <c r="AG30" s="165">
        <v>7.6</v>
      </c>
      <c r="AH30" s="165">
        <v>0.6</v>
      </c>
      <c r="AI30" s="165"/>
      <c r="AJ30" s="25" t="s">
        <v>212</v>
      </c>
      <c r="AK30" s="32">
        <f t="shared" si="4"/>
        <v>2.5499999999999998</v>
      </c>
      <c r="AL30" s="168" t="s">
        <v>212</v>
      </c>
      <c r="AM30" s="32">
        <f t="shared" si="5"/>
        <v>20.833333333333304</v>
      </c>
      <c r="AN30" s="32">
        <f t="shared" si="6"/>
        <v>20.833333333333304</v>
      </c>
      <c r="AO30" s="33">
        <v>14.5</v>
      </c>
      <c r="AP30" s="20" t="s">
        <v>15</v>
      </c>
      <c r="AQ30" s="166"/>
      <c r="AR30" s="21">
        <v>240</v>
      </c>
      <c r="AS30" s="21">
        <v>200</v>
      </c>
      <c r="AT30" s="34">
        <v>1.5000000000000009</v>
      </c>
      <c r="AU30" s="30">
        <v>94.866943055705633</v>
      </c>
      <c r="AV30" s="21">
        <v>22</v>
      </c>
      <c r="AW30" s="35">
        <f t="shared" si="0"/>
        <v>71018.259453075865</v>
      </c>
      <c r="AX30" s="36">
        <f t="shared" si="1"/>
        <v>60.43552315127021</v>
      </c>
      <c r="AY30" s="36">
        <f t="shared" si="2"/>
        <v>499.07275155107914</v>
      </c>
      <c r="BA30" s="30">
        <v>22.891208898429117</v>
      </c>
      <c r="BB30" s="30" t="s">
        <v>798</v>
      </c>
      <c r="BC30" s="14">
        <v>1</v>
      </c>
      <c r="BE30" s="14">
        <v>72.231274162560396</v>
      </c>
      <c r="BF30" s="14">
        <v>5.445979817766478</v>
      </c>
      <c r="BG30" s="14">
        <v>3</v>
      </c>
      <c r="BI30" s="14">
        <v>993.68279087043868</v>
      </c>
      <c r="BJ30" s="14">
        <v>42.542732541928913</v>
      </c>
      <c r="BK30" s="14">
        <v>3</v>
      </c>
      <c r="BL30" s="34"/>
      <c r="BM30" s="39"/>
      <c r="BN30" s="19"/>
      <c r="BO30" s="39"/>
    </row>
    <row r="31" spans="1:67" x14ac:dyDescent="0.2">
      <c r="A31" s="42" t="s">
        <v>791</v>
      </c>
      <c r="B31" s="33" t="s">
        <v>207</v>
      </c>
      <c r="C31" s="33" t="s">
        <v>126</v>
      </c>
      <c r="D31" s="33" t="s">
        <v>143</v>
      </c>
      <c r="E31" s="33" t="s">
        <v>138</v>
      </c>
      <c r="F31" s="50" t="s">
        <v>139</v>
      </c>
      <c r="G31" s="20" t="s">
        <v>177</v>
      </c>
      <c r="H31" s="20" t="s">
        <v>183</v>
      </c>
      <c r="I31" s="167">
        <v>43671</v>
      </c>
      <c r="J31" s="33" t="s">
        <v>691</v>
      </c>
      <c r="K31" s="23">
        <v>10.260759999999999</v>
      </c>
      <c r="L31" s="23">
        <v>3.1613414164488303</v>
      </c>
      <c r="M31" s="23">
        <v>2</v>
      </c>
      <c r="N31" s="26" t="s">
        <v>167</v>
      </c>
      <c r="O31" s="23">
        <v>8.2607599999999994</v>
      </c>
      <c r="P31" s="33">
        <v>3.71</v>
      </c>
      <c r="Q31" s="33" t="s">
        <v>16</v>
      </c>
      <c r="R31" s="27">
        <v>1</v>
      </c>
      <c r="S31" s="26">
        <v>0.3185339021528969</v>
      </c>
      <c r="T31" s="33">
        <v>8.66</v>
      </c>
      <c r="U31" s="33" t="s">
        <v>16</v>
      </c>
      <c r="V31" s="33">
        <v>1</v>
      </c>
      <c r="W31" s="33"/>
      <c r="X31" s="33">
        <v>2</v>
      </c>
      <c r="Y31" s="33">
        <v>15.42</v>
      </c>
      <c r="Z31" s="33">
        <v>0.56000000000000005</v>
      </c>
      <c r="AA31" s="23"/>
      <c r="AB31" s="33"/>
      <c r="AC31" s="23"/>
      <c r="AD31" s="33"/>
      <c r="AE31" s="33">
        <v>13.6</v>
      </c>
      <c r="AF31" s="33">
        <v>0.5</v>
      </c>
      <c r="AG31" s="33">
        <v>7.6</v>
      </c>
      <c r="AH31" s="33">
        <v>0.6</v>
      </c>
      <c r="AI31" s="26"/>
      <c r="AJ31" s="33">
        <v>2.4700000000000002</v>
      </c>
      <c r="AK31" s="25" t="s">
        <v>223</v>
      </c>
      <c r="AL31" s="26">
        <v>19.9419549721935</v>
      </c>
      <c r="AM31" s="25" t="s">
        <v>223</v>
      </c>
      <c r="AN31" s="32">
        <f t="shared" si="6"/>
        <v>19.9419549721935</v>
      </c>
      <c r="AP31" s="33" t="s">
        <v>125</v>
      </c>
      <c r="AQ31" s="33"/>
      <c r="AR31" s="33" t="s">
        <v>167</v>
      </c>
      <c r="AS31" s="33">
        <v>500</v>
      </c>
      <c r="AT31" s="26">
        <v>5.05</v>
      </c>
      <c r="AU31" s="23">
        <v>49</v>
      </c>
      <c r="AV31" s="21">
        <v>21</v>
      </c>
      <c r="AW31" s="35">
        <f t="shared" si="0"/>
        <v>171121.87147696287</v>
      </c>
      <c r="AX31" s="36">
        <f t="shared" si="1"/>
        <v>33.383552232774299</v>
      </c>
      <c r="AY31" s="36">
        <f t="shared" si="2"/>
        <v>691.5412062112058</v>
      </c>
      <c r="BA31" s="30">
        <v>33.767075558215204</v>
      </c>
      <c r="BC31" s="14">
        <v>1</v>
      </c>
      <c r="BE31" s="14">
        <v>136.91715506791533</v>
      </c>
      <c r="BF31" s="14">
        <v>4.6763369339398704</v>
      </c>
      <c r="BG31" s="14">
        <v>3</v>
      </c>
      <c r="BI31" s="14">
        <v>483.71394469292073</v>
      </c>
      <c r="BJ31" s="14">
        <v>12.15596840565267</v>
      </c>
      <c r="BK31" s="14">
        <v>3</v>
      </c>
      <c r="BN31" s="20"/>
      <c r="BO31" s="33"/>
    </row>
    <row r="32" spans="1:67" x14ac:dyDescent="0.2">
      <c r="A32" s="42" t="s">
        <v>793</v>
      </c>
      <c r="B32" s="33" t="s">
        <v>207</v>
      </c>
      <c r="C32" s="33" t="s">
        <v>126</v>
      </c>
      <c r="D32" s="33" t="s">
        <v>145</v>
      </c>
      <c r="E32" s="33" t="s">
        <v>138</v>
      </c>
      <c r="F32" s="50" t="s">
        <v>139</v>
      </c>
      <c r="G32" s="20" t="s">
        <v>177</v>
      </c>
      <c r="H32" s="20" t="s">
        <v>180</v>
      </c>
      <c r="I32" s="167">
        <v>43671</v>
      </c>
      <c r="J32" s="33" t="s">
        <v>692</v>
      </c>
      <c r="K32" s="23">
        <v>15.656330000000001</v>
      </c>
      <c r="L32" s="23">
        <v>3.1613414164488303</v>
      </c>
      <c r="M32" s="23">
        <v>2</v>
      </c>
      <c r="N32" s="26" t="s">
        <v>167</v>
      </c>
      <c r="O32" s="23">
        <v>13.656330000000001</v>
      </c>
      <c r="P32" s="33">
        <v>1.96</v>
      </c>
      <c r="Q32" s="33" t="s">
        <v>16</v>
      </c>
      <c r="R32" s="27">
        <v>1</v>
      </c>
      <c r="S32" s="26">
        <v>0.3185339021528969</v>
      </c>
      <c r="T32" s="33">
        <v>8.66</v>
      </c>
      <c r="U32" s="33" t="s">
        <v>16</v>
      </c>
      <c r="V32" s="33">
        <v>1</v>
      </c>
      <c r="W32" s="33"/>
      <c r="X32" s="33">
        <v>2</v>
      </c>
      <c r="Y32" s="33">
        <v>15.42</v>
      </c>
      <c r="Z32" s="33">
        <v>0.56000000000000005</v>
      </c>
      <c r="AA32" s="23"/>
      <c r="AB32" s="33"/>
      <c r="AC32" s="23"/>
      <c r="AD32" s="33"/>
      <c r="AE32" s="33">
        <v>13.6</v>
      </c>
      <c r="AF32" s="33">
        <v>0.5</v>
      </c>
      <c r="AG32" s="33">
        <v>7.6</v>
      </c>
      <c r="AH32" s="33">
        <v>0.6</v>
      </c>
      <c r="AI32" s="26"/>
      <c r="AJ32" s="33">
        <v>1</v>
      </c>
      <c r="AK32" s="25" t="s">
        <v>223</v>
      </c>
      <c r="AL32" s="26">
        <v>-3.371808376701706</v>
      </c>
      <c r="AM32" s="25" t="s">
        <v>223</v>
      </c>
      <c r="AN32" s="32">
        <f t="shared" si="6"/>
        <v>-3.371808376701706</v>
      </c>
      <c r="AP32" s="33" t="s">
        <v>125</v>
      </c>
      <c r="AQ32" s="33"/>
      <c r="AR32" s="33" t="s">
        <v>167</v>
      </c>
      <c r="AS32" s="33">
        <v>250</v>
      </c>
      <c r="AT32" s="26">
        <v>2.4</v>
      </c>
      <c r="AU32" s="23">
        <v>49</v>
      </c>
      <c r="AV32" s="21">
        <v>21</v>
      </c>
      <c r="AW32" s="35">
        <f t="shared" si="0"/>
        <v>141445.62649846941</v>
      </c>
      <c r="AX32" s="36">
        <f t="shared" si="1"/>
        <v>116.12525510204081</v>
      </c>
      <c r="AY32" s="36">
        <f t="shared" si="2"/>
        <v>1202.7689328101142</v>
      </c>
      <c r="BA32" s="30">
        <v>30.449674305226338</v>
      </c>
      <c r="BC32" s="14">
        <v>1</v>
      </c>
      <c r="BE32" s="14">
        <v>174.01886482595589</v>
      </c>
      <c r="BF32" s="14">
        <v>2.224182408216679</v>
      </c>
      <c r="BG32" s="14">
        <v>3</v>
      </c>
      <c r="BI32" s="14">
        <v>5926.69961668622</v>
      </c>
      <c r="BJ32" s="14">
        <v>49.548380543219004</v>
      </c>
      <c r="BK32" s="14">
        <v>3</v>
      </c>
      <c r="BN32" s="20"/>
      <c r="BO32" s="33"/>
    </row>
    <row r="33" spans="1:67" x14ac:dyDescent="0.2">
      <c r="A33" s="42" t="s">
        <v>794</v>
      </c>
      <c r="B33" s="33" t="s">
        <v>207</v>
      </c>
      <c r="C33" s="33" t="s">
        <v>126</v>
      </c>
      <c r="D33" s="33" t="s">
        <v>148</v>
      </c>
      <c r="E33" s="33" t="s">
        <v>138</v>
      </c>
      <c r="F33" s="50" t="s">
        <v>139</v>
      </c>
      <c r="G33" s="20" t="s">
        <v>177</v>
      </c>
      <c r="H33" s="20" t="s">
        <v>173</v>
      </c>
      <c r="I33" s="167">
        <v>43671</v>
      </c>
      <c r="J33" s="33" t="s">
        <v>697</v>
      </c>
      <c r="K33" s="23">
        <v>18.61712</v>
      </c>
      <c r="L33" s="23">
        <v>3.1613414164488303</v>
      </c>
      <c r="M33" s="23">
        <v>2</v>
      </c>
      <c r="N33" s="26" t="s">
        <v>167</v>
      </c>
      <c r="O33" s="23">
        <v>16.61712</v>
      </c>
      <c r="P33" s="33">
        <v>1.68</v>
      </c>
      <c r="Q33" s="33" t="s">
        <v>16</v>
      </c>
      <c r="R33" s="27">
        <v>1</v>
      </c>
      <c r="S33" s="26">
        <v>0.3185339021528969</v>
      </c>
      <c r="T33" s="33">
        <v>8.66</v>
      </c>
      <c r="U33" s="33" t="s">
        <v>16</v>
      </c>
      <c r="V33" s="33">
        <v>1</v>
      </c>
      <c r="W33" s="33"/>
      <c r="X33" s="33">
        <v>2</v>
      </c>
      <c r="Y33" s="33">
        <v>15.42</v>
      </c>
      <c r="Z33" s="33">
        <v>0.56000000000000005</v>
      </c>
      <c r="AA33" s="23"/>
      <c r="AB33" s="33"/>
      <c r="AC33" s="23"/>
      <c r="AD33" s="33"/>
      <c r="AE33" s="33">
        <v>13.6</v>
      </c>
      <c r="AF33" s="33">
        <v>0.5</v>
      </c>
      <c r="AG33" s="33">
        <v>7.6</v>
      </c>
      <c r="AH33" s="33">
        <v>0.6</v>
      </c>
      <c r="AI33" s="26"/>
      <c r="AJ33" s="33">
        <v>0.86</v>
      </c>
      <c r="AK33" s="25" t="s">
        <v>223</v>
      </c>
      <c r="AL33" s="26">
        <v>-5.592166790882211</v>
      </c>
      <c r="AM33" s="25" t="s">
        <v>223</v>
      </c>
      <c r="AN33" s="32">
        <f t="shared" si="6"/>
        <v>-5.592166790882211</v>
      </c>
      <c r="AP33" s="33" t="s">
        <v>125</v>
      </c>
      <c r="AQ33" s="33"/>
      <c r="AR33" s="33" t="s">
        <v>167</v>
      </c>
      <c r="AS33" s="33">
        <v>250</v>
      </c>
      <c r="AT33" s="26">
        <v>2.4</v>
      </c>
      <c r="AU33" s="23">
        <v>49</v>
      </c>
      <c r="AV33" s="21">
        <v>21</v>
      </c>
      <c r="AW33" s="35">
        <f t="shared" si="0"/>
        <v>172112.04979670572</v>
      </c>
      <c r="AX33" s="36">
        <f t="shared" si="1"/>
        <v>141.30204081632652</v>
      </c>
      <c r="AY33" s="36">
        <f t="shared" si="2"/>
        <v>1463.5378384073615</v>
      </c>
      <c r="BA33" s="30">
        <v>32.794583259685844</v>
      </c>
      <c r="BC33" s="14">
        <v>1</v>
      </c>
      <c r="BE33" s="14">
        <v>341.53004516303304</v>
      </c>
      <c r="BF33" s="14">
        <v>47.779465219372639</v>
      </c>
      <c r="BG33" s="14">
        <v>3</v>
      </c>
      <c r="BI33" s="14">
        <v>1253.5239489538519</v>
      </c>
      <c r="BJ33" s="14">
        <v>15.865554916884959</v>
      </c>
      <c r="BK33" s="14">
        <v>3</v>
      </c>
      <c r="BN33" s="20"/>
      <c r="BO33" s="33"/>
    </row>
    <row r="34" spans="1:67" s="20" customFormat="1" x14ac:dyDescent="0.2">
      <c r="A34" s="42" t="s">
        <v>790</v>
      </c>
      <c r="B34" s="33" t="s">
        <v>207</v>
      </c>
      <c r="C34" s="33" t="s">
        <v>126</v>
      </c>
      <c r="D34" s="33" t="s">
        <v>149</v>
      </c>
      <c r="E34" s="33" t="s">
        <v>138</v>
      </c>
      <c r="F34" s="50" t="s">
        <v>139</v>
      </c>
      <c r="G34" s="20" t="s">
        <v>177</v>
      </c>
      <c r="H34" s="20" t="s">
        <v>181</v>
      </c>
      <c r="I34" s="167">
        <v>43671</v>
      </c>
      <c r="J34" s="33" t="s">
        <v>693</v>
      </c>
      <c r="K34" s="23">
        <v>11.368209999999999</v>
      </c>
      <c r="L34" s="23">
        <v>3.1613414164488303</v>
      </c>
      <c r="M34" s="23">
        <v>2</v>
      </c>
      <c r="N34" s="26" t="s">
        <v>167</v>
      </c>
      <c r="O34" s="23">
        <v>9.3682099999999995</v>
      </c>
      <c r="P34" s="33">
        <v>2.4300000000000002</v>
      </c>
      <c r="Q34" s="33" t="s">
        <v>16</v>
      </c>
      <c r="R34" s="27">
        <v>1</v>
      </c>
      <c r="S34" s="26">
        <v>0.3185339021528969</v>
      </c>
      <c r="T34" s="33">
        <v>8.66</v>
      </c>
      <c r="U34" s="33" t="s">
        <v>16</v>
      </c>
      <c r="V34" s="33">
        <v>1</v>
      </c>
      <c r="W34" s="33"/>
      <c r="X34" s="33">
        <v>2</v>
      </c>
      <c r="Y34" s="33">
        <v>15.42</v>
      </c>
      <c r="Z34" s="33">
        <v>0.56000000000000005</v>
      </c>
      <c r="AA34" s="23"/>
      <c r="AB34" s="33"/>
      <c r="AC34" s="23"/>
      <c r="AD34" s="33"/>
      <c r="AE34" s="33">
        <v>13.6</v>
      </c>
      <c r="AF34" s="33">
        <v>0.5</v>
      </c>
      <c r="AG34" s="33">
        <v>7.6</v>
      </c>
      <c r="AH34" s="33">
        <v>0.6</v>
      </c>
      <c r="AI34" s="26"/>
      <c r="AJ34" s="33">
        <v>1.05</v>
      </c>
      <c r="AK34" s="25" t="s">
        <v>223</v>
      </c>
      <c r="AL34" s="26">
        <v>-2.5788232287800881</v>
      </c>
      <c r="AM34" s="25" t="s">
        <v>223</v>
      </c>
      <c r="AN34" s="32">
        <f t="shared" si="6"/>
        <v>-2.5788232287800881</v>
      </c>
      <c r="AO34" s="33"/>
      <c r="AP34" s="33" t="s">
        <v>125</v>
      </c>
      <c r="AQ34" s="33"/>
      <c r="AR34" s="33" t="s">
        <v>167</v>
      </c>
      <c r="AS34" s="33">
        <v>250</v>
      </c>
      <c r="AT34" s="26">
        <v>3</v>
      </c>
      <c r="AU34" s="23">
        <v>49</v>
      </c>
      <c r="AV34" s="21">
        <v>21</v>
      </c>
      <c r="AW34" s="35">
        <f t="shared" si="0"/>
        <v>97031.364401653002</v>
      </c>
      <c r="AX34" s="36">
        <f t="shared" si="1"/>
        <v>63.729319727891145</v>
      </c>
      <c r="AY34" s="36">
        <f t="shared" si="2"/>
        <v>660.07730885478225</v>
      </c>
      <c r="AZ34" s="36"/>
      <c r="BA34" s="30">
        <v>33.778839986433979</v>
      </c>
      <c r="BB34" s="30"/>
      <c r="BC34" s="14">
        <v>1</v>
      </c>
      <c r="BD34" s="14"/>
      <c r="BE34" s="14">
        <v>125.64691375647924</v>
      </c>
      <c r="BF34" s="14">
        <v>4.6798784813710048</v>
      </c>
      <c r="BG34" s="14">
        <v>3</v>
      </c>
      <c r="BH34" s="14"/>
      <c r="BI34" s="14">
        <v>1065.5908517291491</v>
      </c>
      <c r="BJ34" s="14">
        <v>54.128939018860272</v>
      </c>
      <c r="BK34" s="14">
        <v>3</v>
      </c>
      <c r="BL34" s="26"/>
      <c r="BM34"/>
      <c r="BO34" s="33"/>
    </row>
    <row r="35" spans="1:67" s="20" customFormat="1" ht="15" x14ac:dyDescent="0.2">
      <c r="A35" s="19" t="s">
        <v>877</v>
      </c>
      <c r="B35" s="20" t="s">
        <v>207</v>
      </c>
      <c r="C35" s="33" t="s">
        <v>126</v>
      </c>
      <c r="D35" s="20" t="s">
        <v>1000</v>
      </c>
      <c r="E35" s="21" t="s">
        <v>138</v>
      </c>
      <c r="F35" s="21" t="s">
        <v>139</v>
      </c>
      <c r="G35" s="21" t="s">
        <v>177</v>
      </c>
      <c r="H35" s="21" t="s">
        <v>181</v>
      </c>
      <c r="I35" s="44">
        <v>43671</v>
      </c>
      <c r="J35" s="21" t="s">
        <v>693</v>
      </c>
      <c r="K35" s="23">
        <v>14.062660000000001</v>
      </c>
      <c r="L35" s="26" t="s">
        <v>167</v>
      </c>
      <c r="M35" s="23">
        <v>2</v>
      </c>
      <c r="N35" s="26" t="s">
        <v>167</v>
      </c>
      <c r="O35" s="23">
        <v>12.062660000000001</v>
      </c>
      <c r="P35" s="26" t="s">
        <v>167</v>
      </c>
      <c r="Q35" s="26" t="s">
        <v>167</v>
      </c>
      <c r="R35" s="26" t="s">
        <v>167</v>
      </c>
      <c r="S35" s="26" t="s">
        <v>16</v>
      </c>
      <c r="T35" s="25" t="s">
        <v>167</v>
      </c>
      <c r="U35" s="25" t="s">
        <v>167</v>
      </c>
      <c r="V35" s="25" t="s">
        <v>167</v>
      </c>
      <c r="W35" s="28"/>
      <c r="X35" s="164" t="s">
        <v>16</v>
      </c>
      <c r="Y35" s="164" t="s">
        <v>16</v>
      </c>
      <c r="Z35" s="164" t="s">
        <v>16</v>
      </c>
      <c r="AA35" s="164" t="s">
        <v>16</v>
      </c>
      <c r="AB35" s="164" t="s">
        <v>16</v>
      </c>
      <c r="AC35" s="164" t="s">
        <v>16</v>
      </c>
      <c r="AD35" s="164" t="s">
        <v>16</v>
      </c>
      <c r="AE35" s="164" t="s">
        <v>16</v>
      </c>
      <c r="AF35" s="164" t="s">
        <v>16</v>
      </c>
      <c r="AG35" s="164" t="s">
        <v>16</v>
      </c>
      <c r="AH35" s="164" t="s">
        <v>16</v>
      </c>
      <c r="AI35" s="165"/>
      <c r="AJ35" s="25" t="s">
        <v>16</v>
      </c>
      <c r="AK35" s="25" t="s">
        <v>16</v>
      </c>
      <c r="AL35" s="25" t="s">
        <v>16</v>
      </c>
      <c r="AM35" s="25" t="s">
        <v>16</v>
      </c>
      <c r="AN35" s="25" t="s">
        <v>16</v>
      </c>
      <c r="AO35" s="33"/>
      <c r="AP35" s="20" t="s">
        <v>16</v>
      </c>
      <c r="AQ35" s="166"/>
      <c r="AR35" s="21">
        <v>240</v>
      </c>
      <c r="AS35" s="21">
        <v>200</v>
      </c>
      <c r="AT35" s="34">
        <v>2.7</v>
      </c>
      <c r="AU35" s="30">
        <v>49</v>
      </c>
      <c r="AV35" s="21">
        <v>21</v>
      </c>
      <c r="AW35" s="35">
        <f t="shared" si="0"/>
        <v>99951.333978486306</v>
      </c>
      <c r="AX35" s="36">
        <f t="shared" si="1"/>
        <v>91.176568405139847</v>
      </c>
      <c r="AY35" s="36">
        <f t="shared" si="2"/>
        <v>755.4900527474399</v>
      </c>
      <c r="AZ35" s="36"/>
      <c r="BA35" s="30" t="s">
        <v>167</v>
      </c>
      <c r="BB35" s="30"/>
      <c r="BC35" s="14"/>
      <c r="BD35" s="14"/>
      <c r="BE35" s="14" t="s">
        <v>167</v>
      </c>
      <c r="BF35" s="14" t="s">
        <v>167</v>
      </c>
      <c r="BG35" s="14" t="s">
        <v>167</v>
      </c>
      <c r="BH35" s="14"/>
      <c r="BI35" s="14" t="s">
        <v>167</v>
      </c>
      <c r="BJ35" s="14" t="s">
        <v>167</v>
      </c>
      <c r="BK35" s="14" t="s">
        <v>167</v>
      </c>
      <c r="BL35" s="34"/>
      <c r="BN35" s="19"/>
    </row>
    <row r="36" spans="1:67" s="170" customFormat="1" ht="15" x14ac:dyDescent="0.2">
      <c r="A36" s="19" t="s">
        <v>884</v>
      </c>
      <c r="B36" s="20" t="s">
        <v>207</v>
      </c>
      <c r="C36" s="33" t="s">
        <v>126</v>
      </c>
      <c r="D36" s="20" t="s">
        <v>1001</v>
      </c>
      <c r="E36" s="21" t="s">
        <v>138</v>
      </c>
      <c r="F36" s="21" t="s">
        <v>139</v>
      </c>
      <c r="G36" s="21" t="s">
        <v>177</v>
      </c>
      <c r="H36" s="21" t="s">
        <v>182</v>
      </c>
      <c r="I36" s="44">
        <v>43671</v>
      </c>
      <c r="J36" s="21" t="s">
        <v>694</v>
      </c>
      <c r="K36" s="23">
        <v>57.126249999999999</v>
      </c>
      <c r="L36" s="26" t="s">
        <v>167</v>
      </c>
      <c r="M36" s="23">
        <v>2</v>
      </c>
      <c r="N36" s="26" t="s">
        <v>167</v>
      </c>
      <c r="O36" s="23">
        <v>55.126249999999999</v>
      </c>
      <c r="P36" s="26" t="s">
        <v>167</v>
      </c>
      <c r="Q36" s="26" t="s">
        <v>167</v>
      </c>
      <c r="R36" s="26" t="s">
        <v>167</v>
      </c>
      <c r="S36" s="26" t="s">
        <v>16</v>
      </c>
      <c r="T36" s="25" t="s">
        <v>167</v>
      </c>
      <c r="U36" s="25" t="s">
        <v>167</v>
      </c>
      <c r="V36" s="25" t="s">
        <v>167</v>
      </c>
      <c r="W36" s="28"/>
      <c r="X36" s="164" t="s">
        <v>16</v>
      </c>
      <c r="Y36" s="164" t="s">
        <v>16</v>
      </c>
      <c r="Z36" s="164" t="s">
        <v>16</v>
      </c>
      <c r="AA36" s="164" t="s">
        <v>16</v>
      </c>
      <c r="AB36" s="164" t="s">
        <v>16</v>
      </c>
      <c r="AC36" s="164" t="s">
        <v>16</v>
      </c>
      <c r="AD36" s="164" t="s">
        <v>16</v>
      </c>
      <c r="AE36" s="164" t="s">
        <v>16</v>
      </c>
      <c r="AF36" s="164" t="s">
        <v>16</v>
      </c>
      <c r="AG36" s="164" t="s">
        <v>16</v>
      </c>
      <c r="AH36" s="164" t="s">
        <v>16</v>
      </c>
      <c r="AI36" s="165"/>
      <c r="AJ36" s="25" t="s">
        <v>16</v>
      </c>
      <c r="AK36" s="25" t="s">
        <v>16</v>
      </c>
      <c r="AL36" s="25" t="s">
        <v>16</v>
      </c>
      <c r="AM36" s="25" t="s">
        <v>16</v>
      </c>
      <c r="AN36" s="25" t="s">
        <v>16</v>
      </c>
      <c r="AO36" s="33"/>
      <c r="AP36" s="20" t="s">
        <v>16</v>
      </c>
      <c r="AQ36" s="166"/>
      <c r="AR36" s="21">
        <v>240</v>
      </c>
      <c r="AS36" s="21">
        <v>200</v>
      </c>
      <c r="AT36" s="34">
        <v>5.15</v>
      </c>
      <c r="AU36" s="30">
        <v>49</v>
      </c>
      <c r="AV36" s="21">
        <v>21</v>
      </c>
      <c r="AW36" s="35">
        <f t="shared" si="0"/>
        <v>456776.71630730951</v>
      </c>
      <c r="AX36" s="36">
        <f t="shared" si="1"/>
        <v>218.4515553794333</v>
      </c>
      <c r="AY36" s="36">
        <f t="shared" si="2"/>
        <v>1810.0920004252405</v>
      </c>
      <c r="AZ36" s="36"/>
      <c r="BA36" s="30">
        <v>31.57225045260715</v>
      </c>
      <c r="BB36" s="30"/>
      <c r="BC36" s="14">
        <v>1</v>
      </c>
      <c r="BD36" s="14"/>
      <c r="BE36" s="14" t="s">
        <v>167</v>
      </c>
      <c r="BF36" s="14" t="s">
        <v>167</v>
      </c>
      <c r="BG36" s="14" t="s">
        <v>167</v>
      </c>
      <c r="BH36" s="14"/>
      <c r="BI36" s="14" t="s">
        <v>167</v>
      </c>
      <c r="BJ36" s="14" t="s">
        <v>167</v>
      </c>
      <c r="BK36" s="14" t="s">
        <v>167</v>
      </c>
      <c r="BL36" s="34"/>
      <c r="BM36" s="20"/>
      <c r="BN36" s="19"/>
      <c r="BO36" s="20"/>
    </row>
    <row r="37" spans="1:67" s="170" customFormat="1" x14ac:dyDescent="0.2">
      <c r="A37" s="42" t="s">
        <v>792</v>
      </c>
      <c r="B37" s="33" t="s">
        <v>207</v>
      </c>
      <c r="C37" s="33" t="s">
        <v>126</v>
      </c>
      <c r="D37" s="33" t="s">
        <v>153</v>
      </c>
      <c r="E37" s="33" t="s">
        <v>138</v>
      </c>
      <c r="F37" s="50" t="s">
        <v>139</v>
      </c>
      <c r="G37" s="20" t="s">
        <v>177</v>
      </c>
      <c r="H37" s="20" t="s">
        <v>175</v>
      </c>
      <c r="I37" s="167">
        <v>43671</v>
      </c>
      <c r="J37" s="33" t="s">
        <v>695</v>
      </c>
      <c r="K37" s="23">
        <v>17.80039</v>
      </c>
      <c r="L37" s="23">
        <v>3.1613414164488303</v>
      </c>
      <c r="M37" s="23">
        <v>2</v>
      </c>
      <c r="N37" s="26" t="s">
        <v>167</v>
      </c>
      <c r="O37" s="23">
        <v>15.80039</v>
      </c>
      <c r="P37" s="33">
        <v>1.52</v>
      </c>
      <c r="Q37" s="33" t="s">
        <v>16</v>
      </c>
      <c r="R37" s="27">
        <v>1</v>
      </c>
      <c r="S37" s="26">
        <v>0.3185339021528969</v>
      </c>
      <c r="T37" s="33">
        <v>8.66</v>
      </c>
      <c r="U37" s="33" t="s">
        <v>16</v>
      </c>
      <c r="V37" s="33">
        <v>1</v>
      </c>
      <c r="W37" s="33"/>
      <c r="X37" s="33">
        <v>2</v>
      </c>
      <c r="Y37" s="33">
        <v>15.42</v>
      </c>
      <c r="Z37" s="33">
        <v>0.56000000000000005</v>
      </c>
      <c r="AA37" s="23"/>
      <c r="AB37" s="33"/>
      <c r="AC37" s="23"/>
      <c r="AD37" s="33"/>
      <c r="AE37" s="33">
        <v>13.6</v>
      </c>
      <c r="AF37" s="33">
        <v>0.5</v>
      </c>
      <c r="AG37" s="33">
        <v>7.6</v>
      </c>
      <c r="AH37" s="33">
        <v>0.6</v>
      </c>
      <c r="AI37" s="26"/>
      <c r="AJ37" s="33">
        <v>0.63</v>
      </c>
      <c r="AK37" s="25" t="s">
        <v>223</v>
      </c>
      <c r="AL37" s="26">
        <v>-9.2398984713215793</v>
      </c>
      <c r="AM37" s="25" t="s">
        <v>223</v>
      </c>
      <c r="AN37" s="32">
        <f>SUM(AL37:AM37)</f>
        <v>-9.2398984713215793</v>
      </c>
      <c r="AO37" s="33"/>
      <c r="AP37" s="33" t="s">
        <v>125</v>
      </c>
      <c r="AQ37" s="33"/>
      <c r="AR37" s="33" t="s">
        <v>167</v>
      </c>
      <c r="AS37" s="33">
        <v>125</v>
      </c>
      <c r="AT37" s="26">
        <v>0.85</v>
      </c>
      <c r="AU37" s="23">
        <v>49</v>
      </c>
      <c r="AV37" s="21">
        <v>21</v>
      </c>
      <c r="AW37" s="35">
        <f t="shared" si="0"/>
        <v>81826.378773438802</v>
      </c>
      <c r="AX37" s="36">
        <f t="shared" si="1"/>
        <v>379.36110444177666</v>
      </c>
      <c r="AY37" s="36">
        <f t="shared" si="2"/>
        <v>1964.6189381377862</v>
      </c>
      <c r="AZ37" s="36"/>
      <c r="BA37" s="30">
        <v>37.181941365069456</v>
      </c>
      <c r="BB37" s="30"/>
      <c r="BC37" s="14">
        <v>1</v>
      </c>
      <c r="BD37" s="14"/>
      <c r="BE37" s="14">
        <v>173.89993987866478</v>
      </c>
      <c r="BF37" s="14">
        <v>33.206064727837173</v>
      </c>
      <c r="BG37" s="14">
        <v>3</v>
      </c>
      <c r="BH37" s="14"/>
      <c r="BI37" s="14">
        <v>629.45474575416927</v>
      </c>
      <c r="BJ37" s="14">
        <v>46.204448386338392</v>
      </c>
      <c r="BK37" s="14">
        <v>3</v>
      </c>
      <c r="BL37" s="26"/>
      <c r="BM37"/>
      <c r="BN37" s="20"/>
      <c r="BO37" s="33"/>
    </row>
    <row r="38" spans="1:67" s="170" customFormat="1" ht="15" x14ac:dyDescent="0.2">
      <c r="A38" s="19" t="s">
        <v>878</v>
      </c>
      <c r="B38" s="20" t="s">
        <v>207</v>
      </c>
      <c r="C38" s="33" t="s">
        <v>126</v>
      </c>
      <c r="D38" s="20" t="s">
        <v>1002</v>
      </c>
      <c r="E38" s="21" t="s">
        <v>138</v>
      </c>
      <c r="F38" s="21" t="s">
        <v>139</v>
      </c>
      <c r="G38" s="21" t="s">
        <v>170</v>
      </c>
      <c r="H38" s="21" t="s">
        <v>172</v>
      </c>
      <c r="I38" s="44">
        <v>43657</v>
      </c>
      <c r="J38" s="33" t="s">
        <v>781</v>
      </c>
      <c r="K38" s="23">
        <v>15.6</v>
      </c>
      <c r="L38" s="26" t="s">
        <v>167</v>
      </c>
      <c r="M38" s="23">
        <v>2</v>
      </c>
      <c r="N38" s="26" t="s">
        <v>167</v>
      </c>
      <c r="O38" s="23">
        <v>13.6</v>
      </c>
      <c r="P38" s="26" t="s">
        <v>167</v>
      </c>
      <c r="Q38" s="26" t="s">
        <v>167</v>
      </c>
      <c r="R38" s="26" t="s">
        <v>167</v>
      </c>
      <c r="S38" s="26" t="s">
        <v>16</v>
      </c>
      <c r="T38" s="25" t="s">
        <v>167</v>
      </c>
      <c r="U38" s="25" t="s">
        <v>167</v>
      </c>
      <c r="V38" s="25" t="s">
        <v>167</v>
      </c>
      <c r="W38" s="28"/>
      <c r="X38" s="164" t="s">
        <v>16</v>
      </c>
      <c r="Y38" s="164" t="s">
        <v>16</v>
      </c>
      <c r="Z38" s="164" t="s">
        <v>16</v>
      </c>
      <c r="AA38" s="164" t="s">
        <v>16</v>
      </c>
      <c r="AB38" s="164" t="s">
        <v>16</v>
      </c>
      <c r="AC38" s="164" t="s">
        <v>16</v>
      </c>
      <c r="AD38" s="164" t="s">
        <v>16</v>
      </c>
      <c r="AE38" s="164" t="s">
        <v>16</v>
      </c>
      <c r="AF38" s="164" t="s">
        <v>16</v>
      </c>
      <c r="AG38" s="164" t="s">
        <v>16</v>
      </c>
      <c r="AH38" s="164" t="s">
        <v>16</v>
      </c>
      <c r="AI38" s="165"/>
      <c r="AJ38" s="25" t="s">
        <v>16</v>
      </c>
      <c r="AK38" s="25" t="s">
        <v>16</v>
      </c>
      <c r="AL38" s="25" t="s">
        <v>16</v>
      </c>
      <c r="AM38" s="25" t="s">
        <v>16</v>
      </c>
      <c r="AN38" s="25" t="s">
        <v>16</v>
      </c>
      <c r="AO38" s="33"/>
      <c r="AP38" s="20" t="s">
        <v>16</v>
      </c>
      <c r="AQ38" s="166"/>
      <c r="AR38" s="21">
        <v>240</v>
      </c>
      <c r="AS38" s="21">
        <v>200</v>
      </c>
      <c r="AT38" s="34">
        <v>1</v>
      </c>
      <c r="AU38" s="30">
        <v>44.483333333333334</v>
      </c>
      <c r="AV38" s="21">
        <v>21</v>
      </c>
      <c r="AW38" s="35">
        <f t="shared" si="0"/>
        <v>112689.75019667415</v>
      </c>
      <c r="AX38" s="36">
        <f t="shared" si="1"/>
        <v>305.73248407643314</v>
      </c>
      <c r="AY38" s="36">
        <f t="shared" si="2"/>
        <v>2533.3027395280815</v>
      </c>
      <c r="AZ38" s="36"/>
      <c r="BA38" s="30" t="s">
        <v>167</v>
      </c>
      <c r="BB38" s="30"/>
      <c r="BC38" s="14"/>
      <c r="BD38" s="14"/>
      <c r="BE38" s="14" t="s">
        <v>167</v>
      </c>
      <c r="BF38" s="14" t="s">
        <v>167</v>
      </c>
      <c r="BG38" s="14" t="s">
        <v>167</v>
      </c>
      <c r="BH38" s="14"/>
      <c r="BI38" s="14" t="s">
        <v>167</v>
      </c>
      <c r="BJ38" s="14" t="s">
        <v>167</v>
      </c>
      <c r="BK38" s="14" t="s">
        <v>167</v>
      </c>
      <c r="BL38" s="34"/>
      <c r="BM38" s="20"/>
      <c r="BN38" s="19"/>
      <c r="BO38" s="20"/>
    </row>
    <row r="39" spans="1:67" s="170" customFormat="1" ht="15" x14ac:dyDescent="0.2">
      <c r="A39" s="19" t="s">
        <v>880</v>
      </c>
      <c r="B39" s="20" t="s">
        <v>207</v>
      </c>
      <c r="C39" s="33" t="s">
        <v>126</v>
      </c>
      <c r="D39" s="20" t="s">
        <v>1003</v>
      </c>
      <c r="E39" s="21" t="s">
        <v>138</v>
      </c>
      <c r="F39" s="21" t="s">
        <v>139</v>
      </c>
      <c r="G39" s="21" t="s">
        <v>170</v>
      </c>
      <c r="H39" s="21" t="s">
        <v>172</v>
      </c>
      <c r="I39" s="44">
        <v>43657</v>
      </c>
      <c r="J39" s="33" t="s">
        <v>781</v>
      </c>
      <c r="K39" s="23">
        <v>13.8</v>
      </c>
      <c r="L39" s="26" t="s">
        <v>167</v>
      </c>
      <c r="M39" s="23">
        <v>2</v>
      </c>
      <c r="N39" s="26" t="s">
        <v>167</v>
      </c>
      <c r="O39" s="23">
        <v>11.8</v>
      </c>
      <c r="P39" s="26" t="s">
        <v>167</v>
      </c>
      <c r="Q39" s="26" t="s">
        <v>167</v>
      </c>
      <c r="R39" s="26" t="s">
        <v>167</v>
      </c>
      <c r="S39" s="26" t="s">
        <v>16</v>
      </c>
      <c r="T39" s="25" t="s">
        <v>167</v>
      </c>
      <c r="U39" s="25" t="s">
        <v>167</v>
      </c>
      <c r="V39" s="25" t="s">
        <v>167</v>
      </c>
      <c r="W39" s="28"/>
      <c r="X39" s="164" t="s">
        <v>16</v>
      </c>
      <c r="Y39" s="164" t="s">
        <v>16</v>
      </c>
      <c r="Z39" s="164" t="s">
        <v>16</v>
      </c>
      <c r="AA39" s="164" t="s">
        <v>16</v>
      </c>
      <c r="AB39" s="164" t="s">
        <v>16</v>
      </c>
      <c r="AC39" s="164" t="s">
        <v>16</v>
      </c>
      <c r="AD39" s="164" t="s">
        <v>16</v>
      </c>
      <c r="AE39" s="164" t="s">
        <v>16</v>
      </c>
      <c r="AF39" s="164" t="s">
        <v>16</v>
      </c>
      <c r="AG39" s="164" t="s">
        <v>16</v>
      </c>
      <c r="AH39" s="164" t="s">
        <v>16</v>
      </c>
      <c r="AI39" s="165"/>
      <c r="AJ39" s="25" t="s">
        <v>16</v>
      </c>
      <c r="AK39" s="25" t="s">
        <v>16</v>
      </c>
      <c r="AL39" s="25" t="s">
        <v>16</v>
      </c>
      <c r="AM39" s="25" t="s">
        <v>16</v>
      </c>
      <c r="AN39" s="25" t="s">
        <v>16</v>
      </c>
      <c r="AO39" s="33"/>
      <c r="AP39" s="20" t="s">
        <v>16</v>
      </c>
      <c r="AQ39" s="166"/>
      <c r="AR39" s="21">
        <v>240</v>
      </c>
      <c r="AS39" s="21">
        <v>200</v>
      </c>
      <c r="AT39" s="34">
        <v>0.78380000000000027</v>
      </c>
      <c r="AU39" s="30">
        <v>70.466666666666669</v>
      </c>
      <c r="AV39" s="21">
        <v>21</v>
      </c>
      <c r="AW39" s="35">
        <f t="shared" si="0"/>
        <v>97774.930317702601</v>
      </c>
      <c r="AX39" s="36">
        <f t="shared" si="1"/>
        <v>213.64514097320301</v>
      </c>
      <c r="AY39" s="36">
        <f t="shared" si="2"/>
        <v>1770.2659975737859</v>
      </c>
      <c r="AZ39" s="36"/>
      <c r="BA39" s="30">
        <v>26.434361619121781</v>
      </c>
      <c r="BB39" s="30"/>
      <c r="BC39" s="14">
        <v>1</v>
      </c>
      <c r="BD39" s="14"/>
      <c r="BE39" s="14" t="s">
        <v>167</v>
      </c>
      <c r="BF39" s="14" t="s">
        <v>167</v>
      </c>
      <c r="BG39" s="14" t="s">
        <v>167</v>
      </c>
      <c r="BH39" s="14"/>
      <c r="BI39" s="14" t="s">
        <v>167</v>
      </c>
      <c r="BJ39" s="14" t="s">
        <v>167</v>
      </c>
      <c r="BK39" s="14" t="s">
        <v>167</v>
      </c>
      <c r="BL39" s="34"/>
      <c r="BM39" s="20"/>
      <c r="BN39" s="19"/>
      <c r="BO39" s="20"/>
    </row>
    <row r="40" spans="1:67" s="170" customFormat="1" x14ac:dyDescent="0.2">
      <c r="A40" s="42" t="s">
        <v>795</v>
      </c>
      <c r="B40" s="33" t="s">
        <v>207</v>
      </c>
      <c r="C40" s="33" t="s">
        <v>126</v>
      </c>
      <c r="D40" s="33" t="s">
        <v>158</v>
      </c>
      <c r="E40" s="33" t="s">
        <v>138</v>
      </c>
      <c r="F40" s="50" t="s">
        <v>139</v>
      </c>
      <c r="G40" s="20" t="s">
        <v>170</v>
      </c>
      <c r="H40" s="20" t="s">
        <v>172</v>
      </c>
      <c r="I40" s="167">
        <v>43657</v>
      </c>
      <c r="J40" s="33" t="s">
        <v>781</v>
      </c>
      <c r="K40" s="23">
        <v>29.5</v>
      </c>
      <c r="L40" s="23">
        <v>3.1613414164488303</v>
      </c>
      <c r="M40" s="23">
        <v>2</v>
      </c>
      <c r="N40" s="26" t="s">
        <v>167</v>
      </c>
      <c r="O40" s="23">
        <v>27.5</v>
      </c>
      <c r="P40" s="33">
        <v>5.61</v>
      </c>
      <c r="Q40" s="33" t="s">
        <v>16</v>
      </c>
      <c r="R40" s="27">
        <v>1</v>
      </c>
      <c r="S40" s="26">
        <v>0.3185339021528969</v>
      </c>
      <c r="T40" s="33">
        <v>8.41</v>
      </c>
      <c r="U40" s="33">
        <v>1.89</v>
      </c>
      <c r="V40" s="33">
        <v>8</v>
      </c>
      <c r="W40" s="33"/>
      <c r="X40" s="33">
        <v>3</v>
      </c>
      <c r="Y40" s="33">
        <v>14.92</v>
      </c>
      <c r="Z40" s="33">
        <v>0.87</v>
      </c>
      <c r="AA40" s="23"/>
      <c r="AB40" s="33"/>
      <c r="AC40" s="23"/>
      <c r="AD40" s="33"/>
      <c r="AE40" s="33">
        <v>13.6</v>
      </c>
      <c r="AF40" s="33">
        <v>0.5</v>
      </c>
      <c r="AG40" s="33">
        <v>7.6</v>
      </c>
      <c r="AH40" s="33">
        <v>0.6</v>
      </c>
      <c r="AI40" s="26"/>
      <c r="AJ40" s="33">
        <v>5.41</v>
      </c>
      <c r="AK40" s="25" t="s">
        <v>223</v>
      </c>
      <c r="AL40" s="26">
        <v>77.924798113804883</v>
      </c>
      <c r="AM40" s="25" t="s">
        <v>223</v>
      </c>
      <c r="AN40" s="32">
        <f>SUM(AL40:AM40)</f>
        <v>77.924798113804883</v>
      </c>
      <c r="AO40" s="33"/>
      <c r="AP40" s="33" t="s">
        <v>125</v>
      </c>
      <c r="AQ40" s="33"/>
      <c r="AR40" s="33" t="s">
        <v>167</v>
      </c>
      <c r="AS40" s="33">
        <v>125</v>
      </c>
      <c r="AT40" s="26">
        <v>0.5838000000000001</v>
      </c>
      <c r="AU40" s="23">
        <v>71.316666666666663</v>
      </c>
      <c r="AV40" s="21">
        <v>21</v>
      </c>
      <c r="AW40" s="35">
        <f t="shared" si="0"/>
        <v>142415.81481656889</v>
      </c>
      <c r="AX40" s="36">
        <f t="shared" si="1"/>
        <v>660.50721670184964</v>
      </c>
      <c r="AY40" s="36">
        <f t="shared" si="2"/>
        <v>3420.6063075933803</v>
      </c>
      <c r="AZ40" s="36"/>
      <c r="BA40" s="30">
        <v>32.287690454595371</v>
      </c>
      <c r="BB40" s="30"/>
      <c r="BC40" s="14">
        <v>1</v>
      </c>
      <c r="BD40" s="14"/>
      <c r="BE40" s="14">
        <v>232.22573095761837</v>
      </c>
      <c r="BF40" s="14">
        <v>2.2587977430632615</v>
      </c>
      <c r="BG40" s="14">
        <v>3</v>
      </c>
      <c r="BH40" s="14"/>
      <c r="BI40" s="14">
        <v>1361.9540144276862</v>
      </c>
      <c r="BJ40" s="14">
        <v>22.95051211634609</v>
      </c>
      <c r="BK40" s="14">
        <v>3</v>
      </c>
      <c r="BL40" s="26"/>
      <c r="BM40"/>
      <c r="BN40" s="42"/>
      <c r="BO40" s="33"/>
    </row>
    <row r="41" spans="1:67" s="170" customFormat="1" ht="15" x14ac:dyDescent="0.2">
      <c r="A41" s="19" t="s">
        <v>883</v>
      </c>
      <c r="B41" s="20" t="s">
        <v>207</v>
      </c>
      <c r="C41" s="33" t="s">
        <v>126</v>
      </c>
      <c r="D41" s="20" t="s">
        <v>1004</v>
      </c>
      <c r="E41" s="21" t="s">
        <v>138</v>
      </c>
      <c r="F41" s="21" t="s">
        <v>139</v>
      </c>
      <c r="G41" s="21" t="s">
        <v>170</v>
      </c>
      <c r="H41" s="21" t="s">
        <v>172</v>
      </c>
      <c r="I41" s="44">
        <v>43657</v>
      </c>
      <c r="J41" s="33" t="s">
        <v>781</v>
      </c>
      <c r="K41" s="23">
        <v>33.609952</v>
      </c>
      <c r="L41" s="26" t="s">
        <v>167</v>
      </c>
      <c r="M41" s="23">
        <v>2</v>
      </c>
      <c r="N41" s="26" t="s">
        <v>167</v>
      </c>
      <c r="O41" s="23">
        <v>31.609952</v>
      </c>
      <c r="P41" s="26" t="s">
        <v>167</v>
      </c>
      <c r="Q41" s="26" t="s">
        <v>167</v>
      </c>
      <c r="R41" s="26" t="s">
        <v>167</v>
      </c>
      <c r="S41" s="26" t="s">
        <v>16</v>
      </c>
      <c r="T41" s="25" t="s">
        <v>167</v>
      </c>
      <c r="U41" s="25" t="s">
        <v>167</v>
      </c>
      <c r="V41" s="25" t="s">
        <v>167</v>
      </c>
      <c r="W41" s="28"/>
      <c r="X41" s="164" t="s">
        <v>16</v>
      </c>
      <c r="Y41" s="164" t="s">
        <v>16</v>
      </c>
      <c r="Z41" s="164" t="s">
        <v>16</v>
      </c>
      <c r="AA41" s="164" t="s">
        <v>16</v>
      </c>
      <c r="AB41" s="164" t="s">
        <v>16</v>
      </c>
      <c r="AC41" s="164" t="s">
        <v>16</v>
      </c>
      <c r="AD41" s="164" t="s">
        <v>16</v>
      </c>
      <c r="AE41" s="164" t="s">
        <v>16</v>
      </c>
      <c r="AF41" s="164" t="s">
        <v>16</v>
      </c>
      <c r="AG41" s="164" t="s">
        <v>16</v>
      </c>
      <c r="AH41" s="164" t="s">
        <v>16</v>
      </c>
      <c r="AI41" s="165"/>
      <c r="AJ41" s="25" t="s">
        <v>16</v>
      </c>
      <c r="AK41" s="25" t="s">
        <v>16</v>
      </c>
      <c r="AL41" s="25" t="s">
        <v>16</v>
      </c>
      <c r="AM41" s="25" t="s">
        <v>16</v>
      </c>
      <c r="AN41" s="25" t="s">
        <v>16</v>
      </c>
      <c r="AO41" s="33"/>
      <c r="AP41" s="20" t="s">
        <v>16</v>
      </c>
      <c r="AQ41" s="166"/>
      <c r="AR41" s="21">
        <v>240</v>
      </c>
      <c r="AS41" s="21">
        <v>200</v>
      </c>
      <c r="AT41" s="34">
        <v>2.0499999999999998</v>
      </c>
      <c r="AU41" s="30">
        <v>26.833333333333336</v>
      </c>
      <c r="AV41" s="21">
        <v>21</v>
      </c>
      <c r="AW41" s="35">
        <f t="shared" si="0"/>
        <v>261920.41136829864</v>
      </c>
      <c r="AX41" s="36">
        <f t="shared" si="1"/>
        <v>574.63933343432814</v>
      </c>
      <c r="AY41" s="36">
        <f t="shared" si="2"/>
        <v>4761.4678630807202</v>
      </c>
      <c r="AZ41" s="36"/>
      <c r="BA41" s="30">
        <v>25.68991679298345</v>
      </c>
      <c r="BB41" s="30"/>
      <c r="BC41" s="14">
        <v>1</v>
      </c>
      <c r="BD41" s="14"/>
      <c r="BE41" s="14" t="s">
        <v>167</v>
      </c>
      <c r="BF41" s="14" t="s">
        <v>167</v>
      </c>
      <c r="BG41" s="14" t="s">
        <v>167</v>
      </c>
      <c r="BH41" s="14"/>
      <c r="BI41" s="14" t="s">
        <v>167</v>
      </c>
      <c r="BJ41" s="14" t="s">
        <v>167</v>
      </c>
      <c r="BK41" s="14" t="s">
        <v>167</v>
      </c>
      <c r="BL41" s="34"/>
      <c r="BM41" s="20"/>
      <c r="BN41" s="19"/>
      <c r="BO41" s="20"/>
    </row>
    <row r="42" spans="1:67" s="170" customFormat="1" ht="15" x14ac:dyDescent="0.2">
      <c r="A42" s="19" t="s">
        <v>882</v>
      </c>
      <c r="B42" s="20" t="s">
        <v>207</v>
      </c>
      <c r="C42" s="33" t="s">
        <v>126</v>
      </c>
      <c r="D42" s="20" t="s">
        <v>1005</v>
      </c>
      <c r="E42" s="21" t="s">
        <v>138</v>
      </c>
      <c r="F42" s="21" t="s">
        <v>139</v>
      </c>
      <c r="G42" s="21" t="s">
        <v>170</v>
      </c>
      <c r="H42" s="21" t="s">
        <v>172</v>
      </c>
      <c r="I42" s="44">
        <v>43657</v>
      </c>
      <c r="J42" s="33" t="s">
        <v>781</v>
      </c>
      <c r="K42" s="23">
        <v>54.825856000000002</v>
      </c>
      <c r="L42" s="26" t="s">
        <v>167</v>
      </c>
      <c r="M42" s="23">
        <v>2</v>
      </c>
      <c r="N42" s="26" t="s">
        <v>167</v>
      </c>
      <c r="O42" s="23">
        <v>52.825856000000002</v>
      </c>
      <c r="P42" s="26" t="s">
        <v>167</v>
      </c>
      <c r="Q42" s="26" t="s">
        <v>167</v>
      </c>
      <c r="R42" s="26" t="s">
        <v>167</v>
      </c>
      <c r="S42" s="26" t="s">
        <v>16</v>
      </c>
      <c r="T42" s="25" t="s">
        <v>167</v>
      </c>
      <c r="U42" s="25" t="s">
        <v>167</v>
      </c>
      <c r="V42" s="25" t="s">
        <v>167</v>
      </c>
      <c r="W42" s="28"/>
      <c r="X42" s="164" t="s">
        <v>16</v>
      </c>
      <c r="Y42" s="164" t="s">
        <v>16</v>
      </c>
      <c r="Z42" s="164" t="s">
        <v>16</v>
      </c>
      <c r="AA42" s="164" t="s">
        <v>16</v>
      </c>
      <c r="AB42" s="164" t="s">
        <v>16</v>
      </c>
      <c r="AC42" s="164" t="s">
        <v>16</v>
      </c>
      <c r="AD42" s="164" t="s">
        <v>16</v>
      </c>
      <c r="AE42" s="164" t="s">
        <v>16</v>
      </c>
      <c r="AF42" s="164" t="s">
        <v>16</v>
      </c>
      <c r="AG42" s="164" t="s">
        <v>16</v>
      </c>
      <c r="AH42" s="164" t="s">
        <v>16</v>
      </c>
      <c r="AI42" s="165"/>
      <c r="AJ42" s="25" t="s">
        <v>16</v>
      </c>
      <c r="AK42" s="25" t="s">
        <v>16</v>
      </c>
      <c r="AL42" s="25" t="s">
        <v>16</v>
      </c>
      <c r="AM42" s="25" t="s">
        <v>16</v>
      </c>
      <c r="AN42" s="25" t="s">
        <v>16</v>
      </c>
      <c r="AO42" s="33"/>
      <c r="AP42" s="20" t="s">
        <v>16</v>
      </c>
      <c r="AQ42" s="166"/>
      <c r="AR42" s="21">
        <v>240</v>
      </c>
      <c r="AS42" s="21">
        <v>200</v>
      </c>
      <c r="AT42" s="34">
        <v>2.0499999999999998</v>
      </c>
      <c r="AU42" s="30">
        <v>45.833333333333336</v>
      </c>
      <c r="AV42" s="21">
        <v>21</v>
      </c>
      <c r="AW42" s="35">
        <f t="shared" si="0"/>
        <v>437715.62621805008</v>
      </c>
      <c r="AX42" s="36">
        <f t="shared" si="1"/>
        <v>562.22640532150774</v>
      </c>
      <c r="AY42" s="36">
        <f t="shared" si="2"/>
        <v>4658.6142036510873</v>
      </c>
      <c r="AZ42" s="36"/>
      <c r="BA42" s="30">
        <v>31.207555823874742</v>
      </c>
      <c r="BB42" s="30"/>
      <c r="BC42" s="14">
        <v>1</v>
      </c>
      <c r="BD42" s="14"/>
      <c r="BE42" s="14" t="s">
        <v>167</v>
      </c>
      <c r="BF42" s="14" t="s">
        <v>167</v>
      </c>
      <c r="BG42" s="14" t="s">
        <v>167</v>
      </c>
      <c r="BH42" s="14"/>
      <c r="BI42" s="14" t="s">
        <v>167</v>
      </c>
      <c r="BJ42" s="14" t="s">
        <v>167</v>
      </c>
      <c r="BK42" s="14" t="s">
        <v>167</v>
      </c>
      <c r="BL42" s="34"/>
      <c r="BM42" s="20"/>
      <c r="BN42" s="19"/>
      <c r="BO42" s="20"/>
    </row>
    <row r="43" spans="1:67" s="20" customFormat="1" ht="15" x14ac:dyDescent="0.2">
      <c r="A43" s="19" t="s">
        <v>879</v>
      </c>
      <c r="B43" s="20" t="s">
        <v>207</v>
      </c>
      <c r="C43" s="33" t="s">
        <v>126</v>
      </c>
      <c r="D43" s="20" t="s">
        <v>1006</v>
      </c>
      <c r="E43" s="21" t="s">
        <v>138</v>
      </c>
      <c r="F43" s="21" t="s">
        <v>139</v>
      </c>
      <c r="G43" s="21" t="s">
        <v>170</v>
      </c>
      <c r="H43" s="21" t="s">
        <v>183</v>
      </c>
      <c r="I43" s="44">
        <v>43657</v>
      </c>
      <c r="J43" s="33" t="s">
        <v>696</v>
      </c>
      <c r="K43" s="23">
        <v>11.8</v>
      </c>
      <c r="L43" s="26" t="s">
        <v>167</v>
      </c>
      <c r="M43" s="23">
        <v>2</v>
      </c>
      <c r="N43" s="26" t="s">
        <v>167</v>
      </c>
      <c r="O43" s="23">
        <v>9.8000000000000007</v>
      </c>
      <c r="P43" s="26" t="s">
        <v>167</v>
      </c>
      <c r="Q43" s="26" t="s">
        <v>167</v>
      </c>
      <c r="R43" s="26" t="s">
        <v>167</v>
      </c>
      <c r="S43" s="26" t="s">
        <v>16</v>
      </c>
      <c r="T43" s="25" t="s">
        <v>167</v>
      </c>
      <c r="U43" s="25" t="s">
        <v>167</v>
      </c>
      <c r="V43" s="25" t="s">
        <v>167</v>
      </c>
      <c r="W43" s="28"/>
      <c r="X43" s="164" t="s">
        <v>16</v>
      </c>
      <c r="Y43" s="164" t="s">
        <v>16</v>
      </c>
      <c r="Z43" s="164" t="s">
        <v>16</v>
      </c>
      <c r="AA43" s="164" t="s">
        <v>16</v>
      </c>
      <c r="AB43" s="164" t="s">
        <v>16</v>
      </c>
      <c r="AC43" s="164" t="s">
        <v>16</v>
      </c>
      <c r="AD43" s="164" t="s">
        <v>16</v>
      </c>
      <c r="AE43" s="164" t="s">
        <v>16</v>
      </c>
      <c r="AF43" s="164" t="s">
        <v>16</v>
      </c>
      <c r="AG43" s="164" t="s">
        <v>16</v>
      </c>
      <c r="AH43" s="164" t="s">
        <v>16</v>
      </c>
      <c r="AI43" s="165"/>
      <c r="AJ43" s="25" t="s">
        <v>16</v>
      </c>
      <c r="AK43" s="25" t="s">
        <v>16</v>
      </c>
      <c r="AL43" s="25" t="s">
        <v>16</v>
      </c>
      <c r="AM43" s="25" t="s">
        <v>16</v>
      </c>
      <c r="AN43" s="25" t="s">
        <v>16</v>
      </c>
      <c r="AO43" s="33"/>
      <c r="AP43" s="20" t="s">
        <v>16</v>
      </c>
      <c r="AQ43" s="166"/>
      <c r="AR43" s="21">
        <v>240</v>
      </c>
      <c r="AS43" s="21">
        <v>200</v>
      </c>
      <c r="AT43" s="34">
        <v>0.68379999999999974</v>
      </c>
      <c r="AU43" s="30">
        <v>70.55</v>
      </c>
      <c r="AV43" s="21">
        <v>21</v>
      </c>
      <c r="AW43" s="35">
        <f t="shared" si="0"/>
        <v>81202.908229956389</v>
      </c>
      <c r="AX43" s="36">
        <f t="shared" si="1"/>
        <v>203.14211096575633</v>
      </c>
      <c r="AY43" s="36">
        <f t="shared" si="2"/>
        <v>1683.2377749379521</v>
      </c>
      <c r="AZ43" s="36"/>
      <c r="BA43" s="30">
        <v>31.356987212063409</v>
      </c>
      <c r="BB43" s="30"/>
      <c r="BC43" s="14">
        <v>1</v>
      </c>
      <c r="BD43" s="14"/>
      <c r="BE43" s="14" t="s">
        <v>167</v>
      </c>
      <c r="BF43" s="14" t="s">
        <v>167</v>
      </c>
      <c r="BG43" s="14" t="s">
        <v>167</v>
      </c>
      <c r="BH43" s="14"/>
      <c r="BI43" s="14" t="s">
        <v>167</v>
      </c>
      <c r="BJ43" s="14" t="s">
        <v>167</v>
      </c>
      <c r="BK43" s="14" t="s">
        <v>167</v>
      </c>
      <c r="BL43" s="34"/>
      <c r="BN43" s="19"/>
    </row>
    <row r="44" spans="1:67" s="20" customFormat="1" x14ac:dyDescent="0.2">
      <c r="A44" s="42" t="s">
        <v>881</v>
      </c>
      <c r="B44" s="33" t="s">
        <v>207</v>
      </c>
      <c r="C44" s="33" t="s">
        <v>126</v>
      </c>
      <c r="D44" s="33" t="s">
        <v>163</v>
      </c>
      <c r="E44" s="33" t="s">
        <v>138</v>
      </c>
      <c r="F44" s="50" t="s">
        <v>139</v>
      </c>
      <c r="G44" s="20" t="s">
        <v>170</v>
      </c>
      <c r="H44" s="20" t="s">
        <v>183</v>
      </c>
      <c r="I44" s="167">
        <v>43657</v>
      </c>
      <c r="J44" s="33" t="s">
        <v>696</v>
      </c>
      <c r="K44" s="23">
        <v>26.102744000000001</v>
      </c>
      <c r="L44" s="23">
        <v>3.1613414164488303</v>
      </c>
      <c r="M44" s="23">
        <v>2</v>
      </c>
      <c r="N44" s="26" t="s">
        <v>167</v>
      </c>
      <c r="O44" s="23">
        <v>24.102744000000001</v>
      </c>
      <c r="P44" s="33">
        <v>6.37</v>
      </c>
      <c r="Q44" s="33" t="s">
        <v>16</v>
      </c>
      <c r="R44" s="27">
        <v>1</v>
      </c>
      <c r="S44" s="26">
        <v>0.3185339021528969</v>
      </c>
      <c r="T44" s="33">
        <v>8.41</v>
      </c>
      <c r="U44" s="33">
        <v>1.89</v>
      </c>
      <c r="V44" s="33">
        <v>8</v>
      </c>
      <c r="W44" s="33"/>
      <c r="X44" s="33">
        <v>3</v>
      </c>
      <c r="Y44" s="33">
        <v>14.92</v>
      </c>
      <c r="Z44" s="33">
        <v>0.87</v>
      </c>
      <c r="AA44" s="23"/>
      <c r="AB44" s="33"/>
      <c r="AC44" s="23"/>
      <c r="AD44" s="33"/>
      <c r="AE44" s="33">
        <v>13.6</v>
      </c>
      <c r="AF44" s="33">
        <v>0.5</v>
      </c>
      <c r="AG44" s="33">
        <v>7.6</v>
      </c>
      <c r="AH44" s="33">
        <v>0.6</v>
      </c>
      <c r="AI44" s="26"/>
      <c r="AJ44" s="33">
        <v>6.2</v>
      </c>
      <c r="AK44" s="25" t="s">
        <v>223</v>
      </c>
      <c r="AL44" s="26">
        <v>90.563850490118355</v>
      </c>
      <c r="AM44" s="25" t="s">
        <v>223</v>
      </c>
      <c r="AN44" s="32">
        <f>SUM(AL44:AM44)</f>
        <v>90.563850490118355</v>
      </c>
      <c r="AO44" s="33"/>
      <c r="AP44" s="33" t="s">
        <v>125</v>
      </c>
      <c r="AQ44" s="33"/>
      <c r="AR44" s="33" t="s">
        <v>167</v>
      </c>
      <c r="AS44" s="33">
        <v>250</v>
      </c>
      <c r="AT44" s="26">
        <v>2.1</v>
      </c>
      <c r="AU44" s="23">
        <v>45.366666666666667</v>
      </c>
      <c r="AV44" s="21">
        <v>21</v>
      </c>
      <c r="AW44" s="35">
        <f t="shared" si="0"/>
        <v>249644.50371455765</v>
      </c>
      <c r="AX44" s="36">
        <f t="shared" si="1"/>
        <v>252.9940589902383</v>
      </c>
      <c r="AY44" s="36">
        <f t="shared" si="2"/>
        <v>2620.3894585342459</v>
      </c>
      <c r="AZ44" s="36"/>
      <c r="BA44" s="30">
        <v>34.981718759812203</v>
      </c>
      <c r="BB44" s="30"/>
      <c r="BC44" s="14">
        <v>1</v>
      </c>
      <c r="BD44" s="14"/>
      <c r="BE44" s="14">
        <v>100.99044550669088</v>
      </c>
      <c r="BF44" s="14" t="s">
        <v>798</v>
      </c>
      <c r="BG44" s="14">
        <v>1</v>
      </c>
      <c r="BH44" s="14"/>
      <c r="BI44" s="14">
        <v>565.53649330783219</v>
      </c>
      <c r="BJ44" s="14" t="s">
        <v>798</v>
      </c>
      <c r="BK44" s="14">
        <v>1</v>
      </c>
      <c r="BL44" s="26"/>
      <c r="BM44"/>
      <c r="BN44" s="42"/>
      <c r="BO44" s="33"/>
    </row>
    <row r="45" spans="1:67" s="20" customFormat="1" x14ac:dyDescent="0.2">
      <c r="A45" s="42"/>
      <c r="B45" s="33"/>
      <c r="C45" s="33"/>
      <c r="D45" s="33"/>
      <c r="E45" s="33"/>
      <c r="F45" s="50"/>
      <c r="I45" s="167"/>
      <c r="J45" s="33"/>
      <c r="K45" s="23"/>
      <c r="L45" s="23"/>
      <c r="M45" s="23"/>
      <c r="N45" s="26"/>
      <c r="O45" s="23"/>
      <c r="P45" s="33"/>
      <c r="Q45" s="33"/>
      <c r="R45" s="27"/>
      <c r="S45" s="26"/>
      <c r="T45" s="33"/>
      <c r="U45" s="33"/>
      <c r="V45" s="33"/>
      <c r="W45" s="33"/>
      <c r="X45" s="33"/>
      <c r="Y45" s="33"/>
      <c r="Z45" s="33"/>
      <c r="AA45" s="23"/>
      <c r="AB45" s="33"/>
      <c r="AC45" s="23"/>
      <c r="AD45" s="33"/>
      <c r="AE45" s="33"/>
      <c r="AF45" s="33"/>
      <c r="AG45" s="33"/>
      <c r="AH45" s="33"/>
      <c r="AI45" s="26"/>
      <c r="AJ45" s="33"/>
      <c r="AK45" s="25"/>
      <c r="AL45" s="26"/>
      <c r="AM45" s="25"/>
      <c r="AN45" s="32"/>
      <c r="AO45" s="33"/>
      <c r="AP45" s="33"/>
      <c r="AQ45" s="33"/>
      <c r="AR45" s="33"/>
      <c r="AS45" s="33"/>
      <c r="AT45" s="26"/>
      <c r="AU45" s="23"/>
      <c r="AV45" s="21"/>
      <c r="AW45" s="35"/>
      <c r="AX45" s="36"/>
      <c r="AY45" s="36"/>
      <c r="AZ45" s="36"/>
      <c r="BA45" s="30"/>
      <c r="BB45" s="30"/>
      <c r="BC45" s="14"/>
      <c r="BD45" s="14"/>
      <c r="BE45" s="14"/>
      <c r="BF45" s="14"/>
      <c r="BG45" s="14"/>
      <c r="BH45" s="14"/>
      <c r="BI45" s="14"/>
      <c r="BJ45" s="14"/>
      <c r="BK45" s="14"/>
      <c r="BL45" s="26"/>
      <c r="BM45"/>
      <c r="BN45" s="42"/>
      <c r="BO45" s="33"/>
    </row>
    <row r="46" spans="1:67" s="20" customFormat="1" x14ac:dyDescent="0.2">
      <c r="A46" s="42"/>
      <c r="B46" s="33"/>
      <c r="C46" s="33"/>
      <c r="D46" s="33"/>
      <c r="E46" s="33"/>
      <c r="F46" s="50"/>
      <c r="I46" s="167"/>
      <c r="J46" s="33"/>
      <c r="K46" s="23"/>
      <c r="L46" s="23"/>
      <c r="M46" s="23"/>
      <c r="N46" s="26"/>
      <c r="O46" s="23"/>
      <c r="P46" s="33"/>
      <c r="Q46" s="33"/>
      <c r="R46" s="27"/>
      <c r="S46" s="26"/>
      <c r="T46" s="33"/>
      <c r="U46" s="33"/>
      <c r="V46" s="33"/>
      <c r="W46" s="33"/>
      <c r="X46" s="33"/>
      <c r="Y46" s="33"/>
      <c r="Z46" s="33"/>
      <c r="AA46" s="23"/>
      <c r="AB46" s="33"/>
      <c r="AC46" s="23"/>
      <c r="AD46" s="33"/>
      <c r="AE46" s="33"/>
      <c r="AF46" s="33"/>
      <c r="AG46" s="33"/>
      <c r="AH46" s="33"/>
      <c r="AI46" s="26"/>
      <c r="AJ46" s="33"/>
      <c r="AK46" s="25"/>
      <c r="AL46" s="26"/>
      <c r="AM46" s="25"/>
      <c r="AN46" s="32"/>
      <c r="AO46" s="33"/>
      <c r="AP46" s="33"/>
      <c r="AQ46" s="33"/>
      <c r="AR46" s="33"/>
      <c r="AS46" s="33"/>
      <c r="AT46" s="26"/>
      <c r="AU46" s="23"/>
      <c r="AV46" s="21"/>
      <c r="AW46" s="35"/>
      <c r="AX46" s="36"/>
      <c r="AY46" s="36"/>
      <c r="AZ46" s="36"/>
      <c r="BA46" s="30"/>
      <c r="BB46" s="30"/>
      <c r="BC46" s="14"/>
      <c r="BD46" s="14"/>
      <c r="BE46" s="14"/>
      <c r="BF46" s="14"/>
      <c r="BG46" s="14"/>
      <c r="BH46" s="14"/>
      <c r="BI46" s="14"/>
      <c r="BJ46" s="14"/>
      <c r="BK46" s="14"/>
      <c r="BL46" s="26"/>
      <c r="BM46"/>
      <c r="BN46" s="42"/>
      <c r="BO46" s="33"/>
    </row>
    <row r="47" spans="1:67" s="20" customFormat="1" x14ac:dyDescent="0.2">
      <c r="A47" s="42"/>
      <c r="B47" s="33"/>
      <c r="C47" s="33"/>
      <c r="D47" s="33"/>
      <c r="E47" s="33"/>
      <c r="F47" s="50"/>
      <c r="I47" s="167"/>
      <c r="J47" s="33"/>
      <c r="K47" s="23"/>
      <c r="L47" s="23"/>
      <c r="M47" s="23"/>
      <c r="N47" s="26"/>
      <c r="O47" s="23"/>
      <c r="P47" s="33"/>
      <c r="Q47" s="33"/>
      <c r="R47" s="27"/>
      <c r="S47" s="26"/>
      <c r="T47" s="33"/>
      <c r="U47" s="33"/>
      <c r="V47" s="33"/>
      <c r="W47" s="33"/>
      <c r="X47" s="33"/>
      <c r="Y47" s="33"/>
      <c r="Z47" s="33"/>
      <c r="AA47" s="23"/>
      <c r="AB47" s="33"/>
      <c r="AC47" s="23"/>
      <c r="AD47" s="33"/>
      <c r="AE47" s="33"/>
      <c r="AF47" s="33"/>
      <c r="AG47" s="33"/>
      <c r="AH47" s="33"/>
      <c r="AI47" s="26"/>
      <c r="AJ47" s="33"/>
      <c r="AK47" s="25"/>
      <c r="AL47" s="26"/>
      <c r="AM47" s="25"/>
      <c r="AN47" s="32"/>
      <c r="AO47" s="33"/>
      <c r="AP47" s="33"/>
      <c r="AQ47" s="33"/>
      <c r="AR47" s="33"/>
      <c r="AS47" s="33"/>
      <c r="AT47" s="26"/>
      <c r="AU47" s="23"/>
      <c r="AV47" s="21"/>
      <c r="AW47" s="35"/>
      <c r="AX47" s="36"/>
      <c r="AY47" s="36"/>
      <c r="AZ47" s="36"/>
      <c r="BA47" s="30"/>
      <c r="BB47" s="30"/>
      <c r="BC47" s="14"/>
      <c r="BD47" s="14"/>
      <c r="BE47" s="14"/>
      <c r="BF47" s="14"/>
      <c r="BG47" s="14"/>
      <c r="BH47" s="14"/>
      <c r="BI47" s="14"/>
      <c r="BJ47" s="14"/>
      <c r="BK47" s="14"/>
      <c r="BL47" s="26"/>
      <c r="BM47"/>
      <c r="BN47" s="42"/>
      <c r="BO47" s="33"/>
    </row>
    <row r="48" spans="1:67" s="40" customFormat="1" ht="15" x14ac:dyDescent="0.2">
      <c r="A48" s="19" t="s">
        <v>825</v>
      </c>
      <c r="B48" s="20" t="s">
        <v>208</v>
      </c>
      <c r="C48" s="20" t="s">
        <v>1014</v>
      </c>
      <c r="D48" s="20" t="s">
        <v>825</v>
      </c>
      <c r="E48" s="21" t="s">
        <v>138</v>
      </c>
      <c r="F48" s="22" t="s">
        <v>139</v>
      </c>
      <c r="G48" s="20" t="s">
        <v>176</v>
      </c>
      <c r="H48" s="20" t="s">
        <v>183</v>
      </c>
      <c r="I48" s="167">
        <v>44303</v>
      </c>
      <c r="J48" s="21" t="s">
        <v>1010</v>
      </c>
      <c r="K48" s="23">
        <v>49.198583204000002</v>
      </c>
      <c r="L48" s="26" t="s">
        <v>167</v>
      </c>
      <c r="M48" s="24">
        <v>2</v>
      </c>
      <c r="N48" s="25" t="s">
        <v>167</v>
      </c>
      <c r="O48" s="23">
        <v>47.198583204000002</v>
      </c>
      <c r="P48" s="26" t="s">
        <v>167</v>
      </c>
      <c r="Q48" s="26" t="s">
        <v>167</v>
      </c>
      <c r="R48" s="26" t="s">
        <v>167</v>
      </c>
      <c r="S48" s="26" t="s">
        <v>16</v>
      </c>
      <c r="T48" s="25" t="s">
        <v>167</v>
      </c>
      <c r="U48" s="25" t="s">
        <v>167</v>
      </c>
      <c r="V48" s="25" t="s">
        <v>167</v>
      </c>
      <c r="W48" s="28"/>
      <c r="X48" s="164" t="s">
        <v>16</v>
      </c>
      <c r="Y48" s="164" t="s">
        <v>16</v>
      </c>
      <c r="Z48" s="164" t="s">
        <v>16</v>
      </c>
      <c r="AA48" s="164" t="s">
        <v>16</v>
      </c>
      <c r="AB48" s="164" t="s">
        <v>16</v>
      </c>
      <c r="AC48" s="164" t="s">
        <v>16</v>
      </c>
      <c r="AD48" s="164" t="s">
        <v>16</v>
      </c>
      <c r="AE48" s="164" t="s">
        <v>16</v>
      </c>
      <c r="AF48" s="164" t="s">
        <v>16</v>
      </c>
      <c r="AG48" s="164" t="s">
        <v>16</v>
      </c>
      <c r="AH48" s="164" t="s">
        <v>16</v>
      </c>
      <c r="AI48" s="165"/>
      <c r="AJ48" s="25" t="s">
        <v>16</v>
      </c>
      <c r="AK48" s="25" t="s">
        <v>16</v>
      </c>
      <c r="AL48" s="25" t="s">
        <v>16</v>
      </c>
      <c r="AM48" s="25" t="s">
        <v>16</v>
      </c>
      <c r="AN48" s="25" t="s">
        <v>16</v>
      </c>
      <c r="AO48" s="33"/>
      <c r="AP48" s="20" t="s">
        <v>16</v>
      </c>
      <c r="AQ48" s="166"/>
      <c r="AR48" s="21">
        <v>240</v>
      </c>
      <c r="AS48" s="21">
        <v>200</v>
      </c>
      <c r="AT48" s="34" t="s">
        <v>1007</v>
      </c>
      <c r="AU48" s="30">
        <v>71.066641666693613</v>
      </c>
      <c r="AV48" s="21">
        <v>18</v>
      </c>
      <c r="AW48" s="53" t="s">
        <v>167</v>
      </c>
      <c r="AX48" s="53" t="s">
        <v>167</v>
      </c>
      <c r="AY48" s="53" t="s">
        <v>167</v>
      </c>
      <c r="AZ48" s="36"/>
      <c r="BA48" s="30" t="s">
        <v>167</v>
      </c>
      <c r="BB48" s="30"/>
      <c r="BC48" s="14"/>
      <c r="BD48" s="14"/>
      <c r="BE48" s="14" t="s">
        <v>167</v>
      </c>
      <c r="BF48" s="14" t="s">
        <v>167</v>
      </c>
      <c r="BG48" s="14" t="s">
        <v>167</v>
      </c>
      <c r="BH48" s="14"/>
      <c r="BI48" s="14" t="s">
        <v>167</v>
      </c>
      <c r="BJ48" s="14" t="s">
        <v>167</v>
      </c>
      <c r="BK48" s="14" t="s">
        <v>167</v>
      </c>
      <c r="BL48" s="34"/>
      <c r="BM48" s="20"/>
      <c r="BN48" s="19"/>
      <c r="BO48" s="20"/>
    </row>
    <row r="49" spans="1:67" s="40" customFormat="1" ht="15" x14ac:dyDescent="0.2">
      <c r="A49" s="19" t="s">
        <v>114</v>
      </c>
      <c r="B49" s="20" t="s">
        <v>208</v>
      </c>
      <c r="C49" s="20" t="s">
        <v>115</v>
      </c>
      <c r="D49" s="20" t="s">
        <v>114</v>
      </c>
      <c r="E49" s="21" t="s">
        <v>138</v>
      </c>
      <c r="F49" s="22" t="s">
        <v>139</v>
      </c>
      <c r="G49" s="20" t="s">
        <v>170</v>
      </c>
      <c r="H49" s="20" t="s">
        <v>178</v>
      </c>
      <c r="I49" s="167">
        <v>45022</v>
      </c>
      <c r="J49" s="21" t="s">
        <v>685</v>
      </c>
      <c r="K49" s="23">
        <v>16.8</v>
      </c>
      <c r="L49" s="23">
        <v>3.7480701440000002</v>
      </c>
      <c r="M49" s="24">
        <v>2</v>
      </c>
      <c r="N49" s="25">
        <v>0.19364919999999999</v>
      </c>
      <c r="O49" s="23">
        <v>14.8</v>
      </c>
      <c r="P49" s="26">
        <v>4.8988571428571435</v>
      </c>
      <c r="Q49" s="26" t="s">
        <v>16</v>
      </c>
      <c r="R49" s="27">
        <v>1</v>
      </c>
      <c r="S49" s="26">
        <v>0.43198690100460058</v>
      </c>
      <c r="T49" s="25">
        <v>8.7764285714285712</v>
      </c>
      <c r="U49" s="25">
        <v>0.29536860402706672</v>
      </c>
      <c r="V49" s="28">
        <v>2</v>
      </c>
      <c r="W49" s="28"/>
      <c r="X49" s="164">
        <v>3</v>
      </c>
      <c r="Y49" s="29">
        <v>14.9</v>
      </c>
      <c r="Z49" s="29">
        <v>0.9</v>
      </c>
      <c r="AA49" s="38"/>
      <c r="AB49" s="29"/>
      <c r="AC49" s="38"/>
      <c r="AD49" s="29"/>
      <c r="AE49" s="29">
        <v>13.6</v>
      </c>
      <c r="AF49" s="29">
        <v>0.5</v>
      </c>
      <c r="AG49" s="165">
        <v>7.6</v>
      </c>
      <c r="AH49" s="165">
        <v>0.6</v>
      </c>
      <c r="AI49" s="165"/>
      <c r="AJ49" s="25" t="s">
        <v>212</v>
      </c>
      <c r="AK49" s="32">
        <f>ROUND(((K49*P49)-(M49*T49))/O49,2)</f>
        <v>4.37</v>
      </c>
      <c r="AL49" s="168" t="s">
        <v>212</v>
      </c>
      <c r="AM49" s="32">
        <f>(AE49-(Y49-AK49))/(AE49-AG49)*100</f>
        <v>51.166666666666636</v>
      </c>
      <c r="AN49" s="32">
        <f>SUM(AL49:AM49)</f>
        <v>51.166666666666636</v>
      </c>
      <c r="AO49" s="33">
        <v>14</v>
      </c>
      <c r="AP49" s="20" t="s">
        <v>15</v>
      </c>
      <c r="AQ49" s="166"/>
      <c r="AR49" s="21">
        <v>240</v>
      </c>
      <c r="AS49" s="21">
        <v>200</v>
      </c>
      <c r="AT49" s="34">
        <v>18.55</v>
      </c>
      <c r="AU49" s="30">
        <v>68.945277777733281</v>
      </c>
      <c r="AV49" s="21">
        <v>22</v>
      </c>
      <c r="AW49" s="35">
        <f t="shared" ref="AW49:AW55" si="7">(((O49*(10^-6))*(AS49/1000)*1)/0.082057/(AV49+273.15))*(10^12)</f>
        <v>122217.46975645616</v>
      </c>
      <c r="AX49" s="36">
        <f t="shared" ref="AX49:AX55" si="8">(O49*1000)/AT49/AU49</f>
        <v>11.572129252133745</v>
      </c>
      <c r="AY49" s="36">
        <f t="shared" ref="AY49:AY55" si="9">AW49/AT49/AU49</f>
        <v>95.561916006112014</v>
      </c>
      <c r="AZ49" s="36"/>
      <c r="BA49" s="30">
        <v>15.869151221732677</v>
      </c>
      <c r="BB49" s="30"/>
      <c r="BC49" s="14">
        <v>1</v>
      </c>
      <c r="BD49" s="14"/>
      <c r="BE49" s="14">
        <v>443.30316281271172</v>
      </c>
      <c r="BF49" s="14">
        <v>25.455735515118576</v>
      </c>
      <c r="BG49" s="14">
        <v>3</v>
      </c>
      <c r="BH49" s="14"/>
      <c r="BI49" s="14">
        <v>51137.376901498414</v>
      </c>
      <c r="BJ49" s="14">
        <v>1114.4697835947557</v>
      </c>
      <c r="BK49" s="14">
        <v>3</v>
      </c>
      <c r="BL49" s="34"/>
      <c r="BM49" s="20"/>
      <c r="BN49" s="19"/>
      <c r="BO49" s="20"/>
    </row>
    <row r="50" spans="1:67" s="20" customFormat="1" ht="15" x14ac:dyDescent="0.2">
      <c r="A50" s="19" t="s">
        <v>802</v>
      </c>
      <c r="B50" s="20" t="s">
        <v>208</v>
      </c>
      <c r="C50" s="20" t="s">
        <v>1008</v>
      </c>
      <c r="D50" s="20" t="s">
        <v>802</v>
      </c>
      <c r="E50" s="21" t="s">
        <v>138</v>
      </c>
      <c r="F50" s="22" t="s">
        <v>139</v>
      </c>
      <c r="G50" s="20" t="s">
        <v>177</v>
      </c>
      <c r="H50" s="20" t="s">
        <v>178</v>
      </c>
      <c r="I50" s="167">
        <v>45022</v>
      </c>
      <c r="J50" s="21" t="s">
        <v>686</v>
      </c>
      <c r="K50" s="23">
        <v>16.432726704052364</v>
      </c>
      <c r="L50" s="26" t="s">
        <v>167</v>
      </c>
      <c r="M50" s="24">
        <v>2</v>
      </c>
      <c r="N50" s="25">
        <v>0.19364919999999999</v>
      </c>
      <c r="O50" s="23">
        <v>14.432726704052364</v>
      </c>
      <c r="P50" s="26" t="s">
        <v>167</v>
      </c>
      <c r="Q50" s="26" t="s">
        <v>167</v>
      </c>
      <c r="R50" s="26" t="s">
        <v>167</v>
      </c>
      <c r="S50" s="26" t="s">
        <v>16</v>
      </c>
      <c r="T50" s="25" t="s">
        <v>167</v>
      </c>
      <c r="U50" s="25" t="s">
        <v>167</v>
      </c>
      <c r="V50" s="25" t="s">
        <v>167</v>
      </c>
      <c r="W50" s="28"/>
      <c r="X50" s="164" t="s">
        <v>16</v>
      </c>
      <c r="Y50" s="164" t="s">
        <v>16</v>
      </c>
      <c r="Z50" s="164" t="s">
        <v>16</v>
      </c>
      <c r="AA50" s="164" t="s">
        <v>16</v>
      </c>
      <c r="AB50" s="164" t="s">
        <v>16</v>
      </c>
      <c r="AC50" s="164" t="s">
        <v>16</v>
      </c>
      <c r="AD50" s="164" t="s">
        <v>16</v>
      </c>
      <c r="AE50" s="164" t="s">
        <v>16</v>
      </c>
      <c r="AF50" s="164" t="s">
        <v>16</v>
      </c>
      <c r="AG50" s="164" t="s">
        <v>16</v>
      </c>
      <c r="AH50" s="164" t="s">
        <v>16</v>
      </c>
      <c r="AI50" s="165"/>
      <c r="AJ50" s="25" t="s">
        <v>16</v>
      </c>
      <c r="AK50" s="25" t="s">
        <v>16</v>
      </c>
      <c r="AL50" s="25" t="s">
        <v>16</v>
      </c>
      <c r="AM50" s="25" t="s">
        <v>16</v>
      </c>
      <c r="AN50" s="25" t="s">
        <v>16</v>
      </c>
      <c r="AO50" s="33"/>
      <c r="AP50" s="20" t="s">
        <v>16</v>
      </c>
      <c r="AQ50" s="166"/>
      <c r="AR50" s="21">
        <v>240</v>
      </c>
      <c r="AS50" s="21">
        <v>200</v>
      </c>
      <c r="AT50" s="34">
        <v>18.8</v>
      </c>
      <c r="AU50" s="30">
        <v>120.03499999997439</v>
      </c>
      <c r="AV50" s="21">
        <v>22</v>
      </c>
      <c r="AW50" s="35">
        <f t="shared" si="7"/>
        <v>119184.54996322413</v>
      </c>
      <c r="AX50" s="36">
        <f t="shared" si="8"/>
        <v>6.395619852035817</v>
      </c>
      <c r="AY50" s="36">
        <f t="shared" si="9"/>
        <v>52.814626745944466</v>
      </c>
      <c r="AZ50" s="36"/>
      <c r="BA50" s="30" t="s">
        <v>167</v>
      </c>
      <c r="BB50" s="30"/>
      <c r="BC50" s="14"/>
      <c r="BD50" s="14"/>
      <c r="BE50" s="14" t="s">
        <v>167</v>
      </c>
      <c r="BF50" s="14" t="s">
        <v>167</v>
      </c>
      <c r="BG50" s="14" t="s">
        <v>167</v>
      </c>
      <c r="BH50" s="14"/>
      <c r="BI50" s="14" t="s">
        <v>167</v>
      </c>
      <c r="BJ50" s="14" t="s">
        <v>167</v>
      </c>
      <c r="BK50" s="14" t="s">
        <v>167</v>
      </c>
      <c r="BL50" s="34"/>
      <c r="BN50" s="19"/>
    </row>
    <row r="51" spans="1:67" s="40" customFormat="1" ht="15" x14ac:dyDescent="0.2">
      <c r="A51" s="19" t="s">
        <v>803</v>
      </c>
      <c r="B51" s="20" t="s">
        <v>208</v>
      </c>
      <c r="C51" s="20" t="s">
        <v>1008</v>
      </c>
      <c r="D51" s="20" t="s">
        <v>803</v>
      </c>
      <c r="E51" s="21" t="s">
        <v>138</v>
      </c>
      <c r="F51" s="22" t="s">
        <v>139</v>
      </c>
      <c r="G51" s="20" t="s">
        <v>177</v>
      </c>
      <c r="H51" s="20" t="s">
        <v>178</v>
      </c>
      <c r="I51" s="167">
        <v>45022</v>
      </c>
      <c r="J51" s="21" t="s">
        <v>686</v>
      </c>
      <c r="K51" s="23">
        <v>31.470798212143325</v>
      </c>
      <c r="L51" s="26" t="s">
        <v>167</v>
      </c>
      <c r="M51" s="24">
        <v>2</v>
      </c>
      <c r="N51" s="25">
        <v>0.19364919999999999</v>
      </c>
      <c r="O51" s="23">
        <v>29.470798212143325</v>
      </c>
      <c r="P51" s="26" t="s">
        <v>167</v>
      </c>
      <c r="Q51" s="26" t="s">
        <v>167</v>
      </c>
      <c r="R51" s="26" t="s">
        <v>167</v>
      </c>
      <c r="S51" s="26" t="s">
        <v>16</v>
      </c>
      <c r="T51" s="25" t="s">
        <v>167</v>
      </c>
      <c r="U51" s="25" t="s">
        <v>167</v>
      </c>
      <c r="V51" s="25" t="s">
        <v>167</v>
      </c>
      <c r="W51" s="28"/>
      <c r="X51" s="164" t="s">
        <v>16</v>
      </c>
      <c r="Y51" s="164" t="s">
        <v>16</v>
      </c>
      <c r="Z51" s="164" t="s">
        <v>16</v>
      </c>
      <c r="AA51" s="164" t="s">
        <v>16</v>
      </c>
      <c r="AB51" s="164" t="s">
        <v>16</v>
      </c>
      <c r="AC51" s="164" t="s">
        <v>16</v>
      </c>
      <c r="AD51" s="164" t="s">
        <v>16</v>
      </c>
      <c r="AE51" s="164" t="s">
        <v>16</v>
      </c>
      <c r="AF51" s="164" t="s">
        <v>16</v>
      </c>
      <c r="AG51" s="164" t="s">
        <v>16</v>
      </c>
      <c r="AH51" s="164" t="s">
        <v>16</v>
      </c>
      <c r="AI51" s="165"/>
      <c r="AJ51" s="25" t="s">
        <v>16</v>
      </c>
      <c r="AK51" s="25" t="s">
        <v>16</v>
      </c>
      <c r="AL51" s="25" t="s">
        <v>16</v>
      </c>
      <c r="AM51" s="25" t="s">
        <v>16</v>
      </c>
      <c r="AN51" s="25" t="s">
        <v>16</v>
      </c>
      <c r="AO51" s="33"/>
      <c r="AP51" s="20" t="s">
        <v>16</v>
      </c>
      <c r="AQ51" s="166"/>
      <c r="AR51" s="21">
        <v>240</v>
      </c>
      <c r="AS51" s="21">
        <v>200</v>
      </c>
      <c r="AT51" s="34">
        <v>17.899999999999999</v>
      </c>
      <c r="AU51" s="30">
        <v>120.05972222221317</v>
      </c>
      <c r="AV51" s="21">
        <v>22</v>
      </c>
      <c r="AW51" s="35">
        <f t="shared" si="7"/>
        <v>243367.99926967901</v>
      </c>
      <c r="AX51" s="36">
        <f t="shared" si="8"/>
        <v>13.713286000226582</v>
      </c>
      <c r="AY51" s="36">
        <f t="shared" si="9"/>
        <v>113.24345385096798</v>
      </c>
      <c r="AZ51" s="36"/>
      <c r="BA51" s="30">
        <v>14.150002285712413</v>
      </c>
      <c r="BB51" s="30"/>
      <c r="BC51" s="14">
        <v>1</v>
      </c>
      <c r="BD51" s="14"/>
      <c r="BE51" s="14" t="s">
        <v>167</v>
      </c>
      <c r="BF51" s="14" t="s">
        <v>167</v>
      </c>
      <c r="BG51" s="14" t="s">
        <v>167</v>
      </c>
      <c r="BH51" s="14"/>
      <c r="BI51" s="14" t="s">
        <v>167</v>
      </c>
      <c r="BJ51" s="14" t="s">
        <v>167</v>
      </c>
      <c r="BK51" s="14" t="s">
        <v>167</v>
      </c>
      <c r="BL51" s="34"/>
      <c r="BM51" s="20"/>
      <c r="BN51" s="19"/>
      <c r="BO51" s="20"/>
    </row>
    <row r="52" spans="1:67" s="170" customFormat="1" ht="15" x14ac:dyDescent="0.2">
      <c r="A52" s="19" t="s">
        <v>801</v>
      </c>
      <c r="B52" s="20" t="s">
        <v>208</v>
      </c>
      <c r="C52" s="20" t="s">
        <v>1008</v>
      </c>
      <c r="D52" s="20" t="s">
        <v>801</v>
      </c>
      <c r="E52" s="21" t="s">
        <v>138</v>
      </c>
      <c r="F52" s="22" t="s">
        <v>139</v>
      </c>
      <c r="G52" s="20" t="s">
        <v>170</v>
      </c>
      <c r="H52" s="20" t="s">
        <v>178</v>
      </c>
      <c r="I52" s="167">
        <v>45022</v>
      </c>
      <c r="J52" s="21" t="s">
        <v>685</v>
      </c>
      <c r="K52" s="23">
        <v>12.450619091166052</v>
      </c>
      <c r="L52" s="26" t="s">
        <v>167</v>
      </c>
      <c r="M52" s="24">
        <v>2</v>
      </c>
      <c r="N52" s="25">
        <v>0.19364919999999999</v>
      </c>
      <c r="O52" s="23">
        <v>10.450619091166052</v>
      </c>
      <c r="P52" s="26" t="s">
        <v>167</v>
      </c>
      <c r="Q52" s="26" t="s">
        <v>167</v>
      </c>
      <c r="R52" s="26" t="s">
        <v>167</v>
      </c>
      <c r="S52" s="26" t="s">
        <v>16</v>
      </c>
      <c r="T52" s="25" t="s">
        <v>167</v>
      </c>
      <c r="U52" s="25" t="s">
        <v>167</v>
      </c>
      <c r="V52" s="25" t="s">
        <v>167</v>
      </c>
      <c r="W52" s="28"/>
      <c r="X52" s="164" t="s">
        <v>16</v>
      </c>
      <c r="Y52" s="164" t="s">
        <v>16</v>
      </c>
      <c r="Z52" s="164" t="s">
        <v>16</v>
      </c>
      <c r="AA52" s="164" t="s">
        <v>16</v>
      </c>
      <c r="AB52" s="164" t="s">
        <v>16</v>
      </c>
      <c r="AC52" s="164" t="s">
        <v>16</v>
      </c>
      <c r="AD52" s="164" t="s">
        <v>16</v>
      </c>
      <c r="AE52" s="164" t="s">
        <v>16</v>
      </c>
      <c r="AF52" s="164" t="s">
        <v>16</v>
      </c>
      <c r="AG52" s="164" t="s">
        <v>16</v>
      </c>
      <c r="AH52" s="164" t="s">
        <v>16</v>
      </c>
      <c r="AI52" s="165"/>
      <c r="AJ52" s="25" t="s">
        <v>16</v>
      </c>
      <c r="AK52" s="25" t="s">
        <v>16</v>
      </c>
      <c r="AL52" s="25" t="s">
        <v>16</v>
      </c>
      <c r="AM52" s="25" t="s">
        <v>16</v>
      </c>
      <c r="AN52" s="25" t="s">
        <v>16</v>
      </c>
      <c r="AO52" s="33"/>
      <c r="AP52" s="20" t="s">
        <v>16</v>
      </c>
      <c r="AQ52" s="166"/>
      <c r="AR52" s="21">
        <v>240</v>
      </c>
      <c r="AS52" s="21">
        <v>200</v>
      </c>
      <c r="AT52" s="34">
        <v>21.75</v>
      </c>
      <c r="AU52" s="30">
        <v>120.10916527773952</v>
      </c>
      <c r="AV52" s="21">
        <v>22</v>
      </c>
      <c r="AW52" s="35">
        <f t="shared" si="7"/>
        <v>86300.555588569609</v>
      </c>
      <c r="AX52" s="36">
        <f t="shared" si="8"/>
        <v>4.0004293840983971</v>
      </c>
      <c r="AY52" s="36">
        <f t="shared" si="9"/>
        <v>33.035294409721914</v>
      </c>
      <c r="AZ52" s="36"/>
      <c r="BA52" s="30" t="s">
        <v>167</v>
      </c>
      <c r="BB52" s="30"/>
      <c r="BC52" s="14"/>
      <c r="BD52" s="14"/>
      <c r="BE52" s="14" t="s">
        <v>167</v>
      </c>
      <c r="BF52" s="14" t="s">
        <v>167</v>
      </c>
      <c r="BG52" s="14" t="s">
        <v>167</v>
      </c>
      <c r="BH52" s="14"/>
      <c r="BI52" s="14" t="s">
        <v>167</v>
      </c>
      <c r="BJ52" s="14" t="s">
        <v>167</v>
      </c>
      <c r="BK52" s="14" t="s">
        <v>167</v>
      </c>
      <c r="BL52" s="34"/>
      <c r="BM52" s="20"/>
      <c r="BN52" s="19"/>
      <c r="BO52" s="20"/>
    </row>
    <row r="53" spans="1:67" s="40" customFormat="1" ht="15" x14ac:dyDescent="0.2">
      <c r="A53" s="19" t="s">
        <v>804</v>
      </c>
      <c r="B53" s="20" t="s">
        <v>208</v>
      </c>
      <c r="C53" s="20" t="s">
        <v>1008</v>
      </c>
      <c r="D53" s="20" t="s">
        <v>804</v>
      </c>
      <c r="E53" s="21" t="s">
        <v>138</v>
      </c>
      <c r="F53" s="22" t="s">
        <v>139</v>
      </c>
      <c r="G53" s="20" t="s">
        <v>170</v>
      </c>
      <c r="H53" s="20" t="s">
        <v>178</v>
      </c>
      <c r="I53" s="167">
        <v>45022</v>
      </c>
      <c r="J53" s="21" t="s">
        <v>685</v>
      </c>
      <c r="K53" s="23">
        <v>48.33608156097236</v>
      </c>
      <c r="L53" s="26" t="s">
        <v>167</v>
      </c>
      <c r="M53" s="24">
        <v>2</v>
      </c>
      <c r="N53" s="25">
        <v>0.19364919999999999</v>
      </c>
      <c r="O53" s="23">
        <v>46.33608156097236</v>
      </c>
      <c r="P53" s="26" t="s">
        <v>167</v>
      </c>
      <c r="Q53" s="26" t="s">
        <v>167</v>
      </c>
      <c r="R53" s="26" t="s">
        <v>167</v>
      </c>
      <c r="S53" s="26" t="s">
        <v>16</v>
      </c>
      <c r="T53" s="25" t="s">
        <v>167</v>
      </c>
      <c r="U53" s="25" t="s">
        <v>167</v>
      </c>
      <c r="V53" s="25" t="s">
        <v>167</v>
      </c>
      <c r="W53" s="28"/>
      <c r="X53" s="164" t="s">
        <v>16</v>
      </c>
      <c r="Y53" s="164" t="s">
        <v>16</v>
      </c>
      <c r="Z53" s="164" t="s">
        <v>16</v>
      </c>
      <c r="AA53" s="164" t="s">
        <v>16</v>
      </c>
      <c r="AB53" s="164" t="s">
        <v>16</v>
      </c>
      <c r="AC53" s="164" t="s">
        <v>16</v>
      </c>
      <c r="AD53" s="164" t="s">
        <v>16</v>
      </c>
      <c r="AE53" s="164" t="s">
        <v>16</v>
      </c>
      <c r="AF53" s="164" t="s">
        <v>16</v>
      </c>
      <c r="AG53" s="164" t="s">
        <v>16</v>
      </c>
      <c r="AH53" s="164" t="s">
        <v>16</v>
      </c>
      <c r="AI53" s="165"/>
      <c r="AJ53" s="25" t="s">
        <v>16</v>
      </c>
      <c r="AK53" s="25" t="s">
        <v>16</v>
      </c>
      <c r="AL53" s="25" t="s">
        <v>16</v>
      </c>
      <c r="AM53" s="25" t="s">
        <v>16</v>
      </c>
      <c r="AN53" s="25" t="s">
        <v>16</v>
      </c>
      <c r="AO53" s="33"/>
      <c r="AP53" s="20" t="s">
        <v>16</v>
      </c>
      <c r="AQ53" s="166"/>
      <c r="AR53" s="21">
        <v>240</v>
      </c>
      <c r="AS53" s="21">
        <v>200</v>
      </c>
      <c r="AT53" s="34">
        <v>21.7</v>
      </c>
      <c r="AU53" s="30">
        <v>120.1338874999783</v>
      </c>
      <c r="AV53" s="21">
        <v>22</v>
      </c>
      <c r="AW53" s="35">
        <f t="shared" si="7"/>
        <v>382640.4491088395</v>
      </c>
      <c r="AX53" s="36">
        <f t="shared" si="8"/>
        <v>17.774362772877446</v>
      </c>
      <c r="AY53" s="36">
        <f t="shared" si="9"/>
        <v>146.77957058340741</v>
      </c>
      <c r="AZ53" s="36"/>
      <c r="BA53" s="30">
        <v>14.113851318908624</v>
      </c>
      <c r="BB53" s="30"/>
      <c r="BC53" s="14">
        <v>1</v>
      </c>
      <c r="BD53" s="14"/>
      <c r="BE53" s="14" t="s">
        <v>167</v>
      </c>
      <c r="BF53" s="14" t="s">
        <v>167</v>
      </c>
      <c r="BG53" s="14" t="s">
        <v>167</v>
      </c>
      <c r="BH53" s="14"/>
      <c r="BI53" s="14" t="s">
        <v>167</v>
      </c>
      <c r="BJ53" s="14" t="s">
        <v>167</v>
      </c>
      <c r="BK53" s="14" t="s">
        <v>167</v>
      </c>
      <c r="BL53" s="34"/>
      <c r="BM53" s="20"/>
      <c r="BN53" s="19"/>
      <c r="BO53" s="20"/>
    </row>
    <row r="54" spans="1:67" s="170" customFormat="1" x14ac:dyDescent="0.2">
      <c r="A54" s="42" t="s">
        <v>797</v>
      </c>
      <c r="B54" s="33" t="s">
        <v>208</v>
      </c>
      <c r="C54" s="33" t="s">
        <v>126</v>
      </c>
      <c r="D54" s="33" t="s">
        <v>147</v>
      </c>
      <c r="E54" s="33" t="s">
        <v>138</v>
      </c>
      <c r="F54" s="50" t="s">
        <v>139</v>
      </c>
      <c r="G54" s="20" t="s">
        <v>177</v>
      </c>
      <c r="H54" s="20" t="s">
        <v>173</v>
      </c>
      <c r="I54" s="167">
        <v>43678</v>
      </c>
      <c r="J54" s="33" t="s">
        <v>697</v>
      </c>
      <c r="K54" s="23">
        <v>32.475360000000002</v>
      </c>
      <c r="L54" s="23">
        <v>3.1613414164488303</v>
      </c>
      <c r="M54" s="23">
        <v>2.1</v>
      </c>
      <c r="N54" s="26" t="s">
        <v>167</v>
      </c>
      <c r="O54" s="23">
        <v>30.375360000000001</v>
      </c>
      <c r="P54" s="33">
        <v>2.4</v>
      </c>
      <c r="Q54" s="33" t="s">
        <v>16</v>
      </c>
      <c r="R54" s="27">
        <v>1</v>
      </c>
      <c r="S54" s="26">
        <v>0.3185339021528969</v>
      </c>
      <c r="T54" s="33">
        <v>6.45</v>
      </c>
      <c r="U54" s="33">
        <v>0.55000000000000004</v>
      </c>
      <c r="V54" s="33">
        <v>2</v>
      </c>
      <c r="W54" s="33"/>
      <c r="X54" s="33">
        <v>3</v>
      </c>
      <c r="Y54" s="33">
        <v>14.92</v>
      </c>
      <c r="Z54" s="33">
        <v>0.87</v>
      </c>
      <c r="AA54" s="23"/>
      <c r="AB54" s="33"/>
      <c r="AC54" s="23"/>
      <c r="AD54" s="33"/>
      <c r="AE54" s="33">
        <v>13.6</v>
      </c>
      <c r="AF54" s="33">
        <v>0.5</v>
      </c>
      <c r="AG54" s="33">
        <v>7.6</v>
      </c>
      <c r="AH54" s="33">
        <v>0.6</v>
      </c>
      <c r="AI54" s="26"/>
      <c r="AJ54" s="33">
        <v>2.13</v>
      </c>
      <c r="AK54" s="25" t="s">
        <v>223</v>
      </c>
      <c r="AL54" s="26">
        <v>25.448732551389373</v>
      </c>
      <c r="AM54" s="25" t="s">
        <v>223</v>
      </c>
      <c r="AN54" s="32">
        <f>SUM(AL54:AM54)</f>
        <v>25.448732551389373</v>
      </c>
      <c r="AO54" s="33"/>
      <c r="AP54" s="33" t="s">
        <v>125</v>
      </c>
      <c r="AQ54" s="33"/>
      <c r="AR54" s="33" t="s">
        <v>167</v>
      </c>
      <c r="AS54" s="33">
        <v>23</v>
      </c>
      <c r="AT54" s="26">
        <v>2.7359222222222215</v>
      </c>
      <c r="AU54" s="23">
        <v>47.66</v>
      </c>
      <c r="AV54" s="21">
        <v>21</v>
      </c>
      <c r="AW54" s="35">
        <f t="shared" si="7"/>
        <v>28944.41536848644</v>
      </c>
      <c r="AX54" s="36">
        <f t="shared" si="8"/>
        <v>232.95050100265402</v>
      </c>
      <c r="AY54" s="36">
        <f t="shared" si="9"/>
        <v>221.97649875813275</v>
      </c>
      <c r="AZ54" s="36"/>
      <c r="BA54" s="30">
        <v>30.261115239530252</v>
      </c>
      <c r="BB54" s="30"/>
      <c r="BC54" s="14">
        <v>1</v>
      </c>
      <c r="BD54" s="14"/>
      <c r="BE54" s="14">
        <v>587.60133371731274</v>
      </c>
      <c r="BF54" s="14">
        <v>55.482071217247558</v>
      </c>
      <c r="BG54" s="14">
        <v>3</v>
      </c>
      <c r="BH54" s="14"/>
      <c r="BI54" s="14">
        <v>26472.848429835842</v>
      </c>
      <c r="BJ54" s="14">
        <v>2357.289261942386</v>
      </c>
      <c r="BK54" s="14">
        <v>3</v>
      </c>
      <c r="BL54" s="26"/>
      <c r="BM54"/>
      <c r="BN54" s="42"/>
      <c r="BO54" s="33"/>
    </row>
    <row r="55" spans="1:67" s="20" customFormat="1" x14ac:dyDescent="0.2">
      <c r="A55" s="42" t="s">
        <v>796</v>
      </c>
      <c r="B55" s="33" t="s">
        <v>208</v>
      </c>
      <c r="C55" s="33" t="s">
        <v>126</v>
      </c>
      <c r="D55" s="33" t="s">
        <v>151</v>
      </c>
      <c r="E55" s="33" t="s">
        <v>138</v>
      </c>
      <c r="F55" s="50" t="s">
        <v>139</v>
      </c>
      <c r="G55" s="20" t="s">
        <v>177</v>
      </c>
      <c r="H55" s="20" t="s">
        <v>182</v>
      </c>
      <c r="I55" s="167">
        <v>43678</v>
      </c>
      <c r="J55" s="33" t="s">
        <v>694</v>
      </c>
      <c r="K55" s="23">
        <v>23.792528000000001</v>
      </c>
      <c r="L55" s="23">
        <v>3.1613414164488303</v>
      </c>
      <c r="M55" s="23">
        <v>2.1</v>
      </c>
      <c r="N55" s="26" t="s">
        <v>167</v>
      </c>
      <c r="O55" s="23">
        <v>21.692527999999999</v>
      </c>
      <c r="P55" s="33">
        <v>3.77</v>
      </c>
      <c r="Q55" s="33" t="s">
        <v>16</v>
      </c>
      <c r="R55" s="27">
        <v>1</v>
      </c>
      <c r="S55" s="26">
        <v>0.3185339021528969</v>
      </c>
      <c r="T55" s="33">
        <v>6.45</v>
      </c>
      <c r="U55" s="33">
        <v>0.55000000000000004</v>
      </c>
      <c r="V55" s="33">
        <v>2</v>
      </c>
      <c r="W55" s="33"/>
      <c r="X55" s="33">
        <v>3</v>
      </c>
      <c r="Y55" s="33">
        <v>14.92</v>
      </c>
      <c r="Z55" s="33">
        <v>0.87</v>
      </c>
      <c r="AA55" s="23"/>
      <c r="AB55" s="33"/>
      <c r="AC55" s="23"/>
      <c r="AD55" s="33"/>
      <c r="AE55" s="33">
        <v>13.6</v>
      </c>
      <c r="AF55" s="33">
        <v>0.5</v>
      </c>
      <c r="AG55" s="33">
        <v>7.6</v>
      </c>
      <c r="AH55" s="33">
        <v>0.6</v>
      </c>
      <c r="AI55" s="26"/>
      <c r="AJ55" s="33">
        <v>3.53</v>
      </c>
      <c r="AK55" s="25" t="s">
        <v>223</v>
      </c>
      <c r="AL55" s="26">
        <v>47.847053218274048</v>
      </c>
      <c r="AM55" s="25" t="s">
        <v>223</v>
      </c>
      <c r="AN55" s="32">
        <f>SUM(AL55:AM55)</f>
        <v>47.847053218274048</v>
      </c>
      <c r="AO55" s="33"/>
      <c r="AP55" s="33" t="s">
        <v>125</v>
      </c>
      <c r="AQ55" s="33"/>
      <c r="AR55" s="33" t="s">
        <v>167</v>
      </c>
      <c r="AS55" s="33">
        <v>23</v>
      </c>
      <c r="AT55" s="26">
        <v>5.4307222222222222</v>
      </c>
      <c r="AU55" s="23">
        <v>48.5</v>
      </c>
      <c r="AV55" s="21">
        <v>21</v>
      </c>
      <c r="AW55" s="35">
        <f t="shared" si="7"/>
        <v>20670.620556415543</v>
      </c>
      <c r="AX55" s="36">
        <f t="shared" si="8"/>
        <v>82.358957106386683</v>
      </c>
      <c r="AY55" s="36">
        <f t="shared" si="9"/>
        <v>78.479131236719979</v>
      </c>
      <c r="AZ55" s="36"/>
      <c r="BA55" s="30">
        <v>23.008071768565724</v>
      </c>
      <c r="BB55" s="30"/>
      <c r="BC55" s="14">
        <v>1</v>
      </c>
      <c r="BD55" s="14"/>
      <c r="BE55" s="14">
        <v>411.66807791344792</v>
      </c>
      <c r="BF55" s="14">
        <v>15.437894695975526</v>
      </c>
      <c r="BG55" s="14">
        <v>3</v>
      </c>
      <c r="BH55" s="14"/>
      <c r="BI55" s="14">
        <v>27527.481724509096</v>
      </c>
      <c r="BJ55" s="14">
        <v>1178.4278727609067</v>
      </c>
      <c r="BK55" s="14">
        <v>3</v>
      </c>
      <c r="BL55" s="26"/>
      <c r="BM55"/>
      <c r="BN55" s="42"/>
      <c r="BO55" s="33"/>
    </row>
    <row r="56" spans="1:67" s="20" customFormat="1" ht="15" x14ac:dyDescent="0.2">
      <c r="A56" s="19" t="s">
        <v>811</v>
      </c>
      <c r="B56" s="20" t="s">
        <v>208</v>
      </c>
      <c r="C56" s="20" t="s">
        <v>1014</v>
      </c>
      <c r="D56" s="20" t="s">
        <v>811</v>
      </c>
      <c r="E56" s="21" t="s">
        <v>138</v>
      </c>
      <c r="F56" s="22" t="s">
        <v>139</v>
      </c>
      <c r="G56" s="20" t="s">
        <v>176</v>
      </c>
      <c r="H56" s="20" t="s">
        <v>178</v>
      </c>
      <c r="I56" s="167">
        <v>44303</v>
      </c>
      <c r="J56" s="21" t="s">
        <v>1009</v>
      </c>
      <c r="K56" s="23">
        <v>75.452604224000012</v>
      </c>
      <c r="L56" s="25" t="s">
        <v>167</v>
      </c>
      <c r="M56" s="24">
        <v>2</v>
      </c>
      <c r="N56" s="25" t="s">
        <v>167</v>
      </c>
      <c r="O56" s="23">
        <v>73.452604224000012</v>
      </c>
      <c r="P56" s="26" t="s">
        <v>167</v>
      </c>
      <c r="Q56" s="26" t="s">
        <v>167</v>
      </c>
      <c r="R56" s="26" t="s">
        <v>167</v>
      </c>
      <c r="S56" s="26" t="s">
        <v>16</v>
      </c>
      <c r="T56" s="25" t="s">
        <v>167</v>
      </c>
      <c r="U56" s="25" t="s">
        <v>167</v>
      </c>
      <c r="V56" s="25" t="s">
        <v>167</v>
      </c>
      <c r="W56" s="28"/>
      <c r="X56" s="164" t="s">
        <v>16</v>
      </c>
      <c r="Y56" s="164" t="s">
        <v>16</v>
      </c>
      <c r="Z56" s="164" t="s">
        <v>16</v>
      </c>
      <c r="AA56" s="164" t="s">
        <v>16</v>
      </c>
      <c r="AB56" s="164" t="s">
        <v>16</v>
      </c>
      <c r="AC56" s="164" t="s">
        <v>16</v>
      </c>
      <c r="AD56" s="164" t="s">
        <v>16</v>
      </c>
      <c r="AE56" s="164" t="s">
        <v>16</v>
      </c>
      <c r="AF56" s="164" t="s">
        <v>16</v>
      </c>
      <c r="AG56" s="164" t="s">
        <v>16</v>
      </c>
      <c r="AH56" s="164" t="s">
        <v>16</v>
      </c>
      <c r="AI56" s="165"/>
      <c r="AJ56" s="25" t="s">
        <v>16</v>
      </c>
      <c r="AK56" s="25" t="s">
        <v>16</v>
      </c>
      <c r="AL56" s="25" t="s">
        <v>16</v>
      </c>
      <c r="AM56" s="25" t="s">
        <v>16</v>
      </c>
      <c r="AN56" s="25" t="s">
        <v>16</v>
      </c>
      <c r="AO56" s="33"/>
      <c r="AP56" s="20" t="s">
        <v>16</v>
      </c>
      <c r="AQ56" s="166"/>
      <c r="AR56" s="21">
        <v>240</v>
      </c>
      <c r="AS56" s="21">
        <v>200</v>
      </c>
      <c r="AT56" s="34" t="s">
        <v>1007</v>
      </c>
      <c r="AU56" s="30">
        <v>70.166666666627862</v>
      </c>
      <c r="AV56" s="21">
        <v>18</v>
      </c>
      <c r="AW56" s="53" t="s">
        <v>167</v>
      </c>
      <c r="AX56" s="53" t="s">
        <v>167</v>
      </c>
      <c r="AY56" s="53" t="s">
        <v>167</v>
      </c>
      <c r="AZ56" s="36"/>
      <c r="BA56" s="30" t="s">
        <v>167</v>
      </c>
      <c r="BB56" s="30"/>
      <c r="BC56" s="14"/>
      <c r="BD56" s="14"/>
      <c r="BE56" s="14" t="s">
        <v>167</v>
      </c>
      <c r="BF56" s="14" t="s">
        <v>167</v>
      </c>
      <c r="BG56" s="14" t="s">
        <v>167</v>
      </c>
      <c r="BH56" s="14"/>
      <c r="BI56" s="14" t="s">
        <v>167</v>
      </c>
      <c r="BJ56" s="14" t="s">
        <v>167</v>
      </c>
      <c r="BK56" s="14" t="s">
        <v>167</v>
      </c>
      <c r="BL56" s="34"/>
      <c r="BN56" s="19"/>
    </row>
    <row r="57" spans="1:67" ht="15" x14ac:dyDescent="0.2">
      <c r="A57" s="19" t="s">
        <v>805</v>
      </c>
      <c r="B57" s="20" t="s">
        <v>208</v>
      </c>
      <c r="C57" s="20" t="s">
        <v>1012</v>
      </c>
      <c r="D57" s="20" t="s">
        <v>805</v>
      </c>
      <c r="E57" s="21" t="s">
        <v>138</v>
      </c>
      <c r="F57" s="22" t="s">
        <v>139</v>
      </c>
      <c r="G57" s="20" t="s">
        <v>800</v>
      </c>
      <c r="H57" s="20" t="s">
        <v>183</v>
      </c>
      <c r="I57" s="167">
        <v>44396</v>
      </c>
      <c r="J57" s="21" t="s">
        <v>1011</v>
      </c>
      <c r="K57" s="23">
        <v>11.466595169999998</v>
      </c>
      <c r="L57" s="25" t="s">
        <v>167</v>
      </c>
      <c r="M57" s="24">
        <v>2</v>
      </c>
      <c r="N57" s="25" t="s">
        <v>167</v>
      </c>
      <c r="O57" s="23">
        <v>9.4665951699999979</v>
      </c>
      <c r="P57" s="26" t="s">
        <v>167</v>
      </c>
      <c r="Q57" s="26" t="s">
        <v>167</v>
      </c>
      <c r="R57" s="26" t="s">
        <v>167</v>
      </c>
      <c r="S57" s="26" t="s">
        <v>16</v>
      </c>
      <c r="T57" s="25" t="s">
        <v>167</v>
      </c>
      <c r="U57" s="25" t="s">
        <v>167</v>
      </c>
      <c r="V57" s="25" t="s">
        <v>167</v>
      </c>
      <c r="W57" s="28"/>
      <c r="X57" s="164" t="s">
        <v>16</v>
      </c>
      <c r="Y57" s="164" t="s">
        <v>16</v>
      </c>
      <c r="Z57" s="164" t="s">
        <v>16</v>
      </c>
      <c r="AA57" s="164" t="s">
        <v>16</v>
      </c>
      <c r="AB57" s="164" t="s">
        <v>16</v>
      </c>
      <c r="AC57" s="164" t="s">
        <v>16</v>
      </c>
      <c r="AD57" s="164" t="s">
        <v>16</v>
      </c>
      <c r="AE57" s="164" t="s">
        <v>16</v>
      </c>
      <c r="AF57" s="164" t="s">
        <v>16</v>
      </c>
      <c r="AG57" s="164" t="s">
        <v>16</v>
      </c>
      <c r="AH57" s="164" t="s">
        <v>16</v>
      </c>
      <c r="AI57" s="165"/>
      <c r="AJ57" s="25" t="s">
        <v>16</v>
      </c>
      <c r="AK57" s="25" t="s">
        <v>16</v>
      </c>
      <c r="AL57" s="25" t="s">
        <v>16</v>
      </c>
      <c r="AM57" s="25" t="s">
        <v>16</v>
      </c>
      <c r="AN57" s="25" t="s">
        <v>16</v>
      </c>
      <c r="AP57" s="20" t="s">
        <v>16</v>
      </c>
      <c r="AQ57" s="166"/>
      <c r="AR57" s="21">
        <v>240</v>
      </c>
      <c r="AS57" s="21">
        <v>200</v>
      </c>
      <c r="AT57" s="34">
        <v>2.8</v>
      </c>
      <c r="AU57" s="30">
        <v>168</v>
      </c>
      <c r="AV57" s="21">
        <v>18</v>
      </c>
      <c r="AW57" s="35">
        <f>(((O57*(10^-6))*(AS57/1000)*1)/0.082057/(AV57+273.15))*(10^12)</f>
        <v>79248.558516258709</v>
      </c>
      <c r="AX57" s="36">
        <f>(O57*1000)/AT57/AU57</f>
        <v>20.124564562074827</v>
      </c>
      <c r="AY57" s="36">
        <f>AW57/AT57/AU57</f>
        <v>168.47057507708061</v>
      </c>
      <c r="BA57" s="30" t="s">
        <v>167</v>
      </c>
      <c r="BE57" s="14" t="s">
        <v>167</v>
      </c>
      <c r="BF57" s="14" t="s">
        <v>167</v>
      </c>
      <c r="BG57" s="14" t="s">
        <v>167</v>
      </c>
      <c r="BI57" s="14" t="s">
        <v>167</v>
      </c>
      <c r="BJ57" s="14" t="s">
        <v>167</v>
      </c>
      <c r="BK57" s="14" t="s">
        <v>167</v>
      </c>
      <c r="BL57" s="34"/>
      <c r="BM57" s="20"/>
      <c r="BN57" s="19"/>
      <c r="BO57" s="20"/>
    </row>
    <row r="58" spans="1:67" s="39" customFormat="1" ht="15" x14ac:dyDescent="0.2">
      <c r="A58" s="19" t="s">
        <v>824</v>
      </c>
      <c r="B58" s="20" t="s">
        <v>208</v>
      </c>
      <c r="C58" s="20" t="s">
        <v>1014</v>
      </c>
      <c r="D58" s="20" t="s">
        <v>824</v>
      </c>
      <c r="E58" s="21" t="s">
        <v>138</v>
      </c>
      <c r="F58" s="22" t="s">
        <v>139</v>
      </c>
      <c r="G58" s="20" t="s">
        <v>176</v>
      </c>
      <c r="H58" s="20" t="s">
        <v>183</v>
      </c>
      <c r="I58" s="167">
        <v>44303</v>
      </c>
      <c r="J58" s="21" t="s">
        <v>1010</v>
      </c>
      <c r="K58" s="23">
        <v>65.073285288000008</v>
      </c>
      <c r="L58" s="25" t="s">
        <v>167</v>
      </c>
      <c r="M58" s="24">
        <v>2</v>
      </c>
      <c r="N58" s="25" t="s">
        <v>167</v>
      </c>
      <c r="O58" s="23">
        <v>63.073285288000008</v>
      </c>
      <c r="P58" s="26" t="s">
        <v>167</v>
      </c>
      <c r="Q58" s="26" t="s">
        <v>167</v>
      </c>
      <c r="R58" s="26" t="s">
        <v>167</v>
      </c>
      <c r="S58" s="26" t="s">
        <v>16</v>
      </c>
      <c r="T58" s="25" t="s">
        <v>167</v>
      </c>
      <c r="U58" s="25" t="s">
        <v>167</v>
      </c>
      <c r="V58" s="25" t="s">
        <v>167</v>
      </c>
      <c r="W58" s="28"/>
      <c r="X58" s="164" t="s">
        <v>16</v>
      </c>
      <c r="Y58" s="164" t="s">
        <v>16</v>
      </c>
      <c r="Z58" s="164" t="s">
        <v>16</v>
      </c>
      <c r="AA58" s="164" t="s">
        <v>16</v>
      </c>
      <c r="AB58" s="164" t="s">
        <v>16</v>
      </c>
      <c r="AC58" s="164" t="s">
        <v>16</v>
      </c>
      <c r="AD58" s="164" t="s">
        <v>16</v>
      </c>
      <c r="AE58" s="164" t="s">
        <v>16</v>
      </c>
      <c r="AF58" s="164" t="s">
        <v>16</v>
      </c>
      <c r="AG58" s="164" t="s">
        <v>16</v>
      </c>
      <c r="AH58" s="164" t="s">
        <v>16</v>
      </c>
      <c r="AI58" s="165"/>
      <c r="AJ58" s="25" t="s">
        <v>16</v>
      </c>
      <c r="AK58" s="25" t="s">
        <v>16</v>
      </c>
      <c r="AL58" s="25" t="s">
        <v>16</v>
      </c>
      <c r="AM58" s="25" t="s">
        <v>16</v>
      </c>
      <c r="AN58" s="25" t="s">
        <v>16</v>
      </c>
      <c r="AO58" s="33"/>
      <c r="AP58" s="20" t="s">
        <v>16</v>
      </c>
      <c r="AQ58" s="166"/>
      <c r="AR58" s="21">
        <v>240</v>
      </c>
      <c r="AS58" s="21">
        <v>200</v>
      </c>
      <c r="AT58" s="34" t="s">
        <v>1007</v>
      </c>
      <c r="AU58" s="30">
        <v>70.966644444444682</v>
      </c>
      <c r="AV58" s="21">
        <v>18</v>
      </c>
      <c r="AW58" s="53" t="s">
        <v>167</v>
      </c>
      <c r="AX58" s="53" t="s">
        <v>167</v>
      </c>
      <c r="AY58" s="53" t="s">
        <v>167</v>
      </c>
      <c r="AZ58" s="36"/>
      <c r="BA58" s="30" t="s">
        <v>167</v>
      </c>
      <c r="BB58" s="30"/>
      <c r="BC58" s="14"/>
      <c r="BD58" s="14"/>
      <c r="BE58" s="14" t="s">
        <v>167</v>
      </c>
      <c r="BF58" s="14" t="s">
        <v>167</v>
      </c>
      <c r="BG58" s="14" t="s">
        <v>167</v>
      </c>
      <c r="BH58" s="14"/>
      <c r="BI58" s="14" t="s">
        <v>167</v>
      </c>
      <c r="BJ58" s="14" t="s">
        <v>167</v>
      </c>
      <c r="BK58" s="14" t="s">
        <v>167</v>
      </c>
      <c r="BL58" s="34"/>
      <c r="BM58" s="20"/>
      <c r="BN58" s="19"/>
      <c r="BO58" s="20"/>
    </row>
    <row r="59" spans="1:67" ht="15" x14ac:dyDescent="0.2">
      <c r="A59" s="19" t="s">
        <v>812</v>
      </c>
      <c r="B59" s="20" t="s">
        <v>208</v>
      </c>
      <c r="C59" s="20" t="s">
        <v>1014</v>
      </c>
      <c r="D59" s="20" t="s">
        <v>812</v>
      </c>
      <c r="E59" s="21" t="s">
        <v>138</v>
      </c>
      <c r="F59" s="22" t="s">
        <v>139</v>
      </c>
      <c r="G59" s="20" t="s">
        <v>176</v>
      </c>
      <c r="H59" s="20" t="s">
        <v>178</v>
      </c>
      <c r="I59" s="167">
        <v>44303</v>
      </c>
      <c r="J59" s="21" t="s">
        <v>1009</v>
      </c>
      <c r="K59" s="23">
        <v>10.734722714</v>
      </c>
      <c r="L59" s="25" t="s">
        <v>167</v>
      </c>
      <c r="M59" s="24">
        <v>2</v>
      </c>
      <c r="N59" s="25" t="s">
        <v>167</v>
      </c>
      <c r="O59" s="23">
        <v>8.7347227140000001</v>
      </c>
      <c r="P59" s="26" t="s">
        <v>167</v>
      </c>
      <c r="Q59" s="26" t="s">
        <v>167</v>
      </c>
      <c r="R59" s="26" t="s">
        <v>167</v>
      </c>
      <c r="S59" s="26" t="s">
        <v>16</v>
      </c>
      <c r="T59" s="25" t="s">
        <v>167</v>
      </c>
      <c r="U59" s="25" t="s">
        <v>167</v>
      </c>
      <c r="V59" s="25" t="s">
        <v>167</v>
      </c>
      <c r="W59" s="28"/>
      <c r="X59" s="164" t="s">
        <v>16</v>
      </c>
      <c r="Y59" s="164" t="s">
        <v>16</v>
      </c>
      <c r="Z59" s="164" t="s">
        <v>16</v>
      </c>
      <c r="AA59" s="164" t="s">
        <v>16</v>
      </c>
      <c r="AB59" s="164" t="s">
        <v>16</v>
      </c>
      <c r="AC59" s="164" t="s">
        <v>16</v>
      </c>
      <c r="AD59" s="164" t="s">
        <v>16</v>
      </c>
      <c r="AE59" s="164" t="s">
        <v>16</v>
      </c>
      <c r="AF59" s="164" t="s">
        <v>16</v>
      </c>
      <c r="AG59" s="164" t="s">
        <v>16</v>
      </c>
      <c r="AH59" s="164" t="s">
        <v>16</v>
      </c>
      <c r="AI59" s="165"/>
      <c r="AJ59" s="25" t="s">
        <v>16</v>
      </c>
      <c r="AK59" s="25" t="s">
        <v>16</v>
      </c>
      <c r="AL59" s="25" t="s">
        <v>16</v>
      </c>
      <c r="AM59" s="25" t="s">
        <v>16</v>
      </c>
      <c r="AN59" s="25" t="s">
        <v>16</v>
      </c>
      <c r="AP59" s="20" t="s">
        <v>16</v>
      </c>
      <c r="AQ59" s="166"/>
      <c r="AR59" s="21">
        <v>240</v>
      </c>
      <c r="AS59" s="21">
        <v>200</v>
      </c>
      <c r="AT59" s="34" t="s">
        <v>1007</v>
      </c>
      <c r="AU59" s="30">
        <v>70.266663888876792</v>
      </c>
      <c r="AV59" s="21">
        <v>18</v>
      </c>
      <c r="AW59" s="53" t="s">
        <v>167</v>
      </c>
      <c r="AX59" s="53" t="s">
        <v>167</v>
      </c>
      <c r="AY59" s="53" t="s">
        <v>167</v>
      </c>
      <c r="BA59" s="30" t="s">
        <v>167</v>
      </c>
      <c r="BE59" s="14" t="s">
        <v>167</v>
      </c>
      <c r="BF59" s="14" t="s">
        <v>167</v>
      </c>
      <c r="BG59" s="14" t="s">
        <v>167</v>
      </c>
      <c r="BI59" s="14" t="s">
        <v>167</v>
      </c>
      <c r="BJ59" s="14" t="s">
        <v>167</v>
      </c>
      <c r="BK59" s="14" t="s">
        <v>167</v>
      </c>
      <c r="BL59" s="34"/>
      <c r="BM59" s="20"/>
      <c r="BN59" s="19"/>
      <c r="BO59" s="20"/>
    </row>
    <row r="60" spans="1:67" ht="15" x14ac:dyDescent="0.2">
      <c r="A60" s="19" t="s">
        <v>116</v>
      </c>
      <c r="B60" s="20" t="s">
        <v>208</v>
      </c>
      <c r="C60" s="20" t="s">
        <v>115</v>
      </c>
      <c r="D60" s="20" t="s">
        <v>116</v>
      </c>
      <c r="E60" s="21" t="s">
        <v>138</v>
      </c>
      <c r="F60" s="21" t="s">
        <v>139</v>
      </c>
      <c r="G60" s="20" t="s">
        <v>170</v>
      </c>
      <c r="H60" s="20" t="s">
        <v>178</v>
      </c>
      <c r="I60" s="167">
        <v>45022</v>
      </c>
      <c r="J60" s="21" t="s">
        <v>685</v>
      </c>
      <c r="K60" s="23">
        <v>21.4</v>
      </c>
      <c r="L60" s="23">
        <v>3.7480701440000002</v>
      </c>
      <c r="M60" s="24">
        <v>2</v>
      </c>
      <c r="N60" s="25">
        <v>0.19364919999999999</v>
      </c>
      <c r="O60" s="23">
        <v>19.399999999999999</v>
      </c>
      <c r="P60" s="26">
        <v>6.6828571428571442</v>
      </c>
      <c r="Q60" s="26" t="s">
        <v>16</v>
      </c>
      <c r="R60" s="27">
        <v>1</v>
      </c>
      <c r="S60" s="26">
        <v>0.43198690100460058</v>
      </c>
      <c r="T60" s="25">
        <v>8.7764285714285712</v>
      </c>
      <c r="U60" s="25">
        <v>0.29536860402706672</v>
      </c>
      <c r="V60" s="28">
        <v>2</v>
      </c>
      <c r="W60" s="28"/>
      <c r="X60" s="164">
        <v>3</v>
      </c>
      <c r="Y60" s="29">
        <v>14.9</v>
      </c>
      <c r="Z60" s="29">
        <v>0.9</v>
      </c>
      <c r="AA60" s="38"/>
      <c r="AB60" s="29"/>
      <c r="AC60" s="38"/>
      <c r="AD60" s="29"/>
      <c r="AE60" s="29">
        <v>13.6</v>
      </c>
      <c r="AF60" s="29">
        <v>0.5</v>
      </c>
      <c r="AG60" s="165">
        <v>7.6</v>
      </c>
      <c r="AH60" s="165">
        <v>0.6</v>
      </c>
      <c r="AI60" s="165"/>
      <c r="AJ60" s="25" t="s">
        <v>212</v>
      </c>
      <c r="AK60" s="32">
        <f>ROUND(((K60*P60)-(M60*T60))/O60,2)</f>
        <v>6.47</v>
      </c>
      <c r="AL60" s="168" t="s">
        <v>212</v>
      </c>
      <c r="AM60" s="32">
        <f>(AE60-(Y60-AK60))/(AE60-AG60)*100</f>
        <v>86.166666666666671</v>
      </c>
      <c r="AN60" s="32">
        <f>SUM(AL60:AM60)</f>
        <v>86.166666666666671</v>
      </c>
      <c r="AO60" s="33">
        <v>15.2</v>
      </c>
      <c r="AP60" s="20" t="s">
        <v>15</v>
      </c>
      <c r="AQ60" s="166"/>
      <c r="AR60" s="21">
        <v>240</v>
      </c>
      <c r="AS60" s="21">
        <v>200</v>
      </c>
      <c r="AT60" s="34">
        <v>17.5</v>
      </c>
      <c r="AU60" s="30">
        <v>69.149720833345782</v>
      </c>
      <c r="AV60" s="21">
        <v>22</v>
      </c>
      <c r="AW60" s="35">
        <f>(((O60*(10^-6))*(AS60/1000)*1)/0.082057/(AV60+273.15))*(10^12)</f>
        <v>160203.98062670603</v>
      </c>
      <c r="AX60" s="36">
        <f>(O60*1000)/AT60/AU60</f>
        <v>16.031466435607747</v>
      </c>
      <c r="AY60" s="36">
        <f>AW60/AT60/AU60</f>
        <v>132.38684217875212</v>
      </c>
      <c r="BA60" s="30">
        <v>14.961692570211531</v>
      </c>
      <c r="BC60" s="14">
        <v>1</v>
      </c>
      <c r="BE60" s="14">
        <v>531.89847505564774</v>
      </c>
      <c r="BF60" s="14">
        <v>13.336079908548575</v>
      </c>
      <c r="BG60" s="14">
        <v>3</v>
      </c>
      <c r="BI60" s="14">
        <v>59006.019184833764</v>
      </c>
      <c r="BJ60" s="14">
        <v>648.67874453156696</v>
      </c>
      <c r="BK60" s="14">
        <v>3</v>
      </c>
      <c r="BL60" s="34"/>
      <c r="BM60" s="20"/>
      <c r="BN60" s="19"/>
      <c r="BO60" s="20"/>
    </row>
    <row r="61" spans="1:67" ht="15" x14ac:dyDescent="0.2">
      <c r="B61" s="20"/>
      <c r="C61" s="20"/>
      <c r="D61" s="20"/>
      <c r="G61" s="20"/>
      <c r="H61" s="20"/>
      <c r="I61" s="167"/>
      <c r="J61" s="21"/>
      <c r="M61" s="24"/>
      <c r="N61" s="25"/>
      <c r="P61" s="26"/>
      <c r="Q61" s="26"/>
      <c r="S61" s="26"/>
      <c r="T61" s="25"/>
      <c r="U61" s="25"/>
      <c r="V61" s="28"/>
      <c r="W61" s="28"/>
      <c r="X61" s="164"/>
      <c r="Y61" s="29"/>
      <c r="Z61" s="29"/>
      <c r="AA61" s="38"/>
      <c r="AB61" s="29"/>
      <c r="AC61" s="38"/>
      <c r="AD61" s="29"/>
      <c r="AE61" s="29"/>
      <c r="AF61" s="29"/>
      <c r="AG61" s="165"/>
      <c r="AH61" s="165"/>
      <c r="AI61" s="165"/>
      <c r="AJ61" s="25"/>
      <c r="AK61" s="32"/>
      <c r="AL61" s="168"/>
      <c r="AM61" s="32"/>
      <c r="AN61" s="32"/>
      <c r="AP61" s="20"/>
      <c r="AQ61" s="166"/>
      <c r="AX61" s="36"/>
      <c r="BA61" s="30" t="s">
        <v>798</v>
      </c>
      <c r="BB61" s="30" t="s">
        <v>798</v>
      </c>
      <c r="BC61" s="14" t="s">
        <v>798</v>
      </c>
      <c r="BI61" s="14"/>
      <c r="BJ61" s="14"/>
      <c r="BK61" s="14"/>
      <c r="BL61" s="34"/>
      <c r="BM61" s="40"/>
      <c r="BN61" s="40"/>
      <c r="BO61" s="40"/>
    </row>
    <row r="62" spans="1:67" ht="15" x14ac:dyDescent="0.2">
      <c r="B62" s="20"/>
      <c r="G62" s="20"/>
      <c r="H62" s="20"/>
      <c r="I62" s="167"/>
      <c r="J62" s="21"/>
      <c r="M62" s="24"/>
      <c r="N62" s="25"/>
      <c r="P62" s="26"/>
      <c r="Q62" s="26"/>
      <c r="T62" s="25"/>
      <c r="U62" s="25"/>
      <c r="V62" s="28"/>
      <c r="W62" s="28"/>
      <c r="X62" s="164"/>
      <c r="Y62" s="29"/>
      <c r="Z62" s="29"/>
      <c r="AA62" s="38"/>
      <c r="AB62" s="29"/>
      <c r="AC62" s="38"/>
      <c r="AD62" s="29"/>
      <c r="AE62" s="29"/>
      <c r="AF62" s="29"/>
      <c r="AG62" s="165"/>
      <c r="AH62" s="165"/>
      <c r="AI62" s="165"/>
      <c r="AJ62" s="25"/>
      <c r="AK62" s="32"/>
      <c r="AL62" s="168"/>
      <c r="AM62" s="32"/>
      <c r="AN62" s="32"/>
      <c r="AP62" s="20"/>
      <c r="AQ62" s="166"/>
      <c r="AX62" s="36"/>
      <c r="BA62" s="30" t="s">
        <v>798</v>
      </c>
      <c r="BB62" s="30" t="s">
        <v>798</v>
      </c>
      <c r="BC62" s="14" t="s">
        <v>798</v>
      </c>
      <c r="BI62" s="14"/>
      <c r="BJ62" s="14"/>
      <c r="BK62" s="14"/>
      <c r="BL62" s="34"/>
      <c r="BM62" s="40"/>
      <c r="BN62" s="19"/>
      <c r="BO62" s="40"/>
    </row>
    <row r="63" spans="1:67" ht="15" x14ac:dyDescent="0.2">
      <c r="B63" s="20"/>
      <c r="C63" s="20"/>
      <c r="D63" s="20"/>
      <c r="G63" s="20"/>
      <c r="H63" s="20"/>
      <c r="I63" s="167"/>
      <c r="J63" s="21"/>
      <c r="M63" s="24"/>
      <c r="N63" s="25"/>
      <c r="P63" s="26"/>
      <c r="Q63" s="26"/>
      <c r="T63" s="25"/>
      <c r="U63" s="25"/>
      <c r="V63" s="28"/>
      <c r="W63" s="28"/>
      <c r="X63" s="164"/>
      <c r="Y63" s="29"/>
      <c r="Z63" s="29"/>
      <c r="AA63" s="38"/>
      <c r="AB63" s="29"/>
      <c r="AC63" s="38"/>
      <c r="AD63" s="29"/>
      <c r="AE63" s="29"/>
      <c r="AF63" s="29"/>
      <c r="AG63" s="165"/>
      <c r="AH63" s="165"/>
      <c r="AI63" s="165"/>
      <c r="AJ63" s="25"/>
      <c r="AK63" s="32"/>
      <c r="AL63" s="168"/>
      <c r="AM63" s="32"/>
      <c r="AN63" s="32"/>
      <c r="AP63" s="20"/>
      <c r="AQ63" s="166"/>
      <c r="AX63" s="36"/>
      <c r="BA63" s="30" t="s">
        <v>798</v>
      </c>
      <c r="BB63" s="30" t="s">
        <v>798</v>
      </c>
      <c r="BC63" s="14" t="s">
        <v>798</v>
      </c>
      <c r="BI63" s="14"/>
      <c r="BJ63" s="14"/>
      <c r="BK63" s="14"/>
      <c r="BL63" s="34"/>
      <c r="BM63" s="20"/>
      <c r="BN63" s="19"/>
      <c r="BO63" s="20"/>
    </row>
    <row r="64" spans="1:67" ht="15" x14ac:dyDescent="0.2">
      <c r="B64" s="20"/>
      <c r="C64" s="20"/>
      <c r="D64" s="20"/>
      <c r="G64" s="20"/>
      <c r="H64" s="20"/>
      <c r="I64" s="167"/>
      <c r="J64" s="21"/>
      <c r="M64" s="24"/>
      <c r="N64" s="25"/>
      <c r="P64" s="26"/>
      <c r="Q64" s="26"/>
      <c r="T64" s="25"/>
      <c r="U64" s="25"/>
      <c r="V64" s="28"/>
      <c r="W64" s="28"/>
      <c r="X64" s="164"/>
      <c r="Y64" s="29"/>
      <c r="Z64" s="29"/>
      <c r="AA64" s="38"/>
      <c r="AB64" s="29"/>
      <c r="AC64" s="38"/>
      <c r="AD64" s="29"/>
      <c r="AE64" s="29"/>
      <c r="AF64" s="29"/>
      <c r="AG64" s="165"/>
      <c r="AH64" s="165"/>
      <c r="AI64" s="165"/>
      <c r="AJ64" s="25"/>
      <c r="AK64" s="32"/>
      <c r="AL64" s="168"/>
      <c r="AM64" s="32"/>
      <c r="AN64" s="32"/>
      <c r="AP64" s="20"/>
      <c r="AQ64" s="166"/>
      <c r="AX64" s="36"/>
      <c r="BA64" s="30" t="s">
        <v>798</v>
      </c>
      <c r="BI64" s="14"/>
      <c r="BJ64" s="14"/>
      <c r="BK64" s="14"/>
      <c r="BL64" s="34"/>
      <c r="BM64" s="20"/>
      <c r="BN64" s="19"/>
      <c r="BO64" s="20"/>
    </row>
    <row r="65" spans="1:67" x14ac:dyDescent="0.2">
      <c r="A65" s="42"/>
      <c r="B65" s="33"/>
      <c r="C65" s="33"/>
      <c r="D65" s="33"/>
      <c r="E65" s="33"/>
      <c r="F65" s="50"/>
      <c r="G65" s="20"/>
      <c r="H65" s="20"/>
      <c r="I65" s="167"/>
      <c r="M65" s="23"/>
      <c r="N65" s="26"/>
      <c r="P65" s="33"/>
      <c r="Q65" s="33"/>
      <c r="T65" s="33"/>
      <c r="U65" s="33"/>
      <c r="V65" s="33"/>
      <c r="W65" s="33"/>
      <c r="X65" s="33"/>
      <c r="Y65" s="33"/>
      <c r="Z65" s="33"/>
      <c r="AA65" s="23"/>
      <c r="AB65" s="33"/>
      <c r="AC65" s="23"/>
      <c r="AD65" s="33"/>
      <c r="AE65" s="33"/>
      <c r="AF65" s="33"/>
      <c r="AG65" s="33"/>
      <c r="AH65" s="33"/>
      <c r="AI65" s="26"/>
      <c r="AJ65" s="33"/>
      <c r="AK65" s="25"/>
      <c r="AL65" s="26"/>
      <c r="AM65" s="25"/>
      <c r="AN65" s="32"/>
      <c r="AQ65" s="33"/>
      <c r="AR65" s="33"/>
      <c r="AS65" s="33"/>
      <c r="AT65" s="26"/>
      <c r="AU65" s="23"/>
      <c r="AX65" s="36"/>
      <c r="BI65" s="14"/>
      <c r="BJ65" s="14"/>
      <c r="BK65" s="14"/>
      <c r="BN65" s="42"/>
      <c r="BO65" s="33"/>
    </row>
    <row r="66" spans="1:67" x14ac:dyDescent="0.2">
      <c r="A66" s="42"/>
      <c r="B66" s="33"/>
      <c r="C66" s="33"/>
      <c r="D66" s="33"/>
      <c r="E66" s="33"/>
      <c r="F66" s="50"/>
      <c r="G66" s="20"/>
      <c r="H66" s="20"/>
      <c r="I66" s="167"/>
      <c r="M66" s="23"/>
      <c r="N66" s="26"/>
      <c r="P66" s="33"/>
      <c r="Q66" s="33"/>
      <c r="T66" s="33"/>
      <c r="U66" s="33"/>
      <c r="V66" s="33"/>
      <c r="W66" s="33"/>
      <c r="X66" s="33"/>
      <c r="Y66" s="33"/>
      <c r="Z66" s="33"/>
      <c r="AA66" s="23"/>
      <c r="AB66" s="33"/>
      <c r="AC66" s="23"/>
      <c r="AD66" s="33"/>
      <c r="AE66" s="33"/>
      <c r="AF66" s="33"/>
      <c r="AG66" s="33"/>
      <c r="AH66" s="33"/>
      <c r="AI66" s="26"/>
      <c r="AJ66" s="33"/>
      <c r="AK66" s="25"/>
      <c r="AL66" s="26"/>
      <c r="AM66" s="25"/>
      <c r="AN66" s="32"/>
      <c r="AQ66" s="33"/>
      <c r="AR66" s="33"/>
      <c r="AS66" s="33"/>
      <c r="AT66" s="26"/>
      <c r="AU66" s="23"/>
      <c r="AX66" s="36"/>
      <c r="BI66" s="14"/>
      <c r="BJ66" s="14"/>
      <c r="BK66" s="14"/>
      <c r="BN66" s="42"/>
      <c r="BO66" s="33"/>
    </row>
    <row r="67" spans="1:67" x14ac:dyDescent="0.2">
      <c r="M67" s="24"/>
      <c r="N67" s="25"/>
      <c r="P67" s="26"/>
      <c r="Q67" s="26"/>
      <c r="T67" s="25"/>
      <c r="U67" s="25"/>
      <c r="V67" s="28"/>
      <c r="W67" s="28"/>
      <c r="X67" s="28"/>
      <c r="Y67" s="22"/>
      <c r="Z67" s="22"/>
      <c r="AA67" s="24"/>
      <c r="AB67" s="22"/>
      <c r="AC67" s="24"/>
      <c r="AD67" s="22"/>
      <c r="AE67" s="22"/>
      <c r="AF67" s="22"/>
      <c r="AG67" s="79"/>
      <c r="AH67" s="79"/>
      <c r="AI67" s="79"/>
      <c r="AJ67" s="25"/>
      <c r="AK67" s="25"/>
      <c r="AL67" s="25"/>
      <c r="AM67" s="25"/>
      <c r="AN67" s="32"/>
      <c r="AP67" s="21"/>
      <c r="AQ67" s="34"/>
      <c r="AX67" s="36"/>
      <c r="BI67" s="14"/>
      <c r="BJ67" s="14"/>
      <c r="BK67" s="14"/>
      <c r="BL67" s="34"/>
      <c r="BN67" s="19"/>
    </row>
    <row r="68" spans="1:67" x14ac:dyDescent="0.2">
      <c r="M68" s="24"/>
      <c r="N68" s="25"/>
      <c r="P68" s="26"/>
      <c r="Q68" s="26"/>
      <c r="T68" s="25"/>
      <c r="U68" s="25"/>
      <c r="V68" s="28"/>
      <c r="W68" s="28"/>
      <c r="X68" s="28"/>
      <c r="Y68" s="22"/>
      <c r="Z68" s="22"/>
      <c r="AA68" s="24"/>
      <c r="AB68" s="22"/>
      <c r="AC68" s="24"/>
      <c r="AD68" s="22"/>
      <c r="AE68" s="22"/>
      <c r="AF68" s="22"/>
      <c r="AG68" s="79"/>
      <c r="AH68" s="79"/>
      <c r="AI68" s="79"/>
      <c r="AJ68" s="25"/>
      <c r="AK68" s="25"/>
      <c r="AL68" s="25"/>
      <c r="AM68" s="25"/>
      <c r="AN68" s="32"/>
      <c r="AP68" s="21"/>
      <c r="AQ68" s="34"/>
      <c r="AX68" s="36"/>
      <c r="BI68" s="14"/>
      <c r="BJ68" s="14"/>
      <c r="BK68" s="14"/>
      <c r="BL68" s="34"/>
      <c r="BN68" s="19"/>
    </row>
    <row r="69" spans="1:67" x14ac:dyDescent="0.2">
      <c r="M69" s="24"/>
      <c r="N69" s="25"/>
      <c r="P69" s="26"/>
      <c r="Q69" s="26"/>
      <c r="T69" s="25"/>
      <c r="U69" s="25"/>
      <c r="V69" s="28"/>
      <c r="W69" s="28"/>
      <c r="X69" s="28"/>
      <c r="Y69" s="22"/>
      <c r="Z69" s="22"/>
      <c r="AA69" s="24"/>
      <c r="AB69" s="22"/>
      <c r="AC69" s="24"/>
      <c r="AD69" s="22"/>
      <c r="AE69" s="22"/>
      <c r="AF69" s="22"/>
      <c r="AG69" s="79"/>
      <c r="AH69" s="79"/>
      <c r="AI69" s="79"/>
      <c r="AJ69" s="25"/>
      <c r="AK69" s="25"/>
      <c r="AL69" s="25"/>
      <c r="AM69" s="25"/>
      <c r="AN69" s="32"/>
      <c r="AP69" s="21"/>
      <c r="AQ69" s="34"/>
      <c r="AX69" s="36"/>
      <c r="BI69" s="14"/>
      <c r="BJ69" s="14"/>
      <c r="BK69" s="14"/>
      <c r="BL69" s="34"/>
      <c r="BN69" s="19"/>
    </row>
    <row r="70" spans="1:67" ht="15" x14ac:dyDescent="0.2">
      <c r="B70" s="20"/>
      <c r="D70" s="41"/>
      <c r="G70" s="20"/>
      <c r="H70" s="20"/>
      <c r="I70" s="167"/>
      <c r="J70" s="21"/>
      <c r="M70" s="24"/>
      <c r="N70" s="25"/>
      <c r="P70" s="26"/>
      <c r="Q70" s="26"/>
      <c r="T70" s="25"/>
      <c r="U70" s="25"/>
      <c r="V70" s="28"/>
      <c r="W70" s="28"/>
      <c r="X70" s="164"/>
      <c r="Y70" s="29"/>
      <c r="Z70" s="29"/>
      <c r="AA70" s="38"/>
      <c r="AB70" s="29"/>
      <c r="AC70" s="38"/>
      <c r="AD70" s="29"/>
      <c r="AE70" s="29"/>
      <c r="AF70" s="29"/>
      <c r="AG70" s="165"/>
      <c r="AH70" s="165"/>
      <c r="AI70" s="165"/>
      <c r="AJ70" s="25"/>
      <c r="AK70" s="32"/>
      <c r="AL70" s="168"/>
      <c r="AM70" s="32"/>
      <c r="AN70" s="32"/>
      <c r="AP70" s="20"/>
      <c r="AQ70" s="166"/>
      <c r="AX70" s="36"/>
      <c r="BI70" s="14"/>
      <c r="BJ70" s="14"/>
      <c r="BK70" s="14"/>
      <c r="BL70" s="34"/>
      <c r="BM70" s="39"/>
      <c r="BN70" s="19"/>
      <c r="BO70" s="39"/>
    </row>
    <row r="71" spans="1:67" x14ac:dyDescent="0.2">
      <c r="A71" s="42"/>
      <c r="B71" s="33"/>
      <c r="C71" s="33"/>
      <c r="D71" s="33"/>
      <c r="E71" s="33"/>
      <c r="F71" s="33"/>
      <c r="G71" s="20"/>
      <c r="H71" s="20"/>
      <c r="I71" s="167"/>
      <c r="M71" s="23"/>
      <c r="N71" s="26"/>
      <c r="P71" s="33"/>
      <c r="Q71" s="33"/>
      <c r="T71" s="33"/>
      <c r="U71" s="33"/>
      <c r="V71" s="33"/>
      <c r="W71" s="33"/>
      <c r="X71" s="33"/>
      <c r="Y71" s="33"/>
      <c r="Z71" s="33"/>
      <c r="AA71" s="23"/>
      <c r="AB71" s="33"/>
      <c r="AC71" s="23"/>
      <c r="AD71" s="33"/>
      <c r="AE71" s="33"/>
      <c r="AF71" s="33"/>
      <c r="AG71" s="33"/>
      <c r="AH71" s="33"/>
      <c r="AI71" s="26"/>
      <c r="AJ71" s="33"/>
      <c r="AK71" s="25"/>
      <c r="AL71" s="26"/>
      <c r="AM71" s="25"/>
      <c r="AN71" s="32"/>
      <c r="AQ71" s="33"/>
      <c r="AR71" s="33"/>
      <c r="AS71" s="33"/>
      <c r="AT71" s="26"/>
      <c r="AU71" s="23"/>
      <c r="AX71" s="36"/>
      <c r="BI71" s="14"/>
      <c r="BJ71" s="14"/>
      <c r="BK71" s="14"/>
      <c r="BN71" s="42"/>
      <c r="BO71" s="33"/>
    </row>
    <row r="72" spans="1:67" ht="15" x14ac:dyDescent="0.2">
      <c r="B72" s="20"/>
      <c r="C72" s="20"/>
      <c r="D72" s="20"/>
      <c r="G72" s="20"/>
      <c r="H72" s="20"/>
      <c r="I72" s="167"/>
      <c r="J72" s="21"/>
      <c r="M72" s="24"/>
      <c r="N72" s="25"/>
      <c r="P72" s="26"/>
      <c r="Q72" s="26"/>
      <c r="T72" s="25"/>
      <c r="U72" s="25"/>
      <c r="V72" s="28"/>
      <c r="W72" s="28"/>
      <c r="X72" s="164"/>
      <c r="Y72" s="29"/>
      <c r="Z72" s="29"/>
      <c r="AA72" s="38"/>
      <c r="AB72" s="29"/>
      <c r="AC72" s="38"/>
      <c r="AD72" s="29"/>
      <c r="AE72" s="29"/>
      <c r="AF72" s="29"/>
      <c r="AG72" s="165"/>
      <c r="AH72" s="165"/>
      <c r="AI72" s="165"/>
      <c r="AJ72" s="25"/>
      <c r="AK72" s="32"/>
      <c r="AL72" s="168"/>
      <c r="AM72" s="32"/>
      <c r="AN72" s="32"/>
      <c r="AP72" s="20"/>
      <c r="AQ72" s="166"/>
      <c r="AX72" s="36"/>
      <c r="BI72" s="14"/>
      <c r="BJ72" s="14"/>
      <c r="BK72" s="14"/>
      <c r="BL72" s="34"/>
      <c r="BM72" s="20"/>
      <c r="BN72" s="19"/>
      <c r="BO72" s="20"/>
    </row>
    <row r="73" spans="1:67" ht="15" x14ac:dyDescent="0.2">
      <c r="B73" s="20"/>
      <c r="C73" s="20"/>
      <c r="D73" s="20"/>
      <c r="G73" s="20"/>
      <c r="H73" s="20"/>
      <c r="I73" s="167"/>
      <c r="J73" s="21"/>
      <c r="M73" s="24"/>
      <c r="N73" s="25"/>
      <c r="P73" s="26"/>
      <c r="Q73" s="26"/>
      <c r="R73" s="26"/>
      <c r="S73" s="26"/>
      <c r="T73" s="25"/>
      <c r="U73" s="25"/>
      <c r="V73" s="28"/>
      <c r="W73" s="28"/>
      <c r="X73" s="164"/>
      <c r="Y73" s="29"/>
      <c r="Z73" s="29"/>
      <c r="AA73" s="38"/>
      <c r="AB73" s="29"/>
      <c r="AC73" s="38"/>
      <c r="AD73" s="29"/>
      <c r="AE73" s="29"/>
      <c r="AF73" s="29"/>
      <c r="AG73" s="165"/>
      <c r="AH73" s="165"/>
      <c r="AI73" s="165"/>
      <c r="AJ73" s="25"/>
      <c r="AK73" s="32"/>
      <c r="AL73" s="168"/>
      <c r="AM73" s="32"/>
      <c r="AN73" s="32"/>
      <c r="AP73" s="20"/>
      <c r="AQ73" s="166"/>
      <c r="AX73" s="36"/>
      <c r="BA73" s="30" t="s">
        <v>798</v>
      </c>
      <c r="BI73" s="14"/>
      <c r="BJ73" s="14"/>
      <c r="BK73" s="14"/>
      <c r="BL73" s="34"/>
      <c r="BM73" s="20"/>
      <c r="BN73" s="19"/>
      <c r="BO73" s="20"/>
    </row>
    <row r="74" spans="1:67" ht="15" x14ac:dyDescent="0.2">
      <c r="B74" s="20"/>
      <c r="C74" s="20"/>
      <c r="D74" s="20"/>
      <c r="G74" s="20"/>
      <c r="H74" s="20"/>
      <c r="I74" s="167"/>
      <c r="J74" s="21"/>
      <c r="M74" s="24"/>
      <c r="N74" s="25"/>
      <c r="P74" s="26"/>
      <c r="Q74" s="26"/>
      <c r="R74" s="26"/>
      <c r="S74" s="26"/>
      <c r="T74" s="25"/>
      <c r="U74" s="25"/>
      <c r="V74" s="25"/>
      <c r="W74" s="28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5"/>
      <c r="AJ74" s="25"/>
      <c r="AK74" s="25"/>
      <c r="AL74" s="25"/>
      <c r="AM74" s="25"/>
      <c r="AN74" s="25"/>
      <c r="AP74" s="20"/>
      <c r="AQ74" s="166"/>
      <c r="AX74" s="36"/>
      <c r="BI74" s="14"/>
      <c r="BJ74" s="14"/>
      <c r="BK74" s="14"/>
      <c r="BL74" s="34"/>
      <c r="BM74" s="20"/>
      <c r="BN74" s="19"/>
      <c r="BO74" s="20"/>
    </row>
    <row r="75" spans="1:67" ht="15" x14ac:dyDescent="0.2">
      <c r="B75" s="20"/>
      <c r="C75" s="20"/>
      <c r="D75" s="20"/>
      <c r="G75" s="20"/>
      <c r="H75" s="20"/>
      <c r="I75" s="167"/>
      <c r="J75" s="21"/>
      <c r="M75" s="24"/>
      <c r="N75" s="25"/>
      <c r="P75" s="26"/>
      <c r="Q75" s="26"/>
      <c r="T75" s="25"/>
      <c r="U75" s="25"/>
      <c r="V75" s="28"/>
      <c r="W75" s="28"/>
      <c r="X75" s="164"/>
      <c r="Y75" s="29"/>
      <c r="Z75" s="29"/>
      <c r="AA75" s="38"/>
      <c r="AB75" s="29"/>
      <c r="AC75" s="38"/>
      <c r="AD75" s="29"/>
      <c r="AE75" s="29"/>
      <c r="AF75" s="29"/>
      <c r="AG75" s="165"/>
      <c r="AH75" s="165"/>
      <c r="AI75" s="165"/>
      <c r="AJ75" s="25"/>
      <c r="AK75" s="32"/>
      <c r="AL75" s="168"/>
      <c r="AM75" s="32"/>
      <c r="AN75" s="32"/>
      <c r="AP75" s="20"/>
      <c r="AQ75" s="166"/>
      <c r="AX75" s="36"/>
      <c r="BI75" s="14"/>
      <c r="BJ75" s="14"/>
      <c r="BK75" s="14"/>
      <c r="BL75" s="34"/>
      <c r="BM75" s="20"/>
      <c r="BN75" s="19"/>
      <c r="BO75" s="20"/>
    </row>
    <row r="76" spans="1:67" x14ac:dyDescent="0.2">
      <c r="M76" s="24"/>
      <c r="N76" s="25"/>
      <c r="P76" s="26"/>
      <c r="Q76" s="26"/>
      <c r="T76" s="25"/>
      <c r="U76" s="25"/>
      <c r="V76" s="28"/>
      <c r="W76" s="28"/>
      <c r="X76" s="28"/>
      <c r="Y76" s="22"/>
      <c r="Z76" s="22"/>
      <c r="AA76" s="24"/>
      <c r="AB76" s="22"/>
      <c r="AC76" s="24"/>
      <c r="AD76" s="22"/>
      <c r="AE76" s="22"/>
      <c r="AF76" s="22"/>
      <c r="AG76" s="79"/>
      <c r="AH76" s="79"/>
      <c r="AI76" s="79"/>
      <c r="AJ76" s="25"/>
      <c r="AK76" s="25"/>
      <c r="AL76" s="25"/>
      <c r="AM76" s="25"/>
      <c r="AN76" s="32"/>
      <c r="AP76" s="21"/>
      <c r="AQ76" s="34"/>
      <c r="AX76" s="36"/>
      <c r="BI76" s="14"/>
      <c r="BJ76" s="14"/>
      <c r="BK76" s="14"/>
      <c r="BL76" s="34"/>
      <c r="BN76" s="19"/>
    </row>
    <row r="77" spans="1:67" x14ac:dyDescent="0.2">
      <c r="M77" s="24"/>
      <c r="N77" s="25"/>
      <c r="P77" s="26"/>
      <c r="Q77" s="26"/>
      <c r="T77" s="25"/>
      <c r="U77" s="25"/>
      <c r="V77" s="28"/>
      <c r="W77" s="28"/>
      <c r="X77" s="28"/>
      <c r="Y77" s="22"/>
      <c r="Z77" s="22"/>
      <c r="AA77" s="24"/>
      <c r="AB77" s="22"/>
      <c r="AC77" s="24"/>
      <c r="AD77" s="22"/>
      <c r="AE77" s="22"/>
      <c r="AF77" s="22"/>
      <c r="AG77" s="79"/>
      <c r="AH77" s="79"/>
      <c r="AI77" s="79"/>
      <c r="AJ77" s="25"/>
      <c r="AK77" s="25"/>
      <c r="AL77" s="25"/>
      <c r="AM77" s="25"/>
      <c r="AN77" s="32"/>
      <c r="AP77" s="21"/>
      <c r="AQ77" s="34"/>
      <c r="AX77" s="36"/>
      <c r="BI77" s="14"/>
      <c r="BJ77" s="14"/>
      <c r="BK77" s="14"/>
      <c r="BL77" s="34"/>
      <c r="BN77" s="19"/>
    </row>
    <row r="78" spans="1:67" ht="15" x14ac:dyDescent="0.2">
      <c r="B78" s="20"/>
      <c r="C78" s="20"/>
      <c r="D78" s="20"/>
      <c r="G78" s="20"/>
      <c r="H78" s="20"/>
      <c r="I78" s="167"/>
      <c r="J78" s="21"/>
      <c r="M78" s="24"/>
      <c r="N78" s="25"/>
      <c r="P78" s="26"/>
      <c r="Q78" s="26"/>
      <c r="T78" s="25"/>
      <c r="U78" s="25"/>
      <c r="V78" s="28"/>
      <c r="W78" s="28"/>
      <c r="X78" s="164"/>
      <c r="Y78" s="29"/>
      <c r="Z78" s="29"/>
      <c r="AA78" s="38"/>
      <c r="AB78" s="29"/>
      <c r="AC78" s="38"/>
      <c r="AD78" s="29"/>
      <c r="AE78" s="29"/>
      <c r="AF78" s="29"/>
      <c r="AG78" s="165"/>
      <c r="AH78" s="165"/>
      <c r="AI78" s="165"/>
      <c r="AJ78" s="25"/>
      <c r="AK78" s="32"/>
      <c r="AL78" s="168"/>
      <c r="AM78" s="32"/>
      <c r="AN78" s="32"/>
      <c r="AP78" s="20"/>
      <c r="AQ78" s="166"/>
      <c r="AX78" s="36"/>
      <c r="BI78" s="14"/>
      <c r="BJ78" s="14"/>
      <c r="BK78" s="14"/>
      <c r="BL78" s="34"/>
      <c r="BM78" s="20"/>
      <c r="BN78" s="20"/>
      <c r="BO78" s="20"/>
    </row>
    <row r="79" spans="1:67" ht="15" x14ac:dyDescent="0.2">
      <c r="B79" s="20"/>
      <c r="C79" s="20"/>
      <c r="D79" s="20"/>
      <c r="G79" s="20"/>
      <c r="H79" s="20"/>
      <c r="I79" s="167"/>
      <c r="J79" s="21"/>
      <c r="M79" s="24"/>
      <c r="N79" s="25"/>
      <c r="P79" s="26"/>
      <c r="Q79" s="26"/>
      <c r="T79" s="25"/>
      <c r="U79" s="25"/>
      <c r="V79" s="28"/>
      <c r="W79" s="28"/>
      <c r="X79" s="164"/>
      <c r="Y79" s="29"/>
      <c r="Z79" s="29"/>
      <c r="AA79" s="38"/>
      <c r="AB79" s="29"/>
      <c r="AC79" s="38"/>
      <c r="AD79" s="29"/>
      <c r="AE79" s="29"/>
      <c r="AF79" s="29"/>
      <c r="AG79" s="165"/>
      <c r="AH79" s="165"/>
      <c r="AI79" s="165"/>
      <c r="AJ79" s="25"/>
      <c r="AK79" s="32"/>
      <c r="AL79" s="168"/>
      <c r="AM79" s="32"/>
      <c r="AN79" s="32"/>
      <c r="AP79" s="20"/>
      <c r="AQ79" s="166"/>
      <c r="AX79" s="36"/>
      <c r="BI79" s="14"/>
      <c r="BJ79" s="14"/>
      <c r="BK79" s="14"/>
      <c r="BL79" s="34"/>
      <c r="BM79" s="20"/>
      <c r="BN79" s="19"/>
      <c r="BO79" s="20"/>
    </row>
    <row r="80" spans="1:67" x14ac:dyDescent="0.2">
      <c r="B80" s="20"/>
      <c r="C80" s="20"/>
      <c r="F80" s="22"/>
      <c r="G80" s="20"/>
      <c r="H80" s="20"/>
      <c r="I80" s="167"/>
      <c r="J80" s="21"/>
      <c r="M80" s="24"/>
      <c r="N80" s="25"/>
      <c r="Q80" s="26"/>
      <c r="T80" s="25"/>
      <c r="U80" s="25"/>
      <c r="V80" s="28"/>
      <c r="W80" s="28"/>
      <c r="X80" s="164"/>
      <c r="Y80" s="29"/>
      <c r="Z80" s="29"/>
      <c r="AE80" s="29"/>
      <c r="AF80" s="29"/>
      <c r="AG80" s="165"/>
      <c r="AH80" s="165"/>
      <c r="AJ80" s="25"/>
      <c r="AK80" s="32"/>
      <c r="AL80" s="168"/>
      <c r="AM80" s="32"/>
      <c r="AN80" s="32"/>
      <c r="AP80" s="20"/>
      <c r="AX80" s="36"/>
      <c r="BI80" s="14"/>
      <c r="BJ80" s="14"/>
      <c r="BK80" s="14"/>
      <c r="BN80" s="19"/>
    </row>
    <row r="81" spans="1:67" ht="15" x14ac:dyDescent="0.2">
      <c r="B81" s="20"/>
      <c r="C81" s="20"/>
      <c r="D81" s="20"/>
      <c r="F81" s="22"/>
      <c r="G81" s="20"/>
      <c r="H81" s="20"/>
      <c r="I81" s="167"/>
      <c r="J81" s="21"/>
      <c r="M81" s="24"/>
      <c r="N81" s="25"/>
      <c r="P81" s="26"/>
      <c r="Q81" s="26"/>
      <c r="T81" s="25"/>
      <c r="U81" s="25"/>
      <c r="V81" s="28"/>
      <c r="W81" s="28"/>
      <c r="X81" s="164"/>
      <c r="Y81" s="29"/>
      <c r="Z81" s="29"/>
      <c r="AA81" s="38"/>
      <c r="AB81" s="29"/>
      <c r="AC81" s="38"/>
      <c r="AD81" s="29"/>
      <c r="AE81" s="29"/>
      <c r="AF81" s="29"/>
      <c r="AG81" s="165"/>
      <c r="AH81" s="165"/>
      <c r="AI81" s="165"/>
      <c r="AJ81" s="25"/>
      <c r="AK81" s="32"/>
      <c r="AL81" s="168"/>
      <c r="AM81" s="32"/>
      <c r="AN81" s="32"/>
      <c r="AP81" s="20"/>
      <c r="AQ81" s="166"/>
      <c r="AX81" s="36"/>
      <c r="BA81" s="20"/>
      <c r="BB81" s="20"/>
      <c r="BC81" s="20"/>
      <c r="BI81" s="14"/>
      <c r="BJ81" s="14"/>
      <c r="BK81" s="14"/>
      <c r="BL81" s="34"/>
      <c r="BM81" s="20"/>
      <c r="BN81" s="19"/>
      <c r="BO81" s="20"/>
    </row>
    <row r="82" spans="1:67" x14ac:dyDescent="0.2">
      <c r="A82" s="42"/>
      <c r="B82" s="20"/>
      <c r="C82" s="20"/>
      <c r="D82" s="33"/>
      <c r="F82" s="22"/>
      <c r="G82" s="20"/>
      <c r="H82" s="20"/>
      <c r="I82" s="167"/>
      <c r="J82" s="21"/>
      <c r="M82" s="24"/>
      <c r="N82" s="25"/>
      <c r="P82" s="26"/>
      <c r="Q82" s="26"/>
      <c r="T82" s="25"/>
      <c r="U82" s="25"/>
      <c r="V82" s="28"/>
      <c r="W82" s="28"/>
      <c r="X82" s="164"/>
      <c r="Y82" s="29"/>
      <c r="Z82" s="29"/>
      <c r="AA82" s="38"/>
      <c r="AB82" s="29"/>
      <c r="AC82" s="38"/>
      <c r="AD82" s="29"/>
      <c r="AE82" s="29"/>
      <c r="AF82" s="29"/>
      <c r="AG82" s="165"/>
      <c r="AH82" s="165"/>
      <c r="AI82" s="165"/>
      <c r="AJ82" s="25"/>
      <c r="AK82" s="32"/>
      <c r="AL82" s="168"/>
      <c r="AM82" s="32"/>
      <c r="AN82" s="32"/>
      <c r="AP82" s="20"/>
      <c r="AQ82" s="166"/>
      <c r="AX82" s="36"/>
      <c r="BI82" s="14"/>
      <c r="BJ82" s="14"/>
      <c r="BK82" s="14"/>
      <c r="BL82" s="34"/>
      <c r="BN82" s="42"/>
    </row>
    <row r="83" spans="1:67" x14ac:dyDescent="0.2">
      <c r="B83" s="20"/>
      <c r="C83" s="20"/>
      <c r="F83" s="22"/>
      <c r="G83" s="20"/>
      <c r="H83" s="20"/>
      <c r="I83" s="167"/>
      <c r="J83" s="22"/>
      <c r="P83" s="30"/>
      <c r="T83" s="25"/>
      <c r="U83" s="25"/>
      <c r="V83" s="28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J83" s="14"/>
      <c r="AK83" s="14"/>
      <c r="AL83" s="14"/>
      <c r="AM83" s="14"/>
      <c r="AN83" s="14"/>
      <c r="AO83" s="14"/>
      <c r="AP83" s="20"/>
      <c r="AX83" s="36"/>
      <c r="BI83" s="14"/>
      <c r="BJ83" s="14"/>
      <c r="BK83" s="14"/>
      <c r="BN83" s="19"/>
    </row>
    <row r="84" spans="1:67" x14ac:dyDescent="0.2">
      <c r="A84" s="42"/>
      <c r="B84" s="33"/>
      <c r="C84" s="33"/>
      <c r="D84" s="33"/>
      <c r="E84" s="33"/>
      <c r="F84" s="50"/>
      <c r="G84" s="20"/>
      <c r="H84" s="20"/>
      <c r="I84" s="167"/>
      <c r="M84" s="23"/>
      <c r="N84" s="26"/>
      <c r="P84" s="33"/>
      <c r="Q84" s="33"/>
      <c r="T84" s="33"/>
      <c r="U84" s="33"/>
      <c r="V84" s="33"/>
      <c r="W84" s="33"/>
      <c r="X84" s="33"/>
      <c r="Y84" s="33"/>
      <c r="Z84" s="33"/>
      <c r="AA84" s="23"/>
      <c r="AB84" s="33"/>
      <c r="AC84" s="23"/>
      <c r="AD84" s="33"/>
      <c r="AE84" s="33"/>
      <c r="AF84" s="33"/>
      <c r="AG84" s="33"/>
      <c r="AH84" s="33"/>
      <c r="AI84" s="26"/>
      <c r="AJ84" s="33"/>
      <c r="AK84" s="25"/>
      <c r="AL84" s="26"/>
      <c r="AM84" s="25"/>
      <c r="AN84" s="32"/>
      <c r="AQ84" s="33"/>
      <c r="AR84" s="33"/>
      <c r="AS84" s="33"/>
      <c r="AT84" s="26"/>
      <c r="AU84" s="23"/>
      <c r="AX84" s="36"/>
      <c r="BA84" s="23"/>
      <c r="BB84" s="23"/>
      <c r="BI84" s="14"/>
      <c r="BJ84" s="14"/>
      <c r="BK84" s="14"/>
      <c r="BN84" s="20"/>
      <c r="BO84" s="33"/>
    </row>
    <row r="85" spans="1:67" x14ac:dyDescent="0.2">
      <c r="A85" s="42"/>
      <c r="B85" s="33"/>
      <c r="C85" s="33"/>
      <c r="D85" s="33"/>
      <c r="E85" s="33"/>
      <c r="F85" s="50"/>
      <c r="G85" s="20"/>
      <c r="H85" s="20"/>
      <c r="I85" s="167"/>
      <c r="M85" s="23"/>
      <c r="N85" s="26"/>
      <c r="P85" s="33"/>
      <c r="Q85" s="33"/>
      <c r="T85" s="33"/>
      <c r="U85" s="33"/>
      <c r="V85" s="33"/>
      <c r="W85" s="33"/>
      <c r="X85" s="33"/>
      <c r="Y85" s="33"/>
      <c r="Z85" s="33"/>
      <c r="AA85" s="23"/>
      <c r="AB85" s="33"/>
      <c r="AC85" s="23"/>
      <c r="AD85" s="33"/>
      <c r="AE85" s="33"/>
      <c r="AF85" s="33"/>
      <c r="AG85" s="33"/>
      <c r="AH85" s="33"/>
      <c r="AI85" s="26"/>
      <c r="AJ85" s="33"/>
      <c r="AK85" s="25"/>
      <c r="AL85" s="26"/>
      <c r="AM85" s="25"/>
      <c r="AN85" s="32"/>
      <c r="AQ85" s="33"/>
      <c r="AR85" s="33"/>
      <c r="AS85" s="33"/>
      <c r="AT85" s="26"/>
      <c r="AU85" s="23"/>
      <c r="AX85" s="36"/>
      <c r="BA85" s="23"/>
      <c r="BB85" s="23"/>
      <c r="BI85" s="14"/>
      <c r="BJ85" s="14"/>
      <c r="BK85" s="14"/>
      <c r="BN85" s="20"/>
      <c r="BO85" s="33"/>
    </row>
  </sheetData>
  <autoFilter ref="F2:F4" xr:uid="{5C09CC99-23B3-F445-94D3-292B4A768E6F}"/>
  <sortState xmlns:xlrd2="http://schemas.microsoft.com/office/spreadsheetml/2017/richdata2" ref="A3:BO60">
    <sortCondition ref="B3:B60"/>
    <sortCondition ref="E3:E60"/>
    <sortCondition ref="F3:F60" customList="None,+Water,+Mo,+C,+C&amp;Mo"/>
    <sortCondition ref="A3:A60"/>
  </sortState>
  <phoneticPr fontId="1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FE92-9C86-F147-920D-1B3CFA67B5D2}">
  <dimension ref="A1:BS325"/>
  <sheetViews>
    <sheetView zoomScale="119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14.5" defaultRowHeight="15" x14ac:dyDescent="0.2"/>
  <cols>
    <col min="1" max="2" width="23.33203125" style="47" bestFit="1" customWidth="1"/>
    <col min="3" max="3" width="6.33203125" style="47" bestFit="1" customWidth="1"/>
    <col min="4" max="4" width="14.33203125" style="47" customWidth="1"/>
    <col min="5" max="5" width="14" style="47" bestFit="1" customWidth="1"/>
    <col min="6" max="6" width="12.6640625" style="47" bestFit="1" customWidth="1"/>
    <col min="7" max="7" width="11.5" style="47" bestFit="1" customWidth="1"/>
    <col min="8" max="8" width="5.33203125" style="54" bestFit="1" customWidth="1"/>
    <col min="9" max="9" width="6.6640625" style="54" bestFit="1" customWidth="1"/>
    <col min="10" max="10" width="17" style="47" customWidth="1"/>
    <col min="11" max="11" width="14.5" style="47"/>
    <col min="12" max="12" width="12" style="47" bestFit="1" customWidth="1"/>
    <col min="13" max="14" width="12" style="47" customWidth="1"/>
    <col min="15" max="15" width="13" style="47" customWidth="1"/>
    <col min="16" max="16" width="11.5" style="47" customWidth="1"/>
    <col min="17" max="44" width="8.6640625" style="47" customWidth="1"/>
    <col min="45" max="45" width="10.5" style="55" customWidth="1"/>
    <col min="46" max="46" width="11.83203125" style="56" bestFit="1" customWidth="1"/>
    <col min="47" max="64" width="11.83203125" style="56" customWidth="1"/>
    <col min="65" max="16384" width="14.5" style="47"/>
  </cols>
  <sheetData>
    <row r="1" spans="1:71" s="1" customFormat="1" ht="16" x14ac:dyDescent="0.2">
      <c r="L1" s="2" t="s">
        <v>184</v>
      </c>
      <c r="M1" s="1" t="s">
        <v>184</v>
      </c>
      <c r="N1" s="3" t="s">
        <v>184</v>
      </c>
      <c r="O1" s="1" t="s">
        <v>184</v>
      </c>
      <c r="P1" s="1" t="s">
        <v>187</v>
      </c>
      <c r="Q1" s="1" t="s">
        <v>187</v>
      </c>
      <c r="R1" s="4"/>
      <c r="S1" s="1" t="s">
        <v>187</v>
      </c>
      <c r="T1" s="1" t="s">
        <v>187</v>
      </c>
      <c r="X1" s="5" t="s">
        <v>187</v>
      </c>
      <c r="Y1" s="5" t="s">
        <v>187</v>
      </c>
      <c r="Z1" s="6"/>
      <c r="AA1" s="5"/>
      <c r="AB1" s="6"/>
      <c r="AC1" s="5"/>
      <c r="AD1" s="5" t="s">
        <v>187</v>
      </c>
      <c r="AE1" s="5" t="s">
        <v>187</v>
      </c>
      <c r="AF1" s="5" t="s">
        <v>187</v>
      </c>
      <c r="AG1" s="5" t="s">
        <v>187</v>
      </c>
      <c r="AH1" s="5"/>
      <c r="AI1" s="1" t="s">
        <v>187</v>
      </c>
      <c r="AJ1" s="7" t="s">
        <v>187</v>
      </c>
      <c r="AK1" s="3" t="s">
        <v>189</v>
      </c>
      <c r="AL1" s="8" t="s">
        <v>189</v>
      </c>
      <c r="AM1" s="8" t="s">
        <v>189</v>
      </c>
      <c r="AQ1" s="1" t="s">
        <v>191</v>
      </c>
      <c r="AR1" s="1" t="s">
        <v>191</v>
      </c>
      <c r="AS1" s="1" t="s">
        <v>193</v>
      </c>
      <c r="AT1" s="1" t="s">
        <v>192</v>
      </c>
      <c r="AU1" s="1" t="s">
        <v>201</v>
      </c>
      <c r="AV1" s="9" t="s">
        <v>210</v>
      </c>
      <c r="AW1" s="10" t="s">
        <v>200</v>
      </c>
      <c r="AX1" s="10" t="s">
        <v>199</v>
      </c>
      <c r="AY1" s="10"/>
      <c r="AZ1" s="11"/>
      <c r="BA1" s="11"/>
      <c r="BB1" s="12"/>
      <c r="BC1" s="13"/>
      <c r="BD1" s="14"/>
      <c r="BE1" s="4" t="s">
        <v>783</v>
      </c>
      <c r="BF1" s="4"/>
      <c r="BG1" s="4"/>
      <c r="BH1" s="4"/>
      <c r="BI1" s="4" t="s">
        <v>783</v>
      </c>
      <c r="BJ1" s="4"/>
      <c r="BK1" s="4"/>
    </row>
    <row r="2" spans="1:71" s="1" customFormat="1" ht="96" x14ac:dyDescent="0.2">
      <c r="A2" s="1" t="s">
        <v>0</v>
      </c>
      <c r="B2" s="1" t="s">
        <v>0</v>
      </c>
      <c r="C2" s="1" t="s">
        <v>10</v>
      </c>
      <c r="D2" s="1" t="s">
        <v>9</v>
      </c>
      <c r="E2" s="1" t="s">
        <v>11</v>
      </c>
      <c r="F2" s="1" t="s">
        <v>12</v>
      </c>
      <c r="G2" s="1" t="s">
        <v>13</v>
      </c>
      <c r="H2" s="1" t="s">
        <v>165</v>
      </c>
      <c r="I2" s="1" t="s">
        <v>166</v>
      </c>
      <c r="J2" s="1" t="s">
        <v>209</v>
      </c>
      <c r="K2" s="1" t="s">
        <v>680</v>
      </c>
      <c r="L2" s="2" t="s">
        <v>215</v>
      </c>
      <c r="M2" s="1" t="s">
        <v>185</v>
      </c>
      <c r="N2" s="15" t="s">
        <v>186</v>
      </c>
      <c r="O2" s="1" t="s">
        <v>761</v>
      </c>
      <c r="P2" s="1" t="s">
        <v>214</v>
      </c>
      <c r="Q2" s="16" t="s">
        <v>202</v>
      </c>
      <c r="R2" s="17" t="s">
        <v>203</v>
      </c>
      <c r="S2" s="1" t="s">
        <v>188</v>
      </c>
      <c r="T2" s="16" t="s">
        <v>2</v>
      </c>
      <c r="U2" s="16" t="s">
        <v>3</v>
      </c>
      <c r="V2" s="16"/>
      <c r="W2" s="1" t="s">
        <v>164</v>
      </c>
      <c r="X2" s="1" t="s">
        <v>216</v>
      </c>
      <c r="Y2" s="16" t="s">
        <v>217</v>
      </c>
      <c r="Z2" s="2" t="s">
        <v>225</v>
      </c>
      <c r="AA2" s="16" t="s">
        <v>224</v>
      </c>
      <c r="AB2" s="2" t="s">
        <v>226</v>
      </c>
      <c r="AC2" s="16" t="s">
        <v>227</v>
      </c>
      <c r="AD2" s="1" t="s">
        <v>218</v>
      </c>
      <c r="AE2" s="16" t="s">
        <v>219</v>
      </c>
      <c r="AF2" s="1" t="s">
        <v>220</v>
      </c>
      <c r="AG2" s="16" t="s">
        <v>221</v>
      </c>
      <c r="AH2" s="16"/>
      <c r="AI2" s="1" t="s">
        <v>222</v>
      </c>
      <c r="AJ2" s="7" t="s">
        <v>989</v>
      </c>
      <c r="AK2" s="3" t="s">
        <v>211</v>
      </c>
      <c r="AL2" s="8" t="s">
        <v>990</v>
      </c>
      <c r="AM2" s="8" t="s">
        <v>736</v>
      </c>
      <c r="AN2" s="16" t="s">
        <v>142</v>
      </c>
      <c r="AO2" s="1" t="s">
        <v>8</v>
      </c>
      <c r="AQ2" s="1" t="s">
        <v>758</v>
      </c>
      <c r="AR2" s="1" t="s">
        <v>757</v>
      </c>
      <c r="AS2" s="1" t="s">
        <v>759</v>
      </c>
      <c r="AT2" s="1" t="s">
        <v>755</v>
      </c>
      <c r="AU2" s="1" t="s">
        <v>756</v>
      </c>
      <c r="AV2" s="9" t="s">
        <v>762</v>
      </c>
      <c r="AW2" s="10" t="s">
        <v>760</v>
      </c>
      <c r="AX2" s="10" t="s">
        <v>760</v>
      </c>
      <c r="AY2" s="10"/>
      <c r="AZ2" s="2" t="s">
        <v>1017</v>
      </c>
      <c r="BA2" s="2" t="s">
        <v>1015</v>
      </c>
      <c r="BB2" s="4" t="s">
        <v>1016</v>
      </c>
      <c r="BC2" s="18" t="s">
        <v>1018</v>
      </c>
      <c r="BD2" s="4"/>
      <c r="BE2" s="4" t="s">
        <v>784</v>
      </c>
      <c r="BF2" s="4" t="s">
        <v>785</v>
      </c>
      <c r="BG2" s="4" t="s">
        <v>786</v>
      </c>
      <c r="BH2" s="4"/>
      <c r="BI2" s="4" t="s">
        <v>787</v>
      </c>
      <c r="BJ2" s="4" t="s">
        <v>788</v>
      </c>
      <c r="BK2" s="4" t="s">
        <v>789</v>
      </c>
    </row>
    <row r="3" spans="1:71" s="21" customFormat="1" x14ac:dyDescent="0.2">
      <c r="A3" s="21" t="s">
        <v>1076</v>
      </c>
      <c r="B3" s="21" t="s">
        <v>885</v>
      </c>
      <c r="C3" s="21" t="s">
        <v>207</v>
      </c>
      <c r="F3" s="21" t="s">
        <v>986</v>
      </c>
      <c r="G3" s="43" t="s">
        <v>139</v>
      </c>
      <c r="H3" s="21" t="s">
        <v>171</v>
      </c>
      <c r="I3" s="21" t="s">
        <v>178</v>
      </c>
      <c r="J3" s="44">
        <v>44734</v>
      </c>
      <c r="L3" s="34">
        <v>0.23340325940000001</v>
      </c>
      <c r="M3" s="34"/>
      <c r="N3" s="34"/>
      <c r="O3" s="21" t="s">
        <v>986</v>
      </c>
      <c r="AS3" s="14" t="s">
        <v>810</v>
      </c>
      <c r="AT3" s="14">
        <v>148.81083333335118</v>
      </c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S3" s="47"/>
    </row>
    <row r="4" spans="1:71" s="21" customFormat="1" x14ac:dyDescent="0.2">
      <c r="A4" s="21" t="s">
        <v>1133</v>
      </c>
      <c r="B4" s="21" t="s">
        <v>886</v>
      </c>
      <c r="C4" s="21" t="s">
        <v>207</v>
      </c>
      <c r="F4" s="21" t="s">
        <v>986</v>
      </c>
      <c r="G4" s="43" t="s">
        <v>139</v>
      </c>
      <c r="H4" s="21" t="s">
        <v>171</v>
      </c>
      <c r="I4" s="21" t="s">
        <v>172</v>
      </c>
      <c r="J4" s="44">
        <v>44734</v>
      </c>
      <c r="L4" s="34">
        <v>0.87920894800000005</v>
      </c>
      <c r="M4" s="34"/>
      <c r="N4" s="34"/>
      <c r="O4" s="21" t="s">
        <v>986</v>
      </c>
      <c r="AS4" s="14" t="s">
        <v>810</v>
      </c>
      <c r="AT4" s="14">
        <v>148.86388888891088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</row>
    <row r="5" spans="1:71" s="21" customFormat="1" x14ac:dyDescent="0.2">
      <c r="A5" s="21" t="s">
        <v>1132</v>
      </c>
      <c r="B5" s="21" t="s">
        <v>887</v>
      </c>
      <c r="C5" s="21" t="s">
        <v>207</v>
      </c>
      <c r="F5" s="21" t="s">
        <v>986</v>
      </c>
      <c r="G5" s="43" t="s">
        <v>139</v>
      </c>
      <c r="H5" s="21" t="s">
        <v>171</v>
      </c>
      <c r="I5" s="21" t="s">
        <v>183</v>
      </c>
      <c r="J5" s="44">
        <v>44734</v>
      </c>
      <c r="L5" s="34">
        <v>0.87775169559999999</v>
      </c>
      <c r="M5" s="34"/>
      <c r="N5" s="34"/>
      <c r="O5" s="21" t="s">
        <v>986</v>
      </c>
      <c r="AS5" s="14" t="s">
        <v>810</v>
      </c>
      <c r="AT5" s="14">
        <v>148.91694305569399</v>
      </c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</row>
    <row r="6" spans="1:71" s="21" customFormat="1" x14ac:dyDescent="0.2">
      <c r="A6" s="21" t="s">
        <v>1146</v>
      </c>
      <c r="B6" s="21" t="s">
        <v>888</v>
      </c>
      <c r="C6" s="21" t="s">
        <v>207</v>
      </c>
      <c r="F6" s="21" t="s">
        <v>986</v>
      </c>
      <c r="G6" s="43" t="s">
        <v>139</v>
      </c>
      <c r="H6" s="21" t="s">
        <v>171</v>
      </c>
      <c r="I6" s="21" t="s">
        <v>180</v>
      </c>
      <c r="J6" s="44">
        <v>44734</v>
      </c>
      <c r="L6" s="34">
        <v>1.2029618562</v>
      </c>
      <c r="M6" s="34"/>
      <c r="N6" s="34"/>
      <c r="O6" s="21" t="s">
        <v>986</v>
      </c>
      <c r="AS6" s="14" t="s">
        <v>810</v>
      </c>
      <c r="AT6" s="14">
        <v>148.96999861125369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</row>
    <row r="7" spans="1:71" s="21" customFormat="1" x14ac:dyDescent="0.2">
      <c r="A7" s="21" t="s">
        <v>1138</v>
      </c>
      <c r="B7" s="21" t="s">
        <v>889</v>
      </c>
      <c r="C7" s="21" t="s">
        <v>207</v>
      </c>
      <c r="F7" s="21" t="s">
        <v>986</v>
      </c>
      <c r="G7" s="43" t="s">
        <v>139</v>
      </c>
      <c r="H7" s="21" t="s">
        <v>171</v>
      </c>
      <c r="I7" s="21" t="s">
        <v>173</v>
      </c>
      <c r="J7" s="44">
        <v>44734</v>
      </c>
      <c r="L7" s="34">
        <v>1.0110902902000001</v>
      </c>
      <c r="M7" s="34"/>
      <c r="N7" s="34"/>
      <c r="O7" s="21" t="s">
        <v>986</v>
      </c>
      <c r="AS7" s="14" t="s">
        <v>810</v>
      </c>
      <c r="AT7" s="14">
        <v>149.02305416663876</v>
      </c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1:71" s="21" customFormat="1" x14ac:dyDescent="0.2">
      <c r="A8" s="21" t="s">
        <v>1131</v>
      </c>
      <c r="B8" s="21" t="s">
        <v>890</v>
      </c>
      <c r="C8" s="21" t="s">
        <v>207</v>
      </c>
      <c r="F8" s="21" t="s">
        <v>986</v>
      </c>
      <c r="G8" s="43" t="s">
        <v>139</v>
      </c>
      <c r="H8" s="21" t="s">
        <v>171</v>
      </c>
      <c r="I8" s="21" t="s">
        <v>181</v>
      </c>
      <c r="J8" s="44">
        <v>44734</v>
      </c>
      <c r="L8" s="34">
        <v>0.86900818120000001</v>
      </c>
      <c r="M8" s="34"/>
      <c r="N8" s="34"/>
      <c r="O8" s="21" t="s">
        <v>986</v>
      </c>
      <c r="AS8" s="14" t="s">
        <v>810</v>
      </c>
      <c r="AT8" s="14">
        <v>149.07610972219845</v>
      </c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</row>
    <row r="9" spans="1:71" s="21" customFormat="1" x14ac:dyDescent="0.2">
      <c r="A9" s="21" t="s">
        <v>1115</v>
      </c>
      <c r="B9" s="21" t="s">
        <v>891</v>
      </c>
      <c r="C9" s="21" t="s">
        <v>207</v>
      </c>
      <c r="F9" s="21" t="s">
        <v>986</v>
      </c>
      <c r="G9" s="43" t="s">
        <v>139</v>
      </c>
      <c r="H9" s="21" t="s">
        <v>174</v>
      </c>
      <c r="I9" s="21" t="s">
        <v>182</v>
      </c>
      <c r="J9" s="44">
        <v>44734</v>
      </c>
      <c r="L9" s="34">
        <v>0.65212044899999999</v>
      </c>
      <c r="M9" s="34"/>
      <c r="N9" s="34"/>
      <c r="O9" s="21" t="s">
        <v>986</v>
      </c>
      <c r="AS9" s="14" t="s">
        <v>810</v>
      </c>
      <c r="AT9" s="14">
        <v>149.12916527775815</v>
      </c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</row>
    <row r="10" spans="1:71" s="21" customFormat="1" x14ac:dyDescent="0.2">
      <c r="A10" s="21" t="s">
        <v>1129</v>
      </c>
      <c r="B10" s="21" t="s">
        <v>892</v>
      </c>
      <c r="C10" s="21" t="s">
        <v>207</v>
      </c>
      <c r="F10" s="21" t="s">
        <v>986</v>
      </c>
      <c r="G10" s="43" t="s">
        <v>139</v>
      </c>
      <c r="H10" s="21" t="s">
        <v>174</v>
      </c>
      <c r="I10" s="21" t="s">
        <v>799</v>
      </c>
      <c r="J10" s="44">
        <v>44734</v>
      </c>
      <c r="L10" s="34">
        <v>0.85394990640000001</v>
      </c>
      <c r="M10" s="34"/>
      <c r="N10" s="34"/>
      <c r="O10" s="21" t="s">
        <v>986</v>
      </c>
      <c r="AS10" s="14" t="s">
        <v>810</v>
      </c>
      <c r="AT10" s="14">
        <v>149.18222083331784</v>
      </c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</row>
    <row r="11" spans="1:71" s="21" customFormat="1" x14ac:dyDescent="0.2">
      <c r="A11" s="21" t="s">
        <v>1107</v>
      </c>
      <c r="B11" s="21" t="s">
        <v>893</v>
      </c>
      <c r="C11" s="21" t="s">
        <v>207</v>
      </c>
      <c r="F11" s="21" t="s">
        <v>986</v>
      </c>
      <c r="G11" s="43" t="s">
        <v>139</v>
      </c>
      <c r="H11" s="21" t="s">
        <v>174</v>
      </c>
      <c r="I11" s="21" t="s">
        <v>175</v>
      </c>
      <c r="J11" s="44">
        <v>44734</v>
      </c>
      <c r="L11" s="34">
        <v>0.58945859580000004</v>
      </c>
      <c r="M11" s="34"/>
      <c r="N11" s="34"/>
      <c r="O11" s="21" t="s">
        <v>986</v>
      </c>
      <c r="AS11" s="14" t="s">
        <v>810</v>
      </c>
      <c r="AT11" s="14">
        <v>149.23527638887754</v>
      </c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</row>
    <row r="12" spans="1:71" s="21" customFormat="1" x14ac:dyDescent="0.2">
      <c r="A12" s="21" t="s">
        <v>1143</v>
      </c>
      <c r="B12" s="21" t="s">
        <v>826</v>
      </c>
      <c r="C12" s="21" t="s">
        <v>207</v>
      </c>
      <c r="F12" s="21" t="s">
        <v>986</v>
      </c>
      <c r="G12" s="43" t="s">
        <v>139</v>
      </c>
      <c r="H12" s="21" t="s">
        <v>170</v>
      </c>
      <c r="I12" s="21" t="s">
        <v>172</v>
      </c>
      <c r="J12" s="44">
        <v>44824</v>
      </c>
      <c r="L12" s="30">
        <v>1.1004684374</v>
      </c>
      <c r="M12" s="30"/>
      <c r="N12" s="30"/>
      <c r="O12" s="21" t="s">
        <v>986</v>
      </c>
      <c r="AS12" s="14" t="s">
        <v>810</v>
      </c>
      <c r="AT12" s="14">
        <v>149.83501250005793</v>
      </c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</row>
    <row r="13" spans="1:71" s="21" customFormat="1" x14ac:dyDescent="0.2">
      <c r="A13" s="21" t="s">
        <v>1142</v>
      </c>
      <c r="B13" s="21" t="s">
        <v>835</v>
      </c>
      <c r="C13" s="21" t="s">
        <v>207</v>
      </c>
      <c r="F13" s="21" t="s">
        <v>986</v>
      </c>
      <c r="G13" s="43" t="s">
        <v>139</v>
      </c>
      <c r="H13" s="21" t="s">
        <v>170</v>
      </c>
      <c r="I13" s="21" t="s">
        <v>172</v>
      </c>
      <c r="J13" s="44">
        <v>44824</v>
      </c>
      <c r="L13" s="30">
        <v>1.0953680540000001</v>
      </c>
      <c r="M13" s="30"/>
      <c r="N13" s="30"/>
      <c r="O13" s="21" t="s">
        <v>986</v>
      </c>
      <c r="AS13" s="14" t="s">
        <v>810</v>
      </c>
      <c r="AT13" s="14">
        <v>150.32252500002505</v>
      </c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</row>
    <row r="14" spans="1:71" s="21" customFormat="1" x14ac:dyDescent="0.2">
      <c r="A14" s="21" t="s">
        <v>1125</v>
      </c>
      <c r="B14" s="21" t="s">
        <v>827</v>
      </c>
      <c r="C14" s="21" t="s">
        <v>207</v>
      </c>
      <c r="F14" s="21" t="s">
        <v>986</v>
      </c>
      <c r="G14" s="43" t="s">
        <v>139</v>
      </c>
      <c r="H14" s="21" t="s">
        <v>170</v>
      </c>
      <c r="I14" s="21" t="s">
        <v>172</v>
      </c>
      <c r="J14" s="44">
        <v>44824</v>
      </c>
      <c r="L14" s="30">
        <v>0.78084441100000002</v>
      </c>
      <c r="M14" s="30"/>
      <c r="N14" s="30"/>
      <c r="O14" s="21" t="s">
        <v>986</v>
      </c>
      <c r="AS14" s="14" t="s">
        <v>810</v>
      </c>
      <c r="AT14" s="14">
        <v>149.88918055559043</v>
      </c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71" s="21" customFormat="1" x14ac:dyDescent="0.2">
      <c r="A15" s="21" t="s">
        <v>1074</v>
      </c>
      <c r="B15" s="21" t="s">
        <v>828</v>
      </c>
      <c r="C15" s="21" t="s">
        <v>207</v>
      </c>
      <c r="F15" s="21" t="s">
        <v>986</v>
      </c>
      <c r="G15" s="43" t="s">
        <v>139</v>
      </c>
      <c r="H15" s="21" t="s">
        <v>170</v>
      </c>
      <c r="I15" s="21" t="s">
        <v>172</v>
      </c>
      <c r="J15" s="44">
        <v>44824</v>
      </c>
      <c r="L15" s="30">
        <v>0.22611699740000002</v>
      </c>
      <c r="M15" s="30"/>
      <c r="N15" s="30"/>
      <c r="O15" s="21" t="s">
        <v>986</v>
      </c>
      <c r="AS15" s="14" t="s">
        <v>810</v>
      </c>
      <c r="AT15" s="14">
        <v>149.94334861112293</v>
      </c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71" s="21" customFormat="1" x14ac:dyDescent="0.2">
      <c r="A16" s="21" t="s">
        <v>1137</v>
      </c>
      <c r="B16" s="21" t="s">
        <v>829</v>
      </c>
      <c r="C16" s="21" t="s">
        <v>207</v>
      </c>
      <c r="F16" s="21" t="s">
        <v>986</v>
      </c>
      <c r="G16" s="43" t="s">
        <v>139</v>
      </c>
      <c r="H16" s="21" t="s">
        <v>170</v>
      </c>
      <c r="I16" s="21" t="s">
        <v>172</v>
      </c>
      <c r="J16" s="44">
        <v>44824</v>
      </c>
      <c r="L16" s="30">
        <v>0.94842843700000001</v>
      </c>
      <c r="M16" s="30"/>
      <c r="N16" s="30"/>
      <c r="O16" s="21" t="s">
        <v>986</v>
      </c>
      <c r="AS16" s="14" t="s">
        <v>810</v>
      </c>
      <c r="AT16" s="14">
        <v>149.99751666665543</v>
      </c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1:71" s="21" customFormat="1" x14ac:dyDescent="0.2">
      <c r="A17" s="21" t="s">
        <v>1022</v>
      </c>
      <c r="B17" s="21" t="s">
        <v>830</v>
      </c>
      <c r="C17" s="21" t="s">
        <v>207</v>
      </c>
      <c r="F17" s="21" t="s">
        <v>986</v>
      </c>
      <c r="G17" s="43" t="s">
        <v>139</v>
      </c>
      <c r="H17" s="21" t="s">
        <v>170</v>
      </c>
      <c r="I17" s="21" t="s">
        <v>172</v>
      </c>
      <c r="J17" s="44">
        <v>44824</v>
      </c>
      <c r="L17" s="30">
        <v>0.4099736752</v>
      </c>
      <c r="M17" s="30"/>
      <c r="N17" s="30"/>
      <c r="O17" s="21" t="s">
        <v>986</v>
      </c>
      <c r="AS17" s="14" t="s">
        <v>810</v>
      </c>
      <c r="AT17" s="14">
        <v>150.05168472236255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S17" s="47"/>
    </row>
    <row r="18" spans="1:71" s="21" customFormat="1" x14ac:dyDescent="0.2">
      <c r="A18" s="21" t="s">
        <v>1087</v>
      </c>
      <c r="B18" s="21" t="s">
        <v>831</v>
      </c>
      <c r="C18" s="21" t="s">
        <v>207</v>
      </c>
      <c r="F18" s="21" t="s">
        <v>986</v>
      </c>
      <c r="G18" s="43" t="s">
        <v>139</v>
      </c>
      <c r="H18" s="21" t="s">
        <v>170</v>
      </c>
      <c r="I18" s="21" t="s">
        <v>172</v>
      </c>
      <c r="J18" s="44">
        <v>44824</v>
      </c>
      <c r="L18" s="30">
        <v>0.34415444179999999</v>
      </c>
      <c r="M18" s="30"/>
      <c r="N18" s="30"/>
      <c r="O18" s="21" t="s">
        <v>986</v>
      </c>
      <c r="AS18" s="14" t="s">
        <v>810</v>
      </c>
      <c r="AT18" s="14">
        <v>150.10585277789505</v>
      </c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</row>
    <row r="19" spans="1:71" s="21" customFormat="1" x14ac:dyDescent="0.2">
      <c r="A19" s="21" t="s">
        <v>1147</v>
      </c>
      <c r="B19" s="21" t="s">
        <v>832</v>
      </c>
      <c r="C19" s="21" t="s">
        <v>207</v>
      </c>
      <c r="F19" s="21" t="s">
        <v>986</v>
      </c>
      <c r="G19" s="43" t="s">
        <v>139</v>
      </c>
      <c r="H19" s="21" t="s">
        <v>170</v>
      </c>
      <c r="I19" s="21" t="s">
        <v>172</v>
      </c>
      <c r="J19" s="44">
        <v>44824</v>
      </c>
      <c r="L19" s="30">
        <v>1.2121911214000001</v>
      </c>
      <c r="M19" s="30"/>
      <c r="N19" s="30"/>
      <c r="O19" s="21" t="s">
        <v>986</v>
      </c>
      <c r="AS19" s="14" t="s">
        <v>810</v>
      </c>
      <c r="AT19" s="14">
        <v>150.16002083342755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1:71" s="21" customFormat="1" x14ac:dyDescent="0.2">
      <c r="A20" s="21" t="s">
        <v>1092</v>
      </c>
      <c r="B20" s="21" t="s">
        <v>833</v>
      </c>
      <c r="C20" s="21" t="s">
        <v>207</v>
      </c>
      <c r="F20" s="21" t="s">
        <v>986</v>
      </c>
      <c r="G20" s="43" t="s">
        <v>139</v>
      </c>
      <c r="H20" s="21" t="s">
        <v>170</v>
      </c>
      <c r="I20" s="21" t="s">
        <v>172</v>
      </c>
      <c r="J20" s="44">
        <v>44824</v>
      </c>
      <c r="L20" s="30">
        <v>0.42090306820000001</v>
      </c>
      <c r="M20" s="30"/>
      <c r="N20" s="30"/>
      <c r="O20" s="21" t="s">
        <v>986</v>
      </c>
      <c r="AS20" s="14" t="s">
        <v>810</v>
      </c>
      <c r="AT20" s="14">
        <v>150.21418888896005</v>
      </c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</row>
    <row r="21" spans="1:71" s="21" customFormat="1" x14ac:dyDescent="0.2">
      <c r="A21" s="21" t="s">
        <v>1130</v>
      </c>
      <c r="B21" s="21" t="s">
        <v>834</v>
      </c>
      <c r="C21" s="21" t="s">
        <v>207</v>
      </c>
      <c r="F21" s="21" t="s">
        <v>986</v>
      </c>
      <c r="G21" s="43" t="s">
        <v>139</v>
      </c>
      <c r="H21" s="21" t="s">
        <v>170</v>
      </c>
      <c r="I21" s="21" t="s">
        <v>172</v>
      </c>
      <c r="J21" s="44">
        <v>44824</v>
      </c>
      <c r="L21" s="30">
        <v>0.86147904380000007</v>
      </c>
      <c r="M21" s="30"/>
      <c r="N21" s="30"/>
      <c r="O21" s="21" t="s">
        <v>986</v>
      </c>
      <c r="AS21" s="14" t="s">
        <v>810</v>
      </c>
      <c r="AT21" s="14">
        <v>150.26835694449255</v>
      </c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</row>
    <row r="22" spans="1:71" s="21" customFormat="1" x14ac:dyDescent="0.2">
      <c r="A22" s="21" t="s">
        <v>1126</v>
      </c>
      <c r="B22" s="21" t="s">
        <v>836</v>
      </c>
      <c r="C22" s="21" t="s">
        <v>207</v>
      </c>
      <c r="F22" s="21" t="s">
        <v>986</v>
      </c>
      <c r="G22" s="43" t="s">
        <v>139</v>
      </c>
      <c r="H22" s="21" t="s">
        <v>170</v>
      </c>
      <c r="I22" s="21" t="s">
        <v>183</v>
      </c>
      <c r="J22" s="44">
        <v>44824</v>
      </c>
      <c r="L22" s="30">
        <v>0.78497329280000006</v>
      </c>
      <c r="M22" s="30"/>
      <c r="N22" s="30"/>
      <c r="O22" s="21" t="s">
        <v>986</v>
      </c>
      <c r="AS22" s="14" t="s">
        <v>810</v>
      </c>
      <c r="AT22" s="14">
        <v>150.37669305555755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</row>
    <row r="23" spans="1:71" s="21" customFormat="1" x14ac:dyDescent="0.2">
      <c r="A23" s="21" t="s">
        <v>1088</v>
      </c>
      <c r="B23" s="21" t="s">
        <v>845</v>
      </c>
      <c r="C23" s="21" t="s">
        <v>207</v>
      </c>
      <c r="F23" s="21" t="s">
        <v>986</v>
      </c>
      <c r="G23" s="43" t="s">
        <v>139</v>
      </c>
      <c r="H23" s="21" t="s">
        <v>170</v>
      </c>
      <c r="I23" s="21" t="s">
        <v>183</v>
      </c>
      <c r="J23" s="44">
        <v>44824</v>
      </c>
      <c r="L23" s="30">
        <v>0.36674185400000003</v>
      </c>
      <c r="M23" s="30"/>
      <c r="N23" s="30"/>
      <c r="O23" s="21" t="s">
        <v>986</v>
      </c>
      <c r="AS23" s="14" t="s">
        <v>810</v>
      </c>
      <c r="AT23" s="14">
        <v>150.8642055556993</v>
      </c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N23" s="47"/>
      <c r="BO23" s="47"/>
      <c r="BP23" s="47"/>
      <c r="BQ23" s="47"/>
      <c r="BR23" s="47"/>
    </row>
    <row r="24" spans="1:71" s="21" customFormat="1" x14ac:dyDescent="0.2">
      <c r="A24" s="21" t="s">
        <v>1106</v>
      </c>
      <c r="B24" s="21" t="s">
        <v>837</v>
      </c>
      <c r="C24" s="21" t="s">
        <v>207</v>
      </c>
      <c r="F24" s="21" t="s">
        <v>986</v>
      </c>
      <c r="G24" s="43" t="s">
        <v>139</v>
      </c>
      <c r="H24" s="21" t="s">
        <v>170</v>
      </c>
      <c r="I24" s="21" t="s">
        <v>183</v>
      </c>
      <c r="J24" s="44">
        <v>44824</v>
      </c>
      <c r="L24" s="30">
        <v>0.58192945839999999</v>
      </c>
      <c r="M24" s="30"/>
      <c r="N24" s="30"/>
      <c r="O24" s="21" t="s">
        <v>986</v>
      </c>
      <c r="AS24" s="14" t="s">
        <v>810</v>
      </c>
      <c r="AT24" s="14">
        <v>150.43086111109005</v>
      </c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  <row r="25" spans="1:71" s="21" customFormat="1" x14ac:dyDescent="0.2">
      <c r="A25" s="21" t="s">
        <v>1113</v>
      </c>
      <c r="B25" s="21" t="s">
        <v>838</v>
      </c>
      <c r="C25" s="21" t="s">
        <v>207</v>
      </c>
      <c r="F25" s="21" t="s">
        <v>986</v>
      </c>
      <c r="G25" s="43" t="s">
        <v>139</v>
      </c>
      <c r="H25" s="21" t="s">
        <v>170</v>
      </c>
      <c r="I25" s="21" t="s">
        <v>183</v>
      </c>
      <c r="J25" s="44">
        <v>44824</v>
      </c>
      <c r="L25" s="30">
        <v>0.63050453839999998</v>
      </c>
      <c r="M25" s="30"/>
      <c r="N25" s="30"/>
      <c r="O25" s="21" t="s">
        <v>986</v>
      </c>
      <c r="AS25" s="14" t="s">
        <v>810</v>
      </c>
      <c r="AT25" s="14">
        <v>150.48502916679718</v>
      </c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</row>
    <row r="26" spans="1:71" s="21" customFormat="1" x14ac:dyDescent="0.2">
      <c r="A26" s="21" t="s">
        <v>1102</v>
      </c>
      <c r="B26" s="21" t="s">
        <v>839</v>
      </c>
      <c r="C26" s="21" t="s">
        <v>207</v>
      </c>
      <c r="F26" s="21" t="s">
        <v>986</v>
      </c>
      <c r="G26" s="43" t="s">
        <v>139</v>
      </c>
      <c r="H26" s="21" t="s">
        <v>170</v>
      </c>
      <c r="I26" s="21" t="s">
        <v>183</v>
      </c>
      <c r="J26" s="44">
        <v>44824</v>
      </c>
      <c r="L26" s="30">
        <v>0.53384012920000001</v>
      </c>
      <c r="M26" s="30"/>
      <c r="N26" s="30"/>
      <c r="O26" s="21" t="s">
        <v>986</v>
      </c>
      <c r="AS26" s="14" t="s">
        <v>810</v>
      </c>
      <c r="AT26" s="14">
        <v>150.53919722232968</v>
      </c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</row>
    <row r="27" spans="1:71" s="21" customFormat="1" x14ac:dyDescent="0.2">
      <c r="A27" s="21" t="s">
        <v>1096</v>
      </c>
      <c r="B27" s="21" t="s">
        <v>840</v>
      </c>
      <c r="C27" s="21" t="s">
        <v>207</v>
      </c>
      <c r="F27" s="21" t="s">
        <v>986</v>
      </c>
      <c r="G27" s="43" t="s">
        <v>139</v>
      </c>
      <c r="H27" s="21" t="s">
        <v>170</v>
      </c>
      <c r="I27" s="21" t="s">
        <v>183</v>
      </c>
      <c r="J27" s="44">
        <v>44824</v>
      </c>
      <c r="L27" s="30">
        <v>0.44980524080000001</v>
      </c>
      <c r="M27" s="30"/>
      <c r="N27" s="30"/>
      <c r="O27" s="21" t="s">
        <v>986</v>
      </c>
      <c r="AS27" s="14" t="s">
        <v>810</v>
      </c>
      <c r="AT27" s="14">
        <v>150.59336527786218</v>
      </c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</row>
    <row r="28" spans="1:71" s="21" customFormat="1" x14ac:dyDescent="0.2">
      <c r="A28" s="21" t="s">
        <v>1099</v>
      </c>
      <c r="B28" s="21" t="s">
        <v>841</v>
      </c>
      <c r="C28" s="21" t="s">
        <v>207</v>
      </c>
      <c r="F28" s="21" t="s">
        <v>986</v>
      </c>
      <c r="G28" s="43" t="s">
        <v>139</v>
      </c>
      <c r="H28" s="21" t="s">
        <v>170</v>
      </c>
      <c r="I28" s="21" t="s">
        <v>183</v>
      </c>
      <c r="J28" s="44">
        <v>44824</v>
      </c>
      <c r="K28" s="47"/>
      <c r="L28" s="30">
        <v>0.48817955400000002</v>
      </c>
      <c r="M28" s="30"/>
      <c r="N28" s="30"/>
      <c r="O28" s="21" t="s">
        <v>986</v>
      </c>
      <c r="AS28" s="14" t="s">
        <v>810</v>
      </c>
      <c r="AT28" s="14">
        <v>150.64753333339468</v>
      </c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47"/>
    </row>
    <row r="29" spans="1:71" s="21" customFormat="1" x14ac:dyDescent="0.2">
      <c r="A29" s="21" t="s">
        <v>1121</v>
      </c>
      <c r="B29" s="21" t="s">
        <v>842</v>
      </c>
      <c r="C29" s="21" t="s">
        <v>207</v>
      </c>
      <c r="F29" s="21" t="s">
        <v>986</v>
      </c>
      <c r="G29" s="43" t="s">
        <v>139</v>
      </c>
      <c r="H29" s="21" t="s">
        <v>170</v>
      </c>
      <c r="I29" s="21" t="s">
        <v>183</v>
      </c>
      <c r="J29" s="44">
        <v>44824</v>
      </c>
      <c r="K29" s="47"/>
      <c r="L29" s="30">
        <v>0.72376869200000005</v>
      </c>
      <c r="M29" s="30"/>
      <c r="N29" s="30"/>
      <c r="O29" s="21" t="s">
        <v>986</v>
      </c>
      <c r="AS29" s="14" t="s">
        <v>810</v>
      </c>
      <c r="AT29" s="14">
        <v>150.70170138892718</v>
      </c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47"/>
    </row>
    <row r="30" spans="1:71" s="21" customFormat="1" x14ac:dyDescent="0.2">
      <c r="A30" s="21" t="s">
        <v>1110</v>
      </c>
      <c r="B30" s="21" t="s">
        <v>843</v>
      </c>
      <c r="C30" s="21" t="s">
        <v>207</v>
      </c>
      <c r="F30" s="21" t="s">
        <v>986</v>
      </c>
      <c r="G30" s="43" t="s">
        <v>139</v>
      </c>
      <c r="H30" s="21" t="s">
        <v>170</v>
      </c>
      <c r="I30" s="21" t="s">
        <v>183</v>
      </c>
      <c r="J30" s="44">
        <v>44824</v>
      </c>
      <c r="K30" s="47"/>
      <c r="L30" s="30">
        <v>0.60111661500000002</v>
      </c>
      <c r="M30" s="30"/>
      <c r="N30" s="30"/>
      <c r="O30" s="21" t="s">
        <v>986</v>
      </c>
      <c r="AS30" s="14" t="s">
        <v>810</v>
      </c>
      <c r="AT30" s="14">
        <v>150.75586944445968</v>
      </c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47"/>
    </row>
    <row r="31" spans="1:71" s="21" customFormat="1" x14ac:dyDescent="0.2">
      <c r="A31" s="21" t="s">
        <v>1091</v>
      </c>
      <c r="B31" s="21" t="s">
        <v>844</v>
      </c>
      <c r="C31" s="21" t="s">
        <v>207</v>
      </c>
      <c r="F31" s="21" t="s">
        <v>986</v>
      </c>
      <c r="G31" s="43" t="s">
        <v>139</v>
      </c>
      <c r="H31" s="21" t="s">
        <v>170</v>
      </c>
      <c r="I31" s="21" t="s">
        <v>183</v>
      </c>
      <c r="J31" s="44">
        <v>44824</v>
      </c>
      <c r="K31" s="47"/>
      <c r="L31" s="30">
        <v>0.41288817999999999</v>
      </c>
      <c r="M31" s="30"/>
      <c r="N31" s="30"/>
      <c r="O31" s="21" t="s">
        <v>986</v>
      </c>
      <c r="AS31" s="14" t="s">
        <v>810</v>
      </c>
      <c r="AT31" s="14">
        <v>150.81003749999218</v>
      </c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47"/>
    </row>
    <row r="32" spans="1:71" s="21" customFormat="1" x14ac:dyDescent="0.2">
      <c r="A32" s="21" t="s">
        <v>1116</v>
      </c>
      <c r="B32" s="21" t="s">
        <v>846</v>
      </c>
      <c r="C32" s="21" t="s">
        <v>207</v>
      </c>
      <c r="F32" s="21" t="s">
        <v>986</v>
      </c>
      <c r="G32" s="43" t="s">
        <v>139</v>
      </c>
      <c r="H32" s="21" t="s">
        <v>176</v>
      </c>
      <c r="I32" s="21" t="s">
        <v>172</v>
      </c>
      <c r="J32" s="44">
        <v>44824</v>
      </c>
      <c r="L32" s="30">
        <v>0.65454920300000008</v>
      </c>
      <c r="M32" s="30"/>
      <c r="N32" s="30"/>
      <c r="O32" s="21" t="s">
        <v>986</v>
      </c>
      <c r="AS32" s="14" t="s">
        <v>810</v>
      </c>
      <c r="AT32" s="14">
        <v>149.29333333333489</v>
      </c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N32" s="47"/>
      <c r="BO32" s="47"/>
      <c r="BP32" s="47"/>
      <c r="BQ32" s="47"/>
      <c r="BR32" s="47"/>
    </row>
    <row r="33" spans="1:70" s="21" customFormat="1" x14ac:dyDescent="0.2">
      <c r="A33" s="21" t="s">
        <v>1098</v>
      </c>
      <c r="B33" s="21" t="s">
        <v>855</v>
      </c>
      <c r="C33" s="21" t="s">
        <v>207</v>
      </c>
      <c r="F33" s="21" t="s">
        <v>986</v>
      </c>
      <c r="G33" s="43" t="s">
        <v>139</v>
      </c>
      <c r="H33" s="21" t="s">
        <v>176</v>
      </c>
      <c r="I33" s="21" t="s">
        <v>172</v>
      </c>
      <c r="J33" s="44">
        <v>44824</v>
      </c>
      <c r="K33" s="47"/>
      <c r="L33" s="30">
        <v>0.48405067220000003</v>
      </c>
      <c r="M33" s="30"/>
      <c r="N33" s="30"/>
      <c r="O33" s="21" t="s">
        <v>986</v>
      </c>
      <c r="AS33" s="14" t="s">
        <v>810</v>
      </c>
      <c r="AT33" s="14">
        <v>149.78084444452543</v>
      </c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47"/>
      <c r="BN33" s="47"/>
      <c r="BO33" s="47"/>
      <c r="BP33" s="47"/>
      <c r="BQ33" s="47"/>
      <c r="BR33" s="47"/>
    </row>
    <row r="34" spans="1:70" s="21" customFormat="1" x14ac:dyDescent="0.2">
      <c r="A34" s="21" t="s">
        <v>1118</v>
      </c>
      <c r="B34" s="21" t="s">
        <v>847</v>
      </c>
      <c r="C34" s="21" t="s">
        <v>207</v>
      </c>
      <c r="F34" s="21" t="s">
        <v>986</v>
      </c>
      <c r="G34" s="43" t="s">
        <v>139</v>
      </c>
      <c r="H34" s="21" t="s">
        <v>176</v>
      </c>
      <c r="I34" s="21" t="s">
        <v>172</v>
      </c>
      <c r="J34" s="44">
        <v>44824</v>
      </c>
      <c r="L34" s="30">
        <v>0.68345137560000002</v>
      </c>
      <c r="M34" s="30"/>
      <c r="N34" s="30"/>
      <c r="O34" s="21" t="s">
        <v>986</v>
      </c>
      <c r="AS34" s="14" t="s">
        <v>810</v>
      </c>
      <c r="AT34" s="14">
        <v>149.3475000000908</v>
      </c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N34" s="47"/>
      <c r="BO34" s="47"/>
      <c r="BP34" s="47"/>
      <c r="BQ34" s="47"/>
      <c r="BR34" s="47"/>
    </row>
    <row r="35" spans="1:70" s="21" customFormat="1" x14ac:dyDescent="0.2">
      <c r="A35" s="21" t="s">
        <v>1105</v>
      </c>
      <c r="B35" s="21" t="s">
        <v>848</v>
      </c>
      <c r="C35" s="21" t="s">
        <v>207</v>
      </c>
      <c r="F35" s="21" t="s">
        <v>986</v>
      </c>
      <c r="G35" s="43" t="s">
        <v>139</v>
      </c>
      <c r="H35" s="21" t="s">
        <v>176</v>
      </c>
      <c r="I35" s="21" t="s">
        <v>172</v>
      </c>
      <c r="J35" s="44">
        <v>44824</v>
      </c>
      <c r="L35" s="30">
        <v>0.56614255739999997</v>
      </c>
      <c r="M35" s="30"/>
      <c r="N35" s="30"/>
      <c r="O35" s="21" t="s">
        <v>986</v>
      </c>
      <c r="AS35" s="14" t="s">
        <v>810</v>
      </c>
      <c r="AT35" s="14">
        <v>149.4016680556233</v>
      </c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N35" s="47"/>
      <c r="BO35" s="47"/>
      <c r="BP35" s="47"/>
      <c r="BQ35" s="47"/>
      <c r="BR35" s="47"/>
    </row>
    <row r="36" spans="1:70" s="21" customFormat="1" x14ac:dyDescent="0.2">
      <c r="A36" s="21" t="s">
        <v>1108</v>
      </c>
      <c r="B36" s="21" t="s">
        <v>849</v>
      </c>
      <c r="C36" s="21" t="s">
        <v>207</v>
      </c>
      <c r="F36" s="21" t="s">
        <v>986</v>
      </c>
      <c r="G36" s="43" t="s">
        <v>139</v>
      </c>
      <c r="H36" s="21" t="s">
        <v>176</v>
      </c>
      <c r="I36" s="21" t="s">
        <v>172</v>
      </c>
      <c r="J36" s="44">
        <v>44824</v>
      </c>
      <c r="L36" s="30">
        <v>0.597473484</v>
      </c>
      <c r="M36" s="30"/>
      <c r="N36" s="30"/>
      <c r="O36" s="21" t="s">
        <v>986</v>
      </c>
      <c r="AS36" s="14" t="s">
        <v>810</v>
      </c>
      <c r="AT36" s="14">
        <v>149.4558361111558</v>
      </c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N36" s="47"/>
      <c r="BO36" s="47"/>
      <c r="BP36" s="47"/>
      <c r="BQ36" s="47"/>
      <c r="BR36" s="47"/>
    </row>
    <row r="37" spans="1:70" s="21" customFormat="1" x14ac:dyDescent="0.2">
      <c r="A37" s="21" t="s">
        <v>1058</v>
      </c>
      <c r="B37" s="21" t="s">
        <v>850</v>
      </c>
      <c r="C37" s="21" t="s">
        <v>207</v>
      </c>
      <c r="F37" s="21" t="s">
        <v>986</v>
      </c>
      <c r="G37" s="43" t="s">
        <v>139</v>
      </c>
      <c r="H37" s="21" t="s">
        <v>176</v>
      </c>
      <c r="I37" s="21" t="s">
        <v>172</v>
      </c>
      <c r="J37" s="44">
        <v>44824</v>
      </c>
      <c r="L37" s="30">
        <v>5.5375591200000004E-2</v>
      </c>
      <c r="M37" s="30"/>
      <c r="N37" s="30"/>
      <c r="O37" s="21" t="s">
        <v>986</v>
      </c>
      <c r="AS37" s="14" t="s">
        <v>810</v>
      </c>
      <c r="AT37" s="14">
        <v>149.5100041666883</v>
      </c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N37" s="47"/>
      <c r="BO37" s="47"/>
      <c r="BP37" s="47"/>
      <c r="BQ37" s="47"/>
      <c r="BR37" s="47"/>
    </row>
    <row r="38" spans="1:70" s="21" customFormat="1" x14ac:dyDescent="0.2">
      <c r="A38" s="21" t="s">
        <v>1078</v>
      </c>
      <c r="B38" s="21" t="s">
        <v>851</v>
      </c>
      <c r="C38" s="21" t="s">
        <v>207</v>
      </c>
      <c r="F38" s="21" t="s">
        <v>986</v>
      </c>
      <c r="G38" s="43" t="s">
        <v>139</v>
      </c>
      <c r="H38" s="21" t="s">
        <v>176</v>
      </c>
      <c r="I38" s="21" t="s">
        <v>172</v>
      </c>
      <c r="J38" s="44">
        <v>44824</v>
      </c>
      <c r="L38" s="30">
        <v>0.23801789200000001</v>
      </c>
      <c r="M38" s="30"/>
      <c r="N38" s="30"/>
      <c r="O38" s="21" t="s">
        <v>986</v>
      </c>
      <c r="AS38" s="14" t="s">
        <v>810</v>
      </c>
      <c r="AT38" s="14">
        <v>149.5641722222208</v>
      </c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N38" s="47"/>
      <c r="BO38" s="47"/>
      <c r="BP38" s="47"/>
      <c r="BQ38" s="47"/>
      <c r="BR38" s="47"/>
    </row>
    <row r="39" spans="1:70" s="21" customFormat="1" x14ac:dyDescent="0.2">
      <c r="A39" s="21" t="s">
        <v>1085</v>
      </c>
      <c r="B39" s="21" t="s">
        <v>852</v>
      </c>
      <c r="C39" s="21" t="s">
        <v>207</v>
      </c>
      <c r="F39" s="21" t="s">
        <v>986</v>
      </c>
      <c r="G39" s="43" t="s">
        <v>139</v>
      </c>
      <c r="H39" s="21" t="s">
        <v>176</v>
      </c>
      <c r="I39" s="21" t="s">
        <v>172</v>
      </c>
      <c r="J39" s="44">
        <v>44824</v>
      </c>
      <c r="L39" s="30">
        <v>0.3414828124</v>
      </c>
      <c r="M39" s="30"/>
      <c r="N39" s="30"/>
      <c r="O39" s="21" t="s">
        <v>986</v>
      </c>
      <c r="AS39" s="14" t="s">
        <v>810</v>
      </c>
      <c r="AT39" s="14">
        <v>149.6183402777533</v>
      </c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N39" s="47"/>
      <c r="BO39" s="47"/>
      <c r="BP39" s="47"/>
      <c r="BQ39" s="47"/>
      <c r="BR39" s="47"/>
    </row>
    <row r="40" spans="1:70" s="21" customFormat="1" x14ac:dyDescent="0.2">
      <c r="A40" s="21" t="s">
        <v>1101</v>
      </c>
      <c r="B40" s="21" t="s">
        <v>853</v>
      </c>
      <c r="C40" s="21" t="s">
        <v>207</v>
      </c>
      <c r="F40" s="21" t="s">
        <v>986</v>
      </c>
      <c r="G40" s="43" t="s">
        <v>139</v>
      </c>
      <c r="H40" s="21" t="s">
        <v>176</v>
      </c>
      <c r="I40" s="21" t="s">
        <v>172</v>
      </c>
      <c r="J40" s="44">
        <v>44824</v>
      </c>
      <c r="L40" s="30">
        <v>0.52776824420000001</v>
      </c>
      <c r="M40" s="30"/>
      <c r="N40" s="30"/>
      <c r="O40" s="21" t="s">
        <v>986</v>
      </c>
      <c r="AS40" s="14" t="s">
        <v>810</v>
      </c>
      <c r="AT40" s="14">
        <v>149.67250833346043</v>
      </c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N40" s="47"/>
      <c r="BO40" s="47"/>
      <c r="BP40" s="47"/>
      <c r="BQ40" s="47"/>
      <c r="BR40" s="47"/>
    </row>
    <row r="41" spans="1:70" s="21" customFormat="1" x14ac:dyDescent="0.2">
      <c r="A41" s="21" t="s">
        <v>1089</v>
      </c>
      <c r="B41" s="21" t="s">
        <v>854</v>
      </c>
      <c r="C41" s="21" t="s">
        <v>207</v>
      </c>
      <c r="F41" s="21" t="s">
        <v>986</v>
      </c>
      <c r="G41" s="43" t="s">
        <v>139</v>
      </c>
      <c r="H41" s="21" t="s">
        <v>176</v>
      </c>
      <c r="I41" s="21" t="s">
        <v>172</v>
      </c>
      <c r="J41" s="44">
        <v>44824</v>
      </c>
      <c r="L41" s="30">
        <v>0.37281373900000003</v>
      </c>
      <c r="M41" s="30"/>
      <c r="N41" s="30"/>
      <c r="O41" s="21" t="s">
        <v>986</v>
      </c>
      <c r="AS41" s="14" t="s">
        <v>810</v>
      </c>
      <c r="AT41" s="14">
        <v>149.72667638899293</v>
      </c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N41" s="47"/>
      <c r="BO41" s="47"/>
      <c r="BP41" s="47"/>
      <c r="BQ41" s="47"/>
      <c r="BR41" s="47"/>
    </row>
    <row r="42" spans="1:70" s="21" customFormat="1" x14ac:dyDescent="0.2">
      <c r="A42" s="21" t="s">
        <v>1124</v>
      </c>
      <c r="B42" s="21" t="s">
        <v>1242</v>
      </c>
      <c r="C42" s="21" t="s">
        <v>207</v>
      </c>
      <c r="F42" s="21" t="s">
        <v>986</v>
      </c>
      <c r="G42" s="43" t="s">
        <v>139</v>
      </c>
      <c r="H42" s="21" t="s">
        <v>170</v>
      </c>
      <c r="I42" s="21" t="s">
        <v>178</v>
      </c>
      <c r="J42" s="44">
        <v>44867</v>
      </c>
      <c r="L42" s="34">
        <v>0.75313012599999996</v>
      </c>
      <c r="M42" s="34"/>
      <c r="N42" s="34"/>
      <c r="O42" s="21" t="s">
        <v>986</v>
      </c>
      <c r="AS42" s="45"/>
      <c r="AT42" s="14">
        <v>93.591944444517139</v>
      </c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</row>
    <row r="43" spans="1:70" s="21" customFormat="1" x14ac:dyDescent="0.2">
      <c r="A43" s="21" t="s">
        <v>1080</v>
      </c>
      <c r="B43" s="21" t="s">
        <v>1243</v>
      </c>
      <c r="C43" s="21" t="s">
        <v>207</v>
      </c>
      <c r="F43" s="21" t="s">
        <v>986</v>
      </c>
      <c r="G43" s="43" t="s">
        <v>139</v>
      </c>
      <c r="H43" s="21" t="s">
        <v>170</v>
      </c>
      <c r="I43" s="21" t="s">
        <v>178</v>
      </c>
      <c r="J43" s="44">
        <v>44867</v>
      </c>
      <c r="L43" s="34">
        <v>0.26739104699999999</v>
      </c>
      <c r="M43" s="34"/>
      <c r="N43" s="34"/>
      <c r="O43" s="21" t="s">
        <v>986</v>
      </c>
      <c r="AS43" s="45"/>
      <c r="AT43" s="14">
        <v>93.620277777838055</v>
      </c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</row>
    <row r="44" spans="1:70" s="21" customFormat="1" x14ac:dyDescent="0.2">
      <c r="A44" s="21" t="s">
        <v>1067</v>
      </c>
      <c r="B44" s="21" t="s">
        <v>1244</v>
      </c>
      <c r="C44" s="21" t="s">
        <v>207</v>
      </c>
      <c r="F44" s="21" t="s">
        <v>986</v>
      </c>
      <c r="G44" s="43" t="s">
        <v>139</v>
      </c>
      <c r="H44" s="21" t="s">
        <v>170</v>
      </c>
      <c r="I44" s="21" t="s">
        <v>178</v>
      </c>
      <c r="J44" s="44">
        <v>44867</v>
      </c>
      <c r="L44" s="34">
        <v>0.12537953399999999</v>
      </c>
      <c r="M44" s="34"/>
      <c r="N44" s="34"/>
      <c r="O44" s="21" t="s">
        <v>986</v>
      </c>
      <c r="AS44" s="45"/>
      <c r="AT44" s="14">
        <v>93.648609722382389</v>
      </c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</row>
    <row r="45" spans="1:70" s="21" customFormat="1" x14ac:dyDescent="0.2">
      <c r="A45" s="21" t="s">
        <v>1122</v>
      </c>
      <c r="B45" s="21" t="s">
        <v>1210</v>
      </c>
      <c r="C45" s="21" t="s">
        <v>207</v>
      </c>
      <c r="F45" s="21" t="s">
        <v>986</v>
      </c>
      <c r="G45" s="43" t="s">
        <v>139</v>
      </c>
      <c r="H45" s="48" t="s">
        <v>170</v>
      </c>
      <c r="I45" s="48" t="s">
        <v>180</v>
      </c>
      <c r="J45" s="44">
        <v>45084</v>
      </c>
      <c r="K45" s="47"/>
      <c r="L45" s="49">
        <v>0.74155002000000003</v>
      </c>
      <c r="M45" s="49"/>
      <c r="N45" s="49"/>
      <c r="O45" s="21" t="s">
        <v>986</v>
      </c>
      <c r="AS45" s="45"/>
      <c r="AT45" s="45">
        <v>94.700084722135216</v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7"/>
    </row>
    <row r="46" spans="1:70" s="21" customFormat="1" x14ac:dyDescent="0.2">
      <c r="A46" s="21" t="s">
        <v>1119</v>
      </c>
      <c r="B46" s="21" t="s">
        <v>1211</v>
      </c>
      <c r="C46" s="21" t="s">
        <v>207</v>
      </c>
      <c r="F46" s="21" t="s">
        <v>986</v>
      </c>
      <c r="G46" s="43" t="s">
        <v>139</v>
      </c>
      <c r="H46" s="48" t="s">
        <v>170</v>
      </c>
      <c r="I46" s="48" t="s">
        <v>180</v>
      </c>
      <c r="J46" s="44">
        <v>45084</v>
      </c>
      <c r="K46" s="47"/>
      <c r="L46" s="49">
        <v>0.71183850000000004</v>
      </c>
      <c r="M46" s="49"/>
      <c r="N46" s="49"/>
      <c r="O46" s="21" t="s">
        <v>986</v>
      </c>
      <c r="AS46" s="45"/>
      <c r="AT46" s="45">
        <v>94.716752777632792</v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7"/>
    </row>
    <row r="47" spans="1:70" s="21" customFormat="1" x14ac:dyDescent="0.2">
      <c r="A47" s="21" t="s">
        <v>1117</v>
      </c>
      <c r="B47" s="21" t="s">
        <v>1212</v>
      </c>
      <c r="C47" s="21" t="s">
        <v>207</v>
      </c>
      <c r="F47" s="21" t="s">
        <v>986</v>
      </c>
      <c r="G47" s="43" t="s">
        <v>139</v>
      </c>
      <c r="H47" s="48" t="s">
        <v>170</v>
      </c>
      <c r="I47" s="48" t="s">
        <v>180</v>
      </c>
      <c r="J47" s="44">
        <v>45084</v>
      </c>
      <c r="L47" s="49">
        <v>0.6746991</v>
      </c>
      <c r="M47" s="49"/>
      <c r="N47" s="49"/>
      <c r="O47" s="21" t="s">
        <v>986</v>
      </c>
      <c r="AS47" s="45"/>
      <c r="AT47" s="45">
        <v>94.73342083330499</v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</row>
    <row r="48" spans="1:70" s="21" customFormat="1" x14ac:dyDescent="0.2">
      <c r="A48" s="21" t="s">
        <v>1114</v>
      </c>
      <c r="B48" s="21" t="s">
        <v>1213</v>
      </c>
      <c r="C48" s="21" t="s">
        <v>207</v>
      </c>
      <c r="F48" s="21" t="s">
        <v>986</v>
      </c>
      <c r="G48" s="43" t="s">
        <v>139</v>
      </c>
      <c r="H48" s="48" t="s">
        <v>170</v>
      </c>
      <c r="I48" s="48" t="s">
        <v>180</v>
      </c>
      <c r="J48" s="44">
        <v>45084</v>
      </c>
      <c r="L48" s="49">
        <v>0.63136980000000009</v>
      </c>
      <c r="M48" s="49"/>
      <c r="N48" s="49"/>
      <c r="O48" s="21" t="s">
        <v>986</v>
      </c>
      <c r="AS48" s="45"/>
      <c r="AT48" s="45">
        <v>94.750088888802566</v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</row>
    <row r="49" spans="1:71" s="21" customFormat="1" x14ac:dyDescent="0.2">
      <c r="A49" s="21" t="s">
        <v>1123</v>
      </c>
      <c r="B49" s="21" t="s">
        <v>1214</v>
      </c>
      <c r="C49" s="21" t="s">
        <v>207</v>
      </c>
      <c r="F49" s="21" t="s">
        <v>986</v>
      </c>
      <c r="G49" s="43" t="s">
        <v>139</v>
      </c>
      <c r="H49" s="48" t="s">
        <v>170</v>
      </c>
      <c r="I49" s="48" t="s">
        <v>180</v>
      </c>
      <c r="J49" s="44">
        <v>45084</v>
      </c>
      <c r="L49" s="49">
        <v>0.75021588000000006</v>
      </c>
      <c r="M49" s="49"/>
      <c r="N49" s="49"/>
      <c r="O49" s="21" t="s">
        <v>986</v>
      </c>
      <c r="AS49" s="45"/>
      <c r="AT49" s="45">
        <v>94.766756944300141</v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</row>
    <row r="50" spans="1:71" s="21" customFormat="1" x14ac:dyDescent="0.2">
      <c r="A50" s="21" t="s">
        <v>1104</v>
      </c>
      <c r="B50" s="21" t="s">
        <v>1250</v>
      </c>
      <c r="C50" s="21" t="s">
        <v>207</v>
      </c>
      <c r="F50" s="21" t="s">
        <v>986</v>
      </c>
      <c r="G50" s="43" t="s">
        <v>139</v>
      </c>
      <c r="H50" s="21" t="s">
        <v>179</v>
      </c>
      <c r="I50" s="21" t="s">
        <v>178</v>
      </c>
      <c r="J50" s="44">
        <v>44401</v>
      </c>
      <c r="K50" s="47"/>
      <c r="L50" s="34">
        <v>0.55324564500000006</v>
      </c>
      <c r="M50" s="34"/>
      <c r="N50" s="34"/>
      <c r="O50" s="21" t="s">
        <v>986</v>
      </c>
      <c r="AS50" s="45"/>
      <c r="AT50" s="14">
        <v>51.724165277788416</v>
      </c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47"/>
    </row>
    <row r="51" spans="1:71" s="21" customFormat="1" x14ac:dyDescent="0.2">
      <c r="A51" s="21" t="s">
        <v>1145</v>
      </c>
      <c r="B51" s="21" t="s">
        <v>1252</v>
      </c>
      <c r="C51" s="21" t="s">
        <v>207</v>
      </c>
      <c r="F51" s="21" t="s">
        <v>986</v>
      </c>
      <c r="G51" s="43" t="s">
        <v>139</v>
      </c>
      <c r="H51" s="21" t="s">
        <v>179</v>
      </c>
      <c r="I51" s="21" t="s">
        <v>172</v>
      </c>
      <c r="J51" s="44">
        <v>44401</v>
      </c>
      <c r="K51" s="47"/>
      <c r="L51" s="34">
        <v>1.1387539950000001</v>
      </c>
      <c r="M51" s="34"/>
      <c r="N51" s="34"/>
      <c r="O51" s="21" t="s">
        <v>986</v>
      </c>
      <c r="AS51" s="45"/>
      <c r="AT51" s="14">
        <v>52.206665277772117</v>
      </c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47"/>
    </row>
    <row r="52" spans="1:71" s="21" customFormat="1" x14ac:dyDescent="0.2">
      <c r="A52" s="21" t="s">
        <v>1135</v>
      </c>
      <c r="B52" s="21" t="s">
        <v>1254</v>
      </c>
      <c r="C52" s="21" t="s">
        <v>207</v>
      </c>
      <c r="F52" s="21" t="s">
        <v>986</v>
      </c>
      <c r="G52" s="43" t="s">
        <v>139</v>
      </c>
      <c r="H52" s="21" t="s">
        <v>179</v>
      </c>
      <c r="I52" s="21" t="s">
        <v>183</v>
      </c>
      <c r="J52" s="44">
        <v>44401</v>
      </c>
      <c r="L52" s="34">
        <v>0.93059980200000003</v>
      </c>
      <c r="M52" s="34"/>
      <c r="N52" s="34"/>
      <c r="O52" s="21" t="s">
        <v>986</v>
      </c>
      <c r="AS52" s="45"/>
      <c r="AT52" s="14">
        <v>52.689165277755819</v>
      </c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</row>
    <row r="53" spans="1:71" s="21" customFormat="1" x14ac:dyDescent="0.2">
      <c r="A53" s="21" t="s">
        <v>1134</v>
      </c>
      <c r="B53" s="21" t="s">
        <v>1256</v>
      </c>
      <c r="C53" s="21" t="s">
        <v>207</v>
      </c>
      <c r="F53" s="21" t="s">
        <v>986</v>
      </c>
      <c r="G53" s="43" t="s">
        <v>139</v>
      </c>
      <c r="H53" s="21" t="s">
        <v>179</v>
      </c>
      <c r="I53" s="21" t="s">
        <v>180</v>
      </c>
      <c r="J53" s="44">
        <v>44401</v>
      </c>
      <c r="L53" s="34">
        <v>0.8964252330000001</v>
      </c>
      <c r="M53" s="34"/>
      <c r="N53" s="34"/>
      <c r="O53" s="21" t="s">
        <v>986</v>
      </c>
      <c r="AS53" s="45"/>
      <c r="AT53" s="14">
        <v>53.171665277739521</v>
      </c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</row>
    <row r="54" spans="1:71" s="21" customFormat="1" x14ac:dyDescent="0.2">
      <c r="A54" s="21" t="s">
        <v>1112</v>
      </c>
      <c r="B54" s="21" t="s">
        <v>1258</v>
      </c>
      <c r="C54" s="21" t="s">
        <v>207</v>
      </c>
      <c r="F54" s="21" t="s">
        <v>986</v>
      </c>
      <c r="G54" s="43" t="s">
        <v>139</v>
      </c>
      <c r="H54" s="21" t="s">
        <v>179</v>
      </c>
      <c r="I54" s="21" t="s">
        <v>173</v>
      </c>
      <c r="J54" s="44">
        <v>44401</v>
      </c>
      <c r="L54" s="34">
        <v>0.62135580000000001</v>
      </c>
      <c r="M54" s="34"/>
      <c r="N54" s="34"/>
      <c r="O54" s="21" t="s">
        <v>986</v>
      </c>
      <c r="AS54" s="45"/>
      <c r="AT54" s="14">
        <v>53.654165277723223</v>
      </c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</row>
    <row r="55" spans="1:71" s="21" customFormat="1" x14ac:dyDescent="0.2">
      <c r="A55" s="21" t="s">
        <v>1150</v>
      </c>
      <c r="B55" s="21" t="s">
        <v>1260</v>
      </c>
      <c r="C55" s="21" t="s">
        <v>207</v>
      </c>
      <c r="F55" s="21" t="s">
        <v>986</v>
      </c>
      <c r="G55" s="43" t="s">
        <v>139</v>
      </c>
      <c r="H55" s="21" t="s">
        <v>179</v>
      </c>
      <c r="I55" s="21" t="s">
        <v>181</v>
      </c>
      <c r="J55" s="44">
        <v>44401</v>
      </c>
      <c r="L55" s="34">
        <v>1.349298018</v>
      </c>
      <c r="M55" s="34"/>
      <c r="N55" s="34"/>
      <c r="O55" s="21" t="s">
        <v>986</v>
      </c>
      <c r="AS55" s="45"/>
      <c r="AT55" s="14">
        <v>54.136665277706925</v>
      </c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71" s="21" customFormat="1" x14ac:dyDescent="0.2">
      <c r="A56" s="21" t="s">
        <v>1051</v>
      </c>
      <c r="B56" s="21" t="s">
        <v>1262</v>
      </c>
      <c r="C56" s="21" t="s">
        <v>207</v>
      </c>
      <c r="F56" s="21" t="s">
        <v>986</v>
      </c>
      <c r="G56" s="43" t="s">
        <v>139</v>
      </c>
      <c r="H56" s="21" t="s">
        <v>179</v>
      </c>
      <c r="I56" s="21" t="s">
        <v>182</v>
      </c>
      <c r="J56" s="44">
        <v>44401</v>
      </c>
      <c r="L56" s="34">
        <v>0</v>
      </c>
      <c r="M56" s="34"/>
      <c r="N56" s="34"/>
      <c r="O56" s="21" t="s">
        <v>986</v>
      </c>
      <c r="AS56" s="45"/>
      <c r="AT56" s="14">
        <v>54.619165277690627</v>
      </c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71" s="21" customFormat="1" x14ac:dyDescent="0.2">
      <c r="A57" s="21" t="s">
        <v>1157</v>
      </c>
      <c r="B57" s="21" t="s">
        <v>1264</v>
      </c>
      <c r="C57" s="21" t="s">
        <v>207</v>
      </c>
      <c r="F57" s="21" t="s">
        <v>986</v>
      </c>
      <c r="G57" s="43" t="s">
        <v>139</v>
      </c>
      <c r="H57" s="21" t="s">
        <v>179</v>
      </c>
      <c r="I57" s="21" t="s">
        <v>799</v>
      </c>
      <c r="J57" s="44">
        <v>44401</v>
      </c>
      <c r="L57" s="34">
        <v>3.0565925700000003</v>
      </c>
      <c r="M57" s="34"/>
      <c r="N57" s="34"/>
      <c r="O57" s="21" t="s">
        <v>986</v>
      </c>
      <c r="AS57" s="45"/>
      <c r="AT57" s="14">
        <v>55.10167638893472</v>
      </c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S57" s="47"/>
    </row>
    <row r="58" spans="1:71" s="21" customFormat="1" x14ac:dyDescent="0.2">
      <c r="A58" s="21" t="s">
        <v>1053</v>
      </c>
      <c r="B58" s="21" t="s">
        <v>1266</v>
      </c>
      <c r="C58" s="21" t="s">
        <v>207</v>
      </c>
      <c r="F58" s="21" t="s">
        <v>986</v>
      </c>
      <c r="G58" s="43" t="s">
        <v>139</v>
      </c>
      <c r="H58" s="21" t="s">
        <v>179</v>
      </c>
      <c r="I58" s="21" t="s">
        <v>175</v>
      </c>
      <c r="J58" s="44">
        <v>44401</v>
      </c>
      <c r="L58" s="34">
        <v>0</v>
      </c>
      <c r="M58" s="34"/>
      <c r="N58" s="34"/>
      <c r="O58" s="21" t="s">
        <v>986</v>
      </c>
      <c r="AS58" s="45"/>
      <c r="AT58" s="14">
        <v>55.584188888955396</v>
      </c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</row>
    <row r="59" spans="1:71" s="21" customFormat="1" ht="16" x14ac:dyDescent="0.2">
      <c r="A59" s="21" t="s">
        <v>1167</v>
      </c>
      <c r="B59" s="21" t="s">
        <v>1269</v>
      </c>
      <c r="C59" s="37" t="s">
        <v>207</v>
      </c>
      <c r="D59" s="37"/>
      <c r="E59" s="37"/>
      <c r="F59" s="21" t="s">
        <v>986</v>
      </c>
      <c r="G59" s="154" t="s">
        <v>139</v>
      </c>
      <c r="H59" s="37" t="s">
        <v>800</v>
      </c>
      <c r="I59" s="37" t="s">
        <v>178</v>
      </c>
      <c r="J59" s="81">
        <v>44396</v>
      </c>
      <c r="K59" s="47"/>
      <c r="L59" s="82">
        <v>0.24332228999999997</v>
      </c>
      <c r="M59" s="82"/>
      <c r="N59" s="82"/>
      <c r="O59" s="21" t="s">
        <v>986</v>
      </c>
      <c r="AS59" s="56"/>
      <c r="AT59" s="37">
        <v>168</v>
      </c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47"/>
      <c r="BN59" s="47"/>
      <c r="BO59" s="47"/>
      <c r="BP59" s="47"/>
      <c r="BQ59" s="47"/>
      <c r="BR59" s="47"/>
    </row>
    <row r="60" spans="1:71" s="21" customFormat="1" ht="16" x14ac:dyDescent="0.2">
      <c r="A60" s="21" t="s">
        <v>1178</v>
      </c>
      <c r="B60" s="21" t="s">
        <v>1271</v>
      </c>
      <c r="C60" s="37" t="s">
        <v>207</v>
      </c>
      <c r="D60" s="37"/>
      <c r="E60" s="37"/>
      <c r="F60" s="21" t="s">
        <v>986</v>
      </c>
      <c r="G60" s="154" t="s">
        <v>139</v>
      </c>
      <c r="H60" s="37" t="s">
        <v>800</v>
      </c>
      <c r="I60" s="37" t="s">
        <v>172</v>
      </c>
      <c r="J60" s="81">
        <v>44396</v>
      </c>
      <c r="K60" s="47"/>
      <c r="L60" s="82">
        <v>0</v>
      </c>
      <c r="M60" s="82"/>
      <c r="N60" s="82"/>
      <c r="O60" s="21" t="s">
        <v>986</v>
      </c>
      <c r="AS60" s="56"/>
      <c r="AT60" s="37">
        <v>168</v>
      </c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47"/>
      <c r="BN60" s="47"/>
      <c r="BO60" s="47"/>
      <c r="BP60" s="47"/>
      <c r="BQ60" s="47"/>
      <c r="BR60" s="47"/>
      <c r="BS60" s="47"/>
    </row>
    <row r="61" spans="1:71" s="21" customFormat="1" ht="16" x14ac:dyDescent="0.2">
      <c r="A61" s="21" t="s">
        <v>1179</v>
      </c>
      <c r="B61" s="21" t="s">
        <v>1273</v>
      </c>
      <c r="C61" s="37" t="s">
        <v>207</v>
      </c>
      <c r="D61" s="37"/>
      <c r="E61" s="37"/>
      <c r="F61" s="21" t="s">
        <v>986</v>
      </c>
      <c r="G61" s="154" t="s">
        <v>139</v>
      </c>
      <c r="H61" s="37" t="s">
        <v>800</v>
      </c>
      <c r="I61" s="37" t="s">
        <v>183</v>
      </c>
      <c r="J61" s="81">
        <v>44396</v>
      </c>
      <c r="K61" s="47"/>
      <c r="L61" s="82">
        <v>0</v>
      </c>
      <c r="M61" s="82"/>
      <c r="N61" s="82"/>
      <c r="O61" s="21" t="s">
        <v>986</v>
      </c>
      <c r="AS61" s="56"/>
      <c r="AT61" s="37">
        <v>168</v>
      </c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47"/>
      <c r="BN61" s="47"/>
      <c r="BO61" s="47"/>
      <c r="BP61" s="47"/>
      <c r="BQ61" s="47"/>
      <c r="BR61" s="47"/>
      <c r="BS61" s="47"/>
    </row>
    <row r="62" spans="1:71" s="21" customFormat="1" ht="16" x14ac:dyDescent="0.2">
      <c r="A62" s="21" t="s">
        <v>1180</v>
      </c>
      <c r="B62" s="21" t="s">
        <v>1275</v>
      </c>
      <c r="C62" s="37" t="s">
        <v>207</v>
      </c>
      <c r="D62" s="37"/>
      <c r="E62" s="37"/>
      <c r="F62" s="21" t="s">
        <v>986</v>
      </c>
      <c r="G62" s="154" t="s">
        <v>139</v>
      </c>
      <c r="H62" s="37" t="s">
        <v>800</v>
      </c>
      <c r="I62" s="37" t="s">
        <v>178</v>
      </c>
      <c r="J62" s="81">
        <v>44396</v>
      </c>
      <c r="K62" s="47"/>
      <c r="L62" s="82">
        <v>0</v>
      </c>
      <c r="M62" s="82"/>
      <c r="N62" s="82"/>
      <c r="O62" s="21" t="s">
        <v>986</v>
      </c>
      <c r="AS62" s="56"/>
      <c r="AT62" s="37">
        <v>168</v>
      </c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47"/>
      <c r="BN62" s="47"/>
      <c r="BO62" s="47"/>
      <c r="BP62" s="47"/>
      <c r="BQ62" s="47"/>
      <c r="BR62" s="47"/>
      <c r="BS62" s="47"/>
    </row>
    <row r="63" spans="1:71" s="21" customFormat="1" ht="16" x14ac:dyDescent="0.2">
      <c r="A63" s="21" t="s">
        <v>1169</v>
      </c>
      <c r="B63" s="21" t="s">
        <v>1277</v>
      </c>
      <c r="C63" s="37" t="s">
        <v>207</v>
      </c>
      <c r="D63" s="37"/>
      <c r="E63" s="37"/>
      <c r="F63" s="21" t="s">
        <v>986</v>
      </c>
      <c r="G63" s="154" t="s">
        <v>139</v>
      </c>
      <c r="H63" s="37" t="s">
        <v>800</v>
      </c>
      <c r="I63" s="37" t="s">
        <v>172</v>
      </c>
      <c r="J63" s="81">
        <v>44396</v>
      </c>
      <c r="K63" s="47"/>
      <c r="L63" s="82">
        <v>0.32176340999999997</v>
      </c>
      <c r="M63" s="82"/>
      <c r="N63" s="82"/>
      <c r="O63" s="21" t="s">
        <v>986</v>
      </c>
      <c r="AS63" s="56"/>
      <c r="AT63" s="37">
        <v>168</v>
      </c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47"/>
      <c r="BN63" s="47"/>
      <c r="BO63" s="47"/>
      <c r="BP63" s="47"/>
      <c r="BQ63" s="47"/>
      <c r="BR63" s="47"/>
    </row>
    <row r="64" spans="1:71" s="21" customFormat="1" ht="16" x14ac:dyDescent="0.2">
      <c r="A64" s="21" t="s">
        <v>1181</v>
      </c>
      <c r="B64" s="21" t="s">
        <v>1279</v>
      </c>
      <c r="C64" s="37" t="s">
        <v>207</v>
      </c>
      <c r="D64" s="37"/>
      <c r="E64" s="37"/>
      <c r="F64" s="21" t="s">
        <v>986</v>
      </c>
      <c r="G64" s="154" t="s">
        <v>139</v>
      </c>
      <c r="H64" s="37" t="s">
        <v>800</v>
      </c>
      <c r="I64" s="37" t="s">
        <v>183</v>
      </c>
      <c r="J64" s="81">
        <v>44396</v>
      </c>
      <c r="K64" s="47"/>
      <c r="L64" s="82">
        <v>0</v>
      </c>
      <c r="M64" s="82"/>
      <c r="N64" s="82"/>
      <c r="O64" s="21" t="s">
        <v>986</v>
      </c>
      <c r="AS64" s="56"/>
      <c r="AT64" s="37">
        <v>168</v>
      </c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47"/>
      <c r="BN64" s="47"/>
      <c r="BO64" s="47"/>
      <c r="BP64" s="47"/>
      <c r="BQ64" s="47"/>
      <c r="BR64" s="47"/>
      <c r="BS64" s="47"/>
    </row>
    <row r="65" spans="1:71" s="21" customFormat="1" ht="16" x14ac:dyDescent="0.2">
      <c r="A65" s="21" t="s">
        <v>1166</v>
      </c>
      <c r="B65" s="21" t="s">
        <v>1281</v>
      </c>
      <c r="C65" s="37" t="s">
        <v>207</v>
      </c>
      <c r="D65" s="37"/>
      <c r="E65" s="37"/>
      <c r="F65" s="21" t="s">
        <v>986</v>
      </c>
      <c r="G65" s="154" t="s">
        <v>139</v>
      </c>
      <c r="H65" s="37" t="s">
        <v>800</v>
      </c>
      <c r="I65" s="37" t="s">
        <v>178</v>
      </c>
      <c r="J65" s="81">
        <v>44396</v>
      </c>
      <c r="K65" s="47"/>
      <c r="L65" s="82">
        <v>0.17442827999999999</v>
      </c>
      <c r="M65" s="82"/>
      <c r="N65" s="82"/>
      <c r="O65" s="21" t="s">
        <v>986</v>
      </c>
      <c r="AS65" s="56"/>
      <c r="AT65" s="37">
        <v>168</v>
      </c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47"/>
      <c r="BN65" s="47"/>
      <c r="BO65" s="47"/>
      <c r="BP65" s="47"/>
      <c r="BQ65" s="47"/>
      <c r="BR65" s="47"/>
    </row>
    <row r="66" spans="1:71" s="21" customFormat="1" ht="16" x14ac:dyDescent="0.2">
      <c r="A66" s="21" t="s">
        <v>1182</v>
      </c>
      <c r="B66" s="21" t="s">
        <v>1283</v>
      </c>
      <c r="C66" s="37" t="s">
        <v>207</v>
      </c>
      <c r="D66" s="37"/>
      <c r="E66" s="37"/>
      <c r="F66" s="21" t="s">
        <v>986</v>
      </c>
      <c r="G66" s="154" t="s">
        <v>139</v>
      </c>
      <c r="H66" s="37" t="s">
        <v>800</v>
      </c>
      <c r="I66" s="37" t="s">
        <v>172</v>
      </c>
      <c r="J66" s="81">
        <v>44396</v>
      </c>
      <c r="L66" s="82">
        <v>0</v>
      </c>
      <c r="M66" s="30"/>
      <c r="N66" s="30"/>
      <c r="O66" s="21" t="s">
        <v>986</v>
      </c>
      <c r="AS66" s="14"/>
      <c r="AT66" s="37">
        <v>168</v>
      </c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N66" s="47"/>
      <c r="BO66" s="47"/>
      <c r="BP66" s="47"/>
      <c r="BQ66" s="47"/>
      <c r="BR66" s="47"/>
      <c r="BS66" s="47"/>
    </row>
    <row r="67" spans="1:71" s="21" customFormat="1" ht="16" x14ac:dyDescent="0.2">
      <c r="A67" s="21" t="s">
        <v>1183</v>
      </c>
      <c r="B67" s="21" t="s">
        <v>1285</v>
      </c>
      <c r="C67" s="37" t="s">
        <v>207</v>
      </c>
      <c r="D67" s="37"/>
      <c r="E67" s="37"/>
      <c r="F67" s="21" t="s">
        <v>986</v>
      </c>
      <c r="G67" s="154" t="s">
        <v>139</v>
      </c>
      <c r="H67" s="37" t="s">
        <v>800</v>
      </c>
      <c r="I67" s="37" t="s">
        <v>183</v>
      </c>
      <c r="J67" s="81">
        <v>44396</v>
      </c>
      <c r="L67" s="82">
        <v>0</v>
      </c>
      <c r="M67" s="82"/>
      <c r="N67" s="82"/>
      <c r="O67" s="21" t="s">
        <v>986</v>
      </c>
      <c r="AS67" s="56"/>
      <c r="AT67" s="37">
        <v>168</v>
      </c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N67" s="47"/>
      <c r="BO67" s="47"/>
      <c r="BP67" s="47"/>
      <c r="BQ67" s="47"/>
      <c r="BR67" s="47"/>
      <c r="BS67" s="47"/>
    </row>
    <row r="68" spans="1:71" s="21" customFormat="1" x14ac:dyDescent="0.2">
      <c r="A68" s="21" t="s">
        <v>1056</v>
      </c>
      <c r="B68" s="21" t="s">
        <v>1286</v>
      </c>
      <c r="C68" s="21" t="s">
        <v>207</v>
      </c>
      <c r="F68" s="21" t="s">
        <v>986</v>
      </c>
      <c r="G68" s="43" t="s">
        <v>139</v>
      </c>
      <c r="H68" s="21" t="s">
        <v>800</v>
      </c>
      <c r="I68" s="21" t="s">
        <v>178</v>
      </c>
      <c r="J68" s="44">
        <v>44328</v>
      </c>
      <c r="L68" s="30">
        <v>2.9049523199999996E-2</v>
      </c>
      <c r="M68" s="30"/>
      <c r="N68" s="30"/>
      <c r="O68" s="21" t="s">
        <v>986</v>
      </c>
      <c r="AS68" s="14" t="s">
        <v>810</v>
      </c>
      <c r="AT68" s="14">
        <v>48.673611111240461</v>
      </c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N68" s="47"/>
      <c r="BO68" s="47"/>
      <c r="BP68" s="47"/>
      <c r="BQ68" s="47"/>
      <c r="BR68" s="47"/>
    </row>
    <row r="69" spans="1:71" s="21" customFormat="1" x14ac:dyDescent="0.2">
      <c r="A69" s="21" t="s">
        <v>1100</v>
      </c>
      <c r="B69" s="21" t="s">
        <v>1287</v>
      </c>
      <c r="C69" s="21" t="s">
        <v>207</v>
      </c>
      <c r="F69" s="21" t="s">
        <v>986</v>
      </c>
      <c r="G69" s="43" t="s">
        <v>139</v>
      </c>
      <c r="H69" s="21" t="s">
        <v>800</v>
      </c>
      <c r="I69" s="21" t="s">
        <v>178</v>
      </c>
      <c r="J69" s="44">
        <v>44328</v>
      </c>
      <c r="K69" s="47"/>
      <c r="L69" s="30">
        <v>0.50787429119999994</v>
      </c>
      <c r="M69" s="30"/>
      <c r="N69" s="30"/>
      <c r="O69" s="21" t="s">
        <v>986</v>
      </c>
      <c r="AS69" s="14" t="s">
        <v>810</v>
      </c>
      <c r="AT69" s="14">
        <v>48.991944444424007</v>
      </c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47"/>
      <c r="BN69" s="47"/>
      <c r="BO69" s="47"/>
      <c r="BP69" s="47"/>
      <c r="BQ69" s="47"/>
      <c r="BR69" s="47"/>
    </row>
    <row r="70" spans="1:71" s="21" customFormat="1" x14ac:dyDescent="0.2">
      <c r="A70" s="21" t="s">
        <v>1061</v>
      </c>
      <c r="B70" s="21" t="s">
        <v>1288</v>
      </c>
      <c r="C70" s="21" t="s">
        <v>207</v>
      </c>
      <c r="F70" s="21" t="s">
        <v>986</v>
      </c>
      <c r="G70" s="43" t="s">
        <v>139</v>
      </c>
      <c r="H70" s="21" t="s">
        <v>800</v>
      </c>
      <c r="I70" s="21" t="s">
        <v>172</v>
      </c>
      <c r="J70" s="44">
        <v>44328</v>
      </c>
      <c r="K70" s="47"/>
      <c r="L70" s="30">
        <v>7.902455039999999E-2</v>
      </c>
      <c r="M70" s="30"/>
      <c r="N70" s="30"/>
      <c r="O70" s="21" t="s">
        <v>986</v>
      </c>
      <c r="AS70" s="14" t="s">
        <v>810</v>
      </c>
      <c r="AT70" s="14">
        <v>49.204166666662786</v>
      </c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47"/>
      <c r="BN70" s="47"/>
      <c r="BO70" s="47"/>
      <c r="BP70" s="47"/>
      <c r="BQ70" s="47"/>
      <c r="BR70" s="47"/>
    </row>
    <row r="71" spans="1:71" s="21" customFormat="1" x14ac:dyDescent="0.2">
      <c r="A71" s="21" t="s">
        <v>1054</v>
      </c>
      <c r="B71" s="21" t="s">
        <v>1289</v>
      </c>
      <c r="C71" s="21" t="s">
        <v>207</v>
      </c>
      <c r="F71" s="21" t="s">
        <v>986</v>
      </c>
      <c r="G71" s="43" t="s">
        <v>139</v>
      </c>
      <c r="H71" s="21" t="s">
        <v>800</v>
      </c>
      <c r="I71" s="21" t="s">
        <v>172</v>
      </c>
      <c r="J71" s="44">
        <v>44328</v>
      </c>
      <c r="K71" s="47"/>
      <c r="L71" s="30">
        <v>0</v>
      </c>
      <c r="M71" s="30"/>
      <c r="N71" s="30"/>
      <c r="O71" s="21" t="s">
        <v>986</v>
      </c>
      <c r="AS71" s="14" t="s">
        <v>810</v>
      </c>
      <c r="AT71" s="14">
        <v>49.416388888901565</v>
      </c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47"/>
      <c r="BN71" s="47"/>
      <c r="BO71" s="47"/>
      <c r="BP71" s="47"/>
      <c r="BQ71" s="47"/>
      <c r="BR71" s="47"/>
    </row>
    <row r="72" spans="1:71" s="21" customFormat="1" x14ac:dyDescent="0.2">
      <c r="A72" s="21" t="s">
        <v>1062</v>
      </c>
      <c r="B72" s="21" t="s">
        <v>1290</v>
      </c>
      <c r="C72" s="21" t="s">
        <v>207</v>
      </c>
      <c r="F72" s="21" t="s">
        <v>986</v>
      </c>
      <c r="G72" s="43" t="s">
        <v>139</v>
      </c>
      <c r="H72" s="21" t="s">
        <v>800</v>
      </c>
      <c r="I72" s="21" t="s">
        <v>183</v>
      </c>
      <c r="J72" s="44">
        <v>44328</v>
      </c>
      <c r="K72" s="47"/>
      <c r="L72" s="30">
        <v>7.9270732799999993E-2</v>
      </c>
      <c r="M72" s="30"/>
      <c r="N72" s="30"/>
      <c r="O72" s="21" t="s">
        <v>986</v>
      </c>
      <c r="AS72" s="14" t="s">
        <v>810</v>
      </c>
      <c r="AT72" s="14">
        <v>49.840833333379123</v>
      </c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47"/>
      <c r="BN72" s="47"/>
      <c r="BO72" s="47"/>
      <c r="BP72" s="47"/>
      <c r="BQ72" s="47"/>
      <c r="BR72" s="47"/>
    </row>
    <row r="73" spans="1:71" s="21" customFormat="1" x14ac:dyDescent="0.2">
      <c r="A73" s="21" t="s">
        <v>1073</v>
      </c>
      <c r="B73" s="21" t="s">
        <v>1291</v>
      </c>
      <c r="C73" s="21" t="s">
        <v>207</v>
      </c>
      <c r="F73" s="21" t="s">
        <v>986</v>
      </c>
      <c r="G73" s="43" t="s">
        <v>139</v>
      </c>
      <c r="H73" s="21" t="s">
        <v>800</v>
      </c>
      <c r="I73" s="21" t="s">
        <v>183</v>
      </c>
      <c r="J73" s="44">
        <v>44328</v>
      </c>
      <c r="L73" s="30">
        <v>0.20088483839999999</v>
      </c>
      <c r="M73" s="30"/>
      <c r="N73" s="30"/>
      <c r="O73" s="21" t="s">
        <v>986</v>
      </c>
      <c r="AS73" s="14" t="s">
        <v>810</v>
      </c>
      <c r="AT73" s="14">
        <v>49.946944444498513</v>
      </c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N73" s="47"/>
      <c r="BO73" s="47"/>
      <c r="BP73" s="47"/>
      <c r="BQ73" s="47"/>
      <c r="BR73" s="47"/>
    </row>
    <row r="74" spans="1:71" s="21" customFormat="1" x14ac:dyDescent="0.2">
      <c r="A74" s="21" t="s">
        <v>1055</v>
      </c>
      <c r="B74" s="21" t="s">
        <v>1292</v>
      </c>
      <c r="C74" s="21" t="s">
        <v>207</v>
      </c>
      <c r="F74" s="21" t="s">
        <v>986</v>
      </c>
      <c r="G74" s="43" t="s">
        <v>139</v>
      </c>
      <c r="H74" s="21" t="s">
        <v>856</v>
      </c>
      <c r="I74" s="21" t="s">
        <v>178</v>
      </c>
      <c r="J74" s="44">
        <v>44328</v>
      </c>
      <c r="L74" s="30">
        <v>0</v>
      </c>
      <c r="M74" s="30"/>
      <c r="N74" s="30"/>
      <c r="O74" s="21" t="s">
        <v>986</v>
      </c>
      <c r="AS74" s="14" t="s">
        <v>810</v>
      </c>
      <c r="AT74" s="14">
        <v>50.58361111121485</v>
      </c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N74" s="47"/>
      <c r="BO74" s="47"/>
      <c r="BP74" s="47"/>
      <c r="BQ74" s="47"/>
      <c r="BR74" s="47"/>
    </row>
    <row r="75" spans="1:71" s="21" customFormat="1" x14ac:dyDescent="0.2">
      <c r="A75" s="21" t="s">
        <v>1057</v>
      </c>
      <c r="B75" s="21" t="s">
        <v>1293</v>
      </c>
      <c r="C75" s="21" t="s">
        <v>207</v>
      </c>
      <c r="F75" s="21" t="s">
        <v>986</v>
      </c>
      <c r="G75" s="43" t="s">
        <v>139</v>
      </c>
      <c r="H75" s="21" t="s">
        <v>856</v>
      </c>
      <c r="I75" s="21" t="s">
        <v>178</v>
      </c>
      <c r="J75" s="44">
        <v>44328</v>
      </c>
      <c r="L75" s="30">
        <v>4.75132032E-2</v>
      </c>
      <c r="M75" s="30"/>
      <c r="N75" s="30"/>
      <c r="O75" s="21" t="s">
        <v>986</v>
      </c>
      <c r="AS75" s="14" t="s">
        <v>810</v>
      </c>
      <c r="AT75" s="14">
        <v>50.68972222233424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N75" s="47"/>
      <c r="BO75" s="47"/>
      <c r="BP75" s="47"/>
      <c r="BQ75" s="47"/>
      <c r="BR75" s="47"/>
    </row>
    <row r="76" spans="1:71" s="21" customFormat="1" x14ac:dyDescent="0.2">
      <c r="A76" s="21" t="s">
        <v>1026</v>
      </c>
      <c r="B76" s="21" t="s">
        <v>814</v>
      </c>
      <c r="C76" s="21" t="s">
        <v>208</v>
      </c>
      <c r="F76" s="21" t="s">
        <v>986</v>
      </c>
      <c r="G76" s="43" t="s">
        <v>139</v>
      </c>
      <c r="H76" s="21" t="s">
        <v>176</v>
      </c>
      <c r="I76" s="21" t="s">
        <v>172</v>
      </c>
      <c r="J76" s="44">
        <v>44824</v>
      </c>
      <c r="L76" s="30">
        <v>0</v>
      </c>
      <c r="M76" s="30"/>
      <c r="N76" s="30"/>
      <c r="O76" s="21" t="s">
        <v>986</v>
      </c>
      <c r="AS76" s="14" t="s">
        <v>810</v>
      </c>
      <c r="AT76" s="14">
        <v>150.9183736112318</v>
      </c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</row>
    <row r="77" spans="1:71" s="21" customFormat="1" x14ac:dyDescent="0.2">
      <c r="A77" s="21" t="s">
        <v>1027</v>
      </c>
      <c r="B77" s="21" t="s">
        <v>823</v>
      </c>
      <c r="C77" s="21" t="s">
        <v>208</v>
      </c>
      <c r="F77" s="21" t="s">
        <v>986</v>
      </c>
      <c r="G77" s="43" t="s">
        <v>139</v>
      </c>
      <c r="H77" s="21" t="s">
        <v>176</v>
      </c>
      <c r="I77" s="21" t="s">
        <v>172</v>
      </c>
      <c r="J77" s="44">
        <v>44824</v>
      </c>
      <c r="L77" s="30">
        <v>0</v>
      </c>
      <c r="M77" s="30"/>
      <c r="N77" s="30"/>
      <c r="O77" s="21" t="s">
        <v>986</v>
      </c>
      <c r="AS77" s="14" t="s">
        <v>810</v>
      </c>
      <c r="AT77" s="14">
        <v>151.40588611119892</v>
      </c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</row>
    <row r="78" spans="1:71" s="21" customFormat="1" x14ac:dyDescent="0.2">
      <c r="A78" s="21" t="s">
        <v>1028</v>
      </c>
      <c r="B78" s="21" t="s">
        <v>815</v>
      </c>
      <c r="C78" s="21" t="s">
        <v>208</v>
      </c>
      <c r="F78" s="21" t="s">
        <v>986</v>
      </c>
      <c r="G78" s="43" t="s">
        <v>139</v>
      </c>
      <c r="H78" s="21" t="s">
        <v>176</v>
      </c>
      <c r="I78" s="21" t="s">
        <v>172</v>
      </c>
      <c r="J78" s="44">
        <v>44824</v>
      </c>
      <c r="L78" s="30">
        <v>0</v>
      </c>
      <c r="M78" s="30"/>
      <c r="N78" s="30"/>
      <c r="O78" s="21" t="s">
        <v>986</v>
      </c>
      <c r="AS78" s="14" t="s">
        <v>810</v>
      </c>
      <c r="AT78" s="14">
        <v>150.9725416667643</v>
      </c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</row>
    <row r="79" spans="1:71" x14ac:dyDescent="0.2">
      <c r="A79" s="21" t="s">
        <v>1029</v>
      </c>
      <c r="B79" s="21" t="s">
        <v>816</v>
      </c>
      <c r="C79" s="21" t="s">
        <v>208</v>
      </c>
      <c r="D79" s="21"/>
      <c r="E79" s="21"/>
      <c r="F79" s="21" t="s">
        <v>986</v>
      </c>
      <c r="G79" s="43" t="s">
        <v>139</v>
      </c>
      <c r="H79" s="21" t="s">
        <v>176</v>
      </c>
      <c r="I79" s="21" t="s">
        <v>172</v>
      </c>
      <c r="J79" s="44">
        <v>44824</v>
      </c>
      <c r="K79" s="21"/>
      <c r="L79" s="30">
        <v>0</v>
      </c>
      <c r="M79" s="30"/>
      <c r="N79" s="30"/>
      <c r="O79" s="21" t="s">
        <v>986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14" t="s">
        <v>810</v>
      </c>
      <c r="AT79" s="14">
        <v>151.0267097222968</v>
      </c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21"/>
      <c r="BN79" s="21"/>
      <c r="BO79" s="21"/>
      <c r="BP79" s="21"/>
      <c r="BQ79" s="21"/>
      <c r="BR79" s="21"/>
      <c r="BS79" s="21"/>
    </row>
    <row r="80" spans="1:71" s="21" customFormat="1" x14ac:dyDescent="0.2">
      <c r="A80" s="21" t="s">
        <v>1030</v>
      </c>
      <c r="B80" s="21" t="s">
        <v>817</v>
      </c>
      <c r="C80" s="21" t="s">
        <v>208</v>
      </c>
      <c r="F80" s="21" t="s">
        <v>986</v>
      </c>
      <c r="G80" s="43" t="s">
        <v>139</v>
      </c>
      <c r="H80" s="21" t="s">
        <v>176</v>
      </c>
      <c r="I80" s="21" t="s">
        <v>172</v>
      </c>
      <c r="J80" s="44">
        <v>44824</v>
      </c>
      <c r="L80" s="30">
        <v>0</v>
      </c>
      <c r="M80" s="30"/>
      <c r="N80" s="30"/>
      <c r="O80" s="21" t="s">
        <v>986</v>
      </c>
      <c r="AS80" s="14" t="s">
        <v>810</v>
      </c>
      <c r="AT80" s="14">
        <v>151.0808777778293</v>
      </c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</row>
    <row r="81" spans="1:71" s="21" customFormat="1" x14ac:dyDescent="0.2">
      <c r="A81" s="21" t="s">
        <v>1031</v>
      </c>
      <c r="B81" s="21" t="s">
        <v>818</v>
      </c>
      <c r="C81" s="21" t="s">
        <v>208</v>
      </c>
      <c r="F81" s="21" t="s">
        <v>986</v>
      </c>
      <c r="G81" s="43" t="s">
        <v>139</v>
      </c>
      <c r="H81" s="21" t="s">
        <v>176</v>
      </c>
      <c r="I81" s="21" t="s">
        <v>172</v>
      </c>
      <c r="J81" s="44">
        <v>44824</v>
      </c>
      <c r="L81" s="30">
        <v>0</v>
      </c>
      <c r="M81" s="30"/>
      <c r="N81" s="30"/>
      <c r="O81" s="21" t="s">
        <v>986</v>
      </c>
      <c r="AS81" s="14" t="s">
        <v>810</v>
      </c>
      <c r="AT81" s="14">
        <v>151.1350458333618</v>
      </c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</row>
    <row r="82" spans="1:71" s="21" customFormat="1" x14ac:dyDescent="0.2">
      <c r="A82" s="21" t="s">
        <v>1032</v>
      </c>
      <c r="B82" s="21" t="s">
        <v>819</v>
      </c>
      <c r="C82" s="21" t="s">
        <v>208</v>
      </c>
      <c r="F82" s="21" t="s">
        <v>986</v>
      </c>
      <c r="G82" s="43" t="s">
        <v>139</v>
      </c>
      <c r="H82" s="21" t="s">
        <v>176</v>
      </c>
      <c r="I82" s="21" t="s">
        <v>172</v>
      </c>
      <c r="J82" s="44">
        <v>44824</v>
      </c>
      <c r="L82" s="30">
        <v>0</v>
      </c>
      <c r="M82" s="30"/>
      <c r="N82" s="30"/>
      <c r="O82" s="21" t="s">
        <v>986</v>
      </c>
      <c r="AS82" s="14" t="s">
        <v>810</v>
      </c>
      <c r="AT82" s="14">
        <v>151.1892138888943</v>
      </c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</row>
    <row r="83" spans="1:71" s="21" customFormat="1" x14ac:dyDescent="0.2">
      <c r="A83" s="21" t="s">
        <v>1033</v>
      </c>
      <c r="B83" s="21" t="s">
        <v>820</v>
      </c>
      <c r="C83" s="21" t="s">
        <v>208</v>
      </c>
      <c r="F83" s="21" t="s">
        <v>986</v>
      </c>
      <c r="G83" s="43" t="s">
        <v>139</v>
      </c>
      <c r="H83" s="21" t="s">
        <v>176</v>
      </c>
      <c r="I83" s="21" t="s">
        <v>172</v>
      </c>
      <c r="J83" s="44">
        <v>44824</v>
      </c>
      <c r="L83" s="30">
        <v>0</v>
      </c>
      <c r="M83" s="30"/>
      <c r="N83" s="30"/>
      <c r="O83" s="21" t="s">
        <v>986</v>
      </c>
      <c r="AS83" s="14" t="s">
        <v>810</v>
      </c>
      <c r="AT83" s="14">
        <v>151.2433819444268</v>
      </c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</row>
    <row r="84" spans="1:71" s="21" customFormat="1" x14ac:dyDescent="0.2">
      <c r="A84" s="21" t="s">
        <v>1034</v>
      </c>
      <c r="B84" s="21" t="s">
        <v>821</v>
      </c>
      <c r="C84" s="21" t="s">
        <v>208</v>
      </c>
      <c r="F84" s="21" t="s">
        <v>986</v>
      </c>
      <c r="G84" s="43" t="s">
        <v>139</v>
      </c>
      <c r="H84" s="21" t="s">
        <v>176</v>
      </c>
      <c r="I84" s="21" t="s">
        <v>172</v>
      </c>
      <c r="J84" s="44">
        <v>44824</v>
      </c>
      <c r="K84" s="47"/>
      <c r="L84" s="30">
        <v>0</v>
      </c>
      <c r="M84" s="30"/>
      <c r="N84" s="30"/>
      <c r="O84" s="21" t="s">
        <v>986</v>
      </c>
      <c r="AS84" s="14" t="s">
        <v>810</v>
      </c>
      <c r="AT84" s="14">
        <v>151.29755000013392</v>
      </c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47"/>
    </row>
    <row r="85" spans="1:71" s="21" customFormat="1" x14ac:dyDescent="0.2">
      <c r="A85" s="21" t="s">
        <v>1035</v>
      </c>
      <c r="B85" s="21" t="s">
        <v>822</v>
      </c>
      <c r="C85" s="21" t="s">
        <v>208</v>
      </c>
      <c r="F85" s="21" t="s">
        <v>986</v>
      </c>
      <c r="G85" s="43" t="s">
        <v>139</v>
      </c>
      <c r="H85" s="21" t="s">
        <v>176</v>
      </c>
      <c r="I85" s="21" t="s">
        <v>172</v>
      </c>
      <c r="J85" s="44">
        <v>44824</v>
      </c>
      <c r="L85" s="30">
        <v>0</v>
      </c>
      <c r="M85" s="30"/>
      <c r="N85" s="30"/>
      <c r="O85" s="21" t="s">
        <v>986</v>
      </c>
      <c r="AS85" s="14" t="s">
        <v>810</v>
      </c>
      <c r="AT85" s="14">
        <v>151.35171805566642</v>
      </c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71" s="21" customFormat="1" x14ac:dyDescent="0.2">
      <c r="A86" s="21" t="s">
        <v>1023</v>
      </c>
      <c r="B86" s="21" t="s">
        <v>825</v>
      </c>
      <c r="C86" s="21" t="s">
        <v>208</v>
      </c>
      <c r="F86" s="21" t="s">
        <v>986</v>
      </c>
      <c r="G86" s="43" t="s">
        <v>139</v>
      </c>
      <c r="H86" s="21" t="s">
        <v>176</v>
      </c>
      <c r="I86" s="21" t="s">
        <v>183</v>
      </c>
      <c r="J86" s="44">
        <v>44303</v>
      </c>
      <c r="L86" s="30">
        <v>0</v>
      </c>
      <c r="M86" s="30"/>
      <c r="N86" s="30"/>
      <c r="O86" s="21" t="s">
        <v>986</v>
      </c>
      <c r="AS86" s="14" t="s">
        <v>810</v>
      </c>
      <c r="AT86" s="14">
        <v>71.116640277730767</v>
      </c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S86" s="47"/>
    </row>
    <row r="87" spans="1:71" s="21" customFormat="1" x14ac:dyDescent="0.2">
      <c r="A87" s="21" t="s">
        <v>1060</v>
      </c>
      <c r="B87" s="21" t="s">
        <v>1245</v>
      </c>
      <c r="C87" s="21" t="s">
        <v>208</v>
      </c>
      <c r="F87" s="21" t="s">
        <v>986</v>
      </c>
      <c r="G87" s="43" t="s">
        <v>139</v>
      </c>
      <c r="H87" s="21" t="s">
        <v>177</v>
      </c>
      <c r="I87" s="21" t="s">
        <v>178</v>
      </c>
      <c r="J87" s="44">
        <v>44982</v>
      </c>
      <c r="L87" s="30">
        <v>6.2525181599999993E-2</v>
      </c>
      <c r="M87" s="30"/>
      <c r="N87" s="30"/>
      <c r="O87" s="21" t="s">
        <v>986</v>
      </c>
      <c r="AS87" s="45"/>
      <c r="AT87" s="14">
        <v>81.440000000002328</v>
      </c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</row>
    <row r="88" spans="1:71" s="21" customFormat="1" x14ac:dyDescent="0.2">
      <c r="A88" s="21" t="s">
        <v>1036</v>
      </c>
      <c r="B88" s="21" t="s">
        <v>1246</v>
      </c>
      <c r="C88" s="21" t="s">
        <v>208</v>
      </c>
      <c r="F88" s="21" t="s">
        <v>986</v>
      </c>
      <c r="G88" s="43" t="s">
        <v>139</v>
      </c>
      <c r="H88" s="21" t="s">
        <v>177</v>
      </c>
      <c r="I88" s="21" t="s">
        <v>178</v>
      </c>
      <c r="J88" s="44">
        <v>44982</v>
      </c>
      <c r="L88" s="30">
        <v>0</v>
      </c>
      <c r="M88" s="30"/>
      <c r="N88" s="30"/>
      <c r="O88" s="21" t="s">
        <v>986</v>
      </c>
      <c r="AS88" s="45"/>
      <c r="AT88" s="14">
        <v>81.465833333262708</v>
      </c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</row>
    <row r="89" spans="1:71" s="21" customFormat="1" x14ac:dyDescent="0.2">
      <c r="A89" s="21" t="s">
        <v>1037</v>
      </c>
      <c r="B89" s="21" t="s">
        <v>1247</v>
      </c>
      <c r="C89" s="21" t="s">
        <v>208</v>
      </c>
      <c r="F89" s="21" t="s">
        <v>986</v>
      </c>
      <c r="G89" s="43" t="s">
        <v>139</v>
      </c>
      <c r="H89" s="21" t="s">
        <v>177</v>
      </c>
      <c r="I89" s="21" t="s">
        <v>178</v>
      </c>
      <c r="J89" s="44">
        <v>44982</v>
      </c>
      <c r="L89" s="30">
        <v>0</v>
      </c>
      <c r="M89" s="30"/>
      <c r="N89" s="30"/>
      <c r="O89" s="21" t="s">
        <v>986</v>
      </c>
      <c r="AS89" s="45"/>
      <c r="AT89" s="14">
        <v>81.491663888795301</v>
      </c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</row>
    <row r="90" spans="1:71" s="21" customFormat="1" x14ac:dyDescent="0.2">
      <c r="A90" s="21" t="s">
        <v>1086</v>
      </c>
      <c r="B90" s="21" t="s">
        <v>1222</v>
      </c>
      <c r="C90" s="21" t="s">
        <v>208</v>
      </c>
      <c r="F90" s="21" t="s">
        <v>986</v>
      </c>
      <c r="G90" s="43" t="s">
        <v>139</v>
      </c>
      <c r="H90" s="21" t="s">
        <v>170</v>
      </c>
      <c r="I90" s="21" t="s">
        <v>178</v>
      </c>
      <c r="J90" s="44">
        <v>45022</v>
      </c>
      <c r="L90" s="30">
        <v>0.34179081300000003</v>
      </c>
      <c r="M90" s="30"/>
      <c r="N90" s="30"/>
      <c r="O90" s="21" t="s">
        <v>986</v>
      </c>
      <c r="AS90" s="45"/>
      <c r="AT90" s="14">
        <v>70.30222222226439</v>
      </c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</row>
    <row r="91" spans="1:71" s="21" customFormat="1" x14ac:dyDescent="0.2">
      <c r="A91" s="21" t="s">
        <v>1063</v>
      </c>
      <c r="B91" s="21" t="s">
        <v>1223</v>
      </c>
      <c r="C91" s="21" t="s">
        <v>208</v>
      </c>
      <c r="F91" s="21" t="s">
        <v>986</v>
      </c>
      <c r="G91" s="43" t="s">
        <v>139</v>
      </c>
      <c r="H91" s="21" t="s">
        <v>170</v>
      </c>
      <c r="I91" s="21" t="s">
        <v>178</v>
      </c>
      <c r="J91" s="44">
        <v>45022</v>
      </c>
      <c r="L91" s="30">
        <v>9.0142632E-2</v>
      </c>
      <c r="M91" s="30"/>
      <c r="N91" s="30"/>
      <c r="O91" s="21" t="s">
        <v>986</v>
      </c>
      <c r="AS91" s="45"/>
      <c r="AT91" s="14">
        <v>70.326666666660458</v>
      </c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</row>
    <row r="92" spans="1:71" s="21" customFormat="1" x14ac:dyDescent="0.2">
      <c r="A92" s="21" t="s">
        <v>1151</v>
      </c>
      <c r="B92" s="21" t="s">
        <v>1224</v>
      </c>
      <c r="C92" s="21" t="s">
        <v>208</v>
      </c>
      <c r="F92" s="21" t="s">
        <v>986</v>
      </c>
      <c r="G92" s="43" t="s">
        <v>139</v>
      </c>
      <c r="H92" s="21" t="s">
        <v>170</v>
      </c>
      <c r="I92" s="21" t="s">
        <v>178</v>
      </c>
      <c r="J92" s="44">
        <v>45022</v>
      </c>
      <c r="L92" s="30">
        <v>1.6513629390000002</v>
      </c>
      <c r="M92" s="30"/>
      <c r="N92" s="30"/>
      <c r="O92" s="21" t="s">
        <v>986</v>
      </c>
      <c r="AS92" s="45"/>
      <c r="AT92" s="14">
        <v>70.351108333328739</v>
      </c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</row>
    <row r="93" spans="1:71" s="21" customFormat="1" x14ac:dyDescent="0.2">
      <c r="A93" s="21" t="s">
        <v>1059</v>
      </c>
      <c r="B93" s="21" t="s">
        <v>1225</v>
      </c>
      <c r="C93" s="21" t="s">
        <v>208</v>
      </c>
      <c r="F93" s="21" t="s">
        <v>986</v>
      </c>
      <c r="G93" s="43" t="s">
        <v>139</v>
      </c>
      <c r="H93" s="21" t="s">
        <v>170</v>
      </c>
      <c r="I93" s="21" t="s">
        <v>178</v>
      </c>
      <c r="J93" s="44">
        <v>45022</v>
      </c>
      <c r="L93" s="30">
        <v>5.6339144999999993E-2</v>
      </c>
      <c r="M93" s="30"/>
      <c r="N93" s="30"/>
      <c r="O93" s="21" t="s">
        <v>986</v>
      </c>
      <c r="AS93" s="45"/>
      <c r="AT93" s="14">
        <v>70.375551388948224</v>
      </c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</row>
    <row r="94" spans="1:71" s="21" customFormat="1" x14ac:dyDescent="0.2">
      <c r="A94" s="21" t="s">
        <v>1139</v>
      </c>
      <c r="B94" s="21" t="s">
        <v>1226</v>
      </c>
      <c r="C94" s="21" t="s">
        <v>208</v>
      </c>
      <c r="F94" s="21" t="s">
        <v>986</v>
      </c>
      <c r="G94" s="43" t="s">
        <v>139</v>
      </c>
      <c r="H94" s="21" t="s">
        <v>170</v>
      </c>
      <c r="I94" s="21" t="s">
        <v>178</v>
      </c>
      <c r="J94" s="44">
        <v>45022</v>
      </c>
      <c r="L94" s="30">
        <v>1.0516640399999999</v>
      </c>
      <c r="M94" s="30"/>
      <c r="N94" s="30"/>
      <c r="O94" s="21" t="s">
        <v>986</v>
      </c>
      <c r="AS94" s="45"/>
      <c r="AT94" s="14">
        <v>70.39999444456771</v>
      </c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</row>
    <row r="95" spans="1:71" s="21" customFormat="1" x14ac:dyDescent="0.2">
      <c r="A95" s="21" t="s">
        <v>1065</v>
      </c>
      <c r="B95" s="21" t="s">
        <v>1227</v>
      </c>
      <c r="C95" s="21" t="s">
        <v>208</v>
      </c>
      <c r="F95" s="21" t="s">
        <v>986</v>
      </c>
      <c r="G95" s="46" t="s">
        <v>139</v>
      </c>
      <c r="H95" s="21" t="s">
        <v>170</v>
      </c>
      <c r="I95" s="21" t="s">
        <v>178</v>
      </c>
      <c r="J95" s="44">
        <v>45022</v>
      </c>
      <c r="L95" s="30">
        <v>0.10767036599999999</v>
      </c>
      <c r="M95" s="30"/>
      <c r="N95" s="30"/>
      <c r="O95" s="21" t="s">
        <v>986</v>
      </c>
      <c r="AS95" s="45"/>
      <c r="AT95" s="14">
        <v>70.424437500012573</v>
      </c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</row>
    <row r="96" spans="1:71" s="21" customFormat="1" x14ac:dyDescent="0.2">
      <c r="A96" s="21" t="s">
        <v>1158</v>
      </c>
      <c r="B96" s="21" t="s">
        <v>1228</v>
      </c>
      <c r="C96" s="21" t="s">
        <v>208</v>
      </c>
      <c r="F96" s="21" t="s">
        <v>986</v>
      </c>
      <c r="G96" s="46" t="s">
        <v>139</v>
      </c>
      <c r="H96" s="21" t="s">
        <v>170</v>
      </c>
      <c r="I96" s="21" t="s">
        <v>178</v>
      </c>
      <c r="J96" s="44">
        <v>45022</v>
      </c>
      <c r="L96" s="30">
        <v>3.8811411000000002</v>
      </c>
      <c r="M96" s="30"/>
      <c r="N96" s="30"/>
      <c r="O96" s="21" t="s">
        <v>986</v>
      </c>
      <c r="AS96" s="45"/>
      <c r="AT96" s="14">
        <v>70.448880555632059</v>
      </c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S96" s="47"/>
    </row>
    <row r="97" spans="1:71" s="21" customFormat="1" x14ac:dyDescent="0.2">
      <c r="A97" s="21" t="s">
        <v>1064</v>
      </c>
      <c r="B97" s="21" t="s">
        <v>1229</v>
      </c>
      <c r="C97" s="21" t="s">
        <v>208</v>
      </c>
      <c r="F97" s="21" t="s">
        <v>986</v>
      </c>
      <c r="G97" s="46" t="s">
        <v>139</v>
      </c>
      <c r="H97" s="21" t="s">
        <v>170</v>
      </c>
      <c r="I97" s="21" t="s">
        <v>178</v>
      </c>
      <c r="J97" s="44">
        <v>45022</v>
      </c>
      <c r="L97" s="30">
        <v>9.8906499000000009E-2</v>
      </c>
      <c r="M97" s="30"/>
      <c r="N97" s="30"/>
      <c r="O97" s="21" t="s">
        <v>986</v>
      </c>
      <c r="AS97" s="45"/>
      <c r="AT97" s="14">
        <v>70.473323611076921</v>
      </c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</row>
    <row r="98" spans="1:71" s="21" customFormat="1" x14ac:dyDescent="0.2">
      <c r="A98" s="21" t="s">
        <v>1160</v>
      </c>
      <c r="B98" s="21" t="s">
        <v>583</v>
      </c>
      <c r="C98" s="21" t="s">
        <v>208</v>
      </c>
      <c r="F98" s="21" t="s">
        <v>986</v>
      </c>
      <c r="G98" s="46" t="s">
        <v>139</v>
      </c>
      <c r="H98" s="21" t="s">
        <v>170</v>
      </c>
      <c r="I98" s="21" t="s">
        <v>178</v>
      </c>
      <c r="J98" s="44">
        <v>45022</v>
      </c>
      <c r="L98" s="30">
        <v>6.5027893139999993</v>
      </c>
      <c r="M98" s="30"/>
      <c r="N98" s="30"/>
      <c r="O98" s="21" t="s">
        <v>986</v>
      </c>
      <c r="AS98" s="45"/>
      <c r="AT98" s="14">
        <v>70.497766666696407</v>
      </c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S98" s="47"/>
    </row>
    <row r="99" spans="1:71" s="21" customFormat="1" x14ac:dyDescent="0.2">
      <c r="A99" s="21" t="s">
        <v>1128</v>
      </c>
      <c r="B99" s="21" t="s">
        <v>1230</v>
      </c>
      <c r="C99" s="21" t="s">
        <v>208</v>
      </c>
      <c r="F99" s="21" t="s">
        <v>986</v>
      </c>
      <c r="G99" s="46" t="s">
        <v>139</v>
      </c>
      <c r="H99" s="21" t="s">
        <v>170</v>
      </c>
      <c r="I99" s="21" t="s">
        <v>178</v>
      </c>
      <c r="J99" s="44">
        <v>45022</v>
      </c>
      <c r="L99" s="30">
        <v>0.83256736500000006</v>
      </c>
      <c r="M99" s="30"/>
      <c r="N99" s="30"/>
      <c r="O99" s="21" t="s">
        <v>986</v>
      </c>
      <c r="AS99" s="45"/>
      <c r="AT99" s="14">
        <v>70.522209722315893</v>
      </c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</row>
    <row r="100" spans="1:71" x14ac:dyDescent="0.2">
      <c r="A100" s="21" t="s">
        <v>1038</v>
      </c>
      <c r="B100" s="21" t="s">
        <v>1248</v>
      </c>
      <c r="C100" s="21" t="s">
        <v>208</v>
      </c>
      <c r="D100" s="21"/>
      <c r="E100" s="21"/>
      <c r="F100" s="21" t="s">
        <v>986</v>
      </c>
      <c r="G100" s="43" t="s">
        <v>139</v>
      </c>
      <c r="H100" s="21" t="s">
        <v>177</v>
      </c>
      <c r="I100" s="21" t="s">
        <v>178</v>
      </c>
      <c r="J100" s="44">
        <v>45022</v>
      </c>
      <c r="K100" s="21"/>
      <c r="L100" s="34">
        <v>0</v>
      </c>
      <c r="M100" s="34"/>
      <c r="N100" s="34"/>
      <c r="O100" s="21" t="s">
        <v>986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14"/>
      <c r="AT100" s="14">
        <v>120.08444305567537</v>
      </c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21"/>
      <c r="BN100" s="21"/>
      <c r="BO100" s="21"/>
      <c r="BP100" s="21"/>
      <c r="BQ100" s="21"/>
      <c r="BR100" s="21"/>
      <c r="BS100" s="21"/>
    </row>
    <row r="101" spans="1:71" x14ac:dyDescent="0.2">
      <c r="A101" s="21" t="s">
        <v>1039</v>
      </c>
      <c r="B101" s="21" t="s">
        <v>1249</v>
      </c>
      <c r="C101" s="21" t="s">
        <v>208</v>
      </c>
      <c r="D101" s="21"/>
      <c r="E101" s="21"/>
      <c r="F101" s="21" t="s">
        <v>986</v>
      </c>
      <c r="G101" s="43" t="s">
        <v>139</v>
      </c>
      <c r="H101" s="21" t="s">
        <v>170</v>
      </c>
      <c r="I101" s="21" t="s">
        <v>178</v>
      </c>
      <c r="J101" s="44">
        <v>45022</v>
      </c>
      <c r="K101" s="21"/>
      <c r="L101" s="34">
        <v>0</v>
      </c>
      <c r="M101" s="34"/>
      <c r="N101" s="34"/>
      <c r="O101" s="21" t="s">
        <v>986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14"/>
      <c r="AT101" s="14">
        <v>120.15860972221708</v>
      </c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21"/>
      <c r="BN101" s="21"/>
      <c r="BO101" s="21"/>
      <c r="BP101" s="21"/>
      <c r="BQ101" s="21"/>
      <c r="BR101" s="21"/>
      <c r="BS101" s="21"/>
    </row>
    <row r="102" spans="1:71" x14ac:dyDescent="0.2">
      <c r="A102" s="21" t="s">
        <v>1049</v>
      </c>
      <c r="B102" s="21" t="s">
        <v>813</v>
      </c>
      <c r="C102" s="21" t="s">
        <v>208</v>
      </c>
      <c r="D102" s="21"/>
      <c r="E102" s="21"/>
      <c r="F102" s="21" t="s">
        <v>986</v>
      </c>
      <c r="G102" s="43" t="s">
        <v>139</v>
      </c>
      <c r="H102" s="21" t="s">
        <v>176</v>
      </c>
      <c r="I102" s="21" t="s">
        <v>178</v>
      </c>
      <c r="J102" s="44">
        <v>44303</v>
      </c>
      <c r="K102" s="21"/>
      <c r="L102" s="30">
        <v>0</v>
      </c>
      <c r="M102" s="30"/>
      <c r="N102" s="30"/>
      <c r="O102" s="21" t="s">
        <v>986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14" t="s">
        <v>810</v>
      </c>
      <c r="AT102" s="14">
        <v>70.716651388909668</v>
      </c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21"/>
      <c r="BN102" s="21"/>
      <c r="BO102" s="21"/>
      <c r="BP102" s="21"/>
      <c r="BQ102" s="21"/>
      <c r="BR102" s="21"/>
      <c r="BS102" s="21"/>
    </row>
    <row r="103" spans="1:71" x14ac:dyDescent="0.2">
      <c r="A103" s="21" t="s">
        <v>1083</v>
      </c>
      <c r="B103" s="21" t="s">
        <v>1251</v>
      </c>
      <c r="C103" s="21" t="s">
        <v>208</v>
      </c>
      <c r="D103" s="21"/>
      <c r="E103" s="21"/>
      <c r="F103" s="21" t="s">
        <v>986</v>
      </c>
      <c r="G103" s="43" t="s">
        <v>139</v>
      </c>
      <c r="H103" s="21" t="s">
        <v>179</v>
      </c>
      <c r="I103" s="21" t="s">
        <v>178</v>
      </c>
      <c r="J103" s="44">
        <v>44401</v>
      </c>
      <c r="K103" s="21"/>
      <c r="L103" s="34">
        <v>0.29060332799999999</v>
      </c>
      <c r="M103" s="34"/>
      <c r="N103" s="34"/>
      <c r="O103" s="21" t="s">
        <v>986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45"/>
      <c r="AT103" s="14">
        <v>51.884998611174524</v>
      </c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21"/>
      <c r="BN103" s="21"/>
      <c r="BO103" s="21"/>
      <c r="BP103" s="21"/>
      <c r="BQ103" s="21"/>
      <c r="BR103" s="21"/>
      <c r="BS103" s="21"/>
    </row>
    <row r="104" spans="1:71" x14ac:dyDescent="0.2">
      <c r="A104" s="21" t="s">
        <v>1094</v>
      </c>
      <c r="B104" s="21" t="s">
        <v>1253</v>
      </c>
      <c r="C104" s="21" t="s">
        <v>208</v>
      </c>
      <c r="D104" s="21"/>
      <c r="E104" s="21"/>
      <c r="F104" s="21" t="s">
        <v>986</v>
      </c>
      <c r="G104" s="43" t="s">
        <v>139</v>
      </c>
      <c r="H104" s="21" t="s">
        <v>179</v>
      </c>
      <c r="I104" s="21" t="s">
        <v>172</v>
      </c>
      <c r="J104" s="44">
        <v>44401</v>
      </c>
      <c r="K104" s="21"/>
      <c r="L104" s="34">
        <v>0.445703295</v>
      </c>
      <c r="M104" s="34"/>
      <c r="N104" s="34"/>
      <c r="O104" s="21" t="s">
        <v>986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45"/>
      <c r="AT104" s="14">
        <v>52.367498611158226</v>
      </c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21"/>
      <c r="BN104" s="21"/>
      <c r="BO104" s="21"/>
      <c r="BP104" s="21"/>
      <c r="BQ104" s="21"/>
      <c r="BR104" s="21"/>
      <c r="BS104" s="21"/>
    </row>
    <row r="105" spans="1:71" s="21" customFormat="1" x14ac:dyDescent="0.2">
      <c r="A105" s="21" t="s">
        <v>1111</v>
      </c>
      <c r="B105" s="21" t="s">
        <v>1255</v>
      </c>
      <c r="C105" s="21" t="s">
        <v>208</v>
      </c>
      <c r="F105" s="21" t="s">
        <v>986</v>
      </c>
      <c r="G105" s="43" t="s">
        <v>139</v>
      </c>
      <c r="H105" s="21" t="s">
        <v>179</v>
      </c>
      <c r="I105" s="21" t="s">
        <v>183</v>
      </c>
      <c r="J105" s="44">
        <v>44401</v>
      </c>
      <c r="L105" s="34">
        <v>0.61012359900000002</v>
      </c>
      <c r="M105" s="34"/>
      <c r="N105" s="34"/>
      <c r="O105" s="21" t="s">
        <v>986</v>
      </c>
      <c r="AS105" s="45"/>
      <c r="AT105" s="14">
        <v>52.849998611141928</v>
      </c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</row>
    <row r="106" spans="1:71" s="21" customFormat="1" x14ac:dyDescent="0.2">
      <c r="A106" s="21" t="s">
        <v>1050</v>
      </c>
      <c r="B106" s="21" t="s">
        <v>1257</v>
      </c>
      <c r="C106" s="21" t="s">
        <v>208</v>
      </c>
      <c r="F106" s="21" t="s">
        <v>986</v>
      </c>
      <c r="G106" s="43" t="s">
        <v>139</v>
      </c>
      <c r="H106" s="21" t="s">
        <v>179</v>
      </c>
      <c r="I106" s="21" t="s">
        <v>180</v>
      </c>
      <c r="J106" s="44">
        <v>44401</v>
      </c>
      <c r="L106" s="34">
        <v>0</v>
      </c>
      <c r="M106" s="34"/>
      <c r="N106" s="34"/>
      <c r="O106" s="21" t="s">
        <v>986</v>
      </c>
      <c r="AS106" s="45"/>
      <c r="AT106" s="14">
        <v>53.332498611125629</v>
      </c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</row>
    <row r="107" spans="1:71" s="21" customFormat="1" x14ac:dyDescent="0.2">
      <c r="A107" s="21" t="s">
        <v>1103</v>
      </c>
      <c r="B107" s="21" t="s">
        <v>1259</v>
      </c>
      <c r="C107" s="21" t="s">
        <v>208</v>
      </c>
      <c r="F107" s="21" t="s">
        <v>986</v>
      </c>
      <c r="G107" s="43" t="s">
        <v>139</v>
      </c>
      <c r="H107" s="21" t="s">
        <v>179</v>
      </c>
      <c r="I107" s="21" t="s">
        <v>173</v>
      </c>
      <c r="J107" s="44">
        <v>44401</v>
      </c>
      <c r="L107" s="34">
        <v>0.55109479800000005</v>
      </c>
      <c r="M107" s="34"/>
      <c r="N107" s="34"/>
      <c r="O107" s="21" t="s">
        <v>986</v>
      </c>
      <c r="AS107" s="45"/>
      <c r="AT107" s="14">
        <v>53.814998611109331</v>
      </c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71" s="21" customFormat="1" x14ac:dyDescent="0.2">
      <c r="A108" s="21" t="s">
        <v>1127</v>
      </c>
      <c r="B108" s="21" t="s">
        <v>1261</v>
      </c>
      <c r="C108" s="21" t="s">
        <v>208</v>
      </c>
      <c r="F108" s="21" t="s">
        <v>986</v>
      </c>
      <c r="G108" s="43" t="s">
        <v>139</v>
      </c>
      <c r="H108" s="21" t="s">
        <v>179</v>
      </c>
      <c r="I108" s="21" t="s">
        <v>181</v>
      </c>
      <c r="J108" s="44">
        <v>44401</v>
      </c>
      <c r="L108" s="34">
        <v>0.80107101600000008</v>
      </c>
      <c r="M108" s="34"/>
      <c r="N108" s="34"/>
      <c r="O108" s="21" t="s">
        <v>986</v>
      </c>
      <c r="AS108" s="45"/>
      <c r="AT108" s="14">
        <v>54.297498611093033</v>
      </c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S108" s="47"/>
    </row>
    <row r="109" spans="1:71" s="21" customFormat="1" x14ac:dyDescent="0.2">
      <c r="A109" s="21" t="s">
        <v>1163</v>
      </c>
      <c r="B109" s="21" t="s">
        <v>1263</v>
      </c>
      <c r="C109" s="21" t="s">
        <v>208</v>
      </c>
      <c r="F109" s="21" t="s">
        <v>986</v>
      </c>
      <c r="G109" s="43" t="s">
        <v>139</v>
      </c>
      <c r="H109" s="21" t="s">
        <v>179</v>
      </c>
      <c r="I109" s="21" t="s">
        <v>182</v>
      </c>
      <c r="J109" s="44">
        <v>44401</v>
      </c>
      <c r="L109" s="34">
        <v>9.2495980319999997</v>
      </c>
      <c r="M109" s="34"/>
      <c r="N109" s="34"/>
      <c r="O109" s="21" t="s">
        <v>986</v>
      </c>
      <c r="AS109" s="45"/>
      <c r="AT109" s="14">
        <v>54.780001388804521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S109" s="47"/>
    </row>
    <row r="110" spans="1:71" s="21" customFormat="1" x14ac:dyDescent="0.2">
      <c r="A110" s="21" t="s">
        <v>1052</v>
      </c>
      <c r="B110" s="21" t="s">
        <v>1265</v>
      </c>
      <c r="C110" s="21" t="s">
        <v>208</v>
      </c>
      <c r="F110" s="21" t="s">
        <v>986</v>
      </c>
      <c r="G110" s="43" t="s">
        <v>139</v>
      </c>
      <c r="H110" s="21" t="s">
        <v>179</v>
      </c>
      <c r="I110" s="21" t="s">
        <v>799</v>
      </c>
      <c r="J110" s="44">
        <v>44401</v>
      </c>
      <c r="L110" s="34">
        <v>0</v>
      </c>
      <c r="M110" s="34"/>
      <c r="N110" s="34"/>
      <c r="O110" s="21" t="s">
        <v>986</v>
      </c>
      <c r="AS110" s="45"/>
      <c r="AT110" s="14">
        <v>55.262513888825197</v>
      </c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</row>
    <row r="111" spans="1:71" s="21" customFormat="1" x14ac:dyDescent="0.2">
      <c r="A111" s="21" t="s">
        <v>1097</v>
      </c>
      <c r="B111" s="21" t="s">
        <v>1267</v>
      </c>
      <c r="C111" s="21" t="s">
        <v>208</v>
      </c>
      <c r="F111" s="21" t="s">
        <v>986</v>
      </c>
      <c r="G111" s="43" t="s">
        <v>139</v>
      </c>
      <c r="H111" s="21" t="s">
        <v>179</v>
      </c>
      <c r="I111" s="21" t="s">
        <v>175</v>
      </c>
      <c r="J111" s="44">
        <v>44401</v>
      </c>
      <c r="L111" s="34">
        <v>0.46506091800000005</v>
      </c>
      <c r="M111" s="34"/>
      <c r="N111" s="34"/>
      <c r="O111" s="21" t="s">
        <v>986</v>
      </c>
      <c r="AS111" s="45"/>
      <c r="AT111" s="14">
        <v>55.745026388845872</v>
      </c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</row>
    <row r="112" spans="1:71" s="21" customFormat="1" ht="16" x14ac:dyDescent="0.2">
      <c r="A112" s="21" t="s">
        <v>1176</v>
      </c>
      <c r="B112" s="21" t="s">
        <v>1268</v>
      </c>
      <c r="C112" s="37" t="s">
        <v>208</v>
      </c>
      <c r="D112" s="37"/>
      <c r="E112" s="37"/>
      <c r="F112" s="21" t="s">
        <v>986</v>
      </c>
      <c r="G112" s="154" t="s">
        <v>139</v>
      </c>
      <c r="H112" s="37" t="s">
        <v>800</v>
      </c>
      <c r="I112" s="37" t="s">
        <v>178</v>
      </c>
      <c r="J112" s="81">
        <v>44396</v>
      </c>
      <c r="L112" s="30">
        <v>0.7423523099999999</v>
      </c>
      <c r="M112" s="30"/>
      <c r="N112" s="30"/>
      <c r="O112" s="21" t="s">
        <v>986</v>
      </c>
      <c r="AS112" s="14"/>
      <c r="AT112" s="37">
        <v>168</v>
      </c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N112" s="47"/>
      <c r="BO112" s="47"/>
      <c r="BP112" s="47"/>
      <c r="BQ112" s="47"/>
      <c r="BR112" s="47"/>
      <c r="BS112" s="47"/>
    </row>
    <row r="113" spans="1:71" s="21" customFormat="1" ht="16" x14ac:dyDescent="0.2">
      <c r="A113" s="21" t="s">
        <v>1175</v>
      </c>
      <c r="B113" s="21" t="s">
        <v>1270</v>
      </c>
      <c r="C113" s="37" t="s">
        <v>208</v>
      </c>
      <c r="D113" s="37"/>
      <c r="E113" s="37"/>
      <c r="F113" s="21" t="s">
        <v>986</v>
      </c>
      <c r="G113" s="154" t="s">
        <v>139</v>
      </c>
      <c r="H113" s="37" t="s">
        <v>800</v>
      </c>
      <c r="I113" s="37" t="s">
        <v>172</v>
      </c>
      <c r="J113" s="81">
        <v>44396</v>
      </c>
      <c r="K113" s="47"/>
      <c r="L113" s="82">
        <v>0.71319491999999995</v>
      </c>
      <c r="M113" s="82"/>
      <c r="N113" s="82"/>
      <c r="O113" s="21" t="s">
        <v>986</v>
      </c>
      <c r="AS113" s="56"/>
      <c r="AT113" s="37">
        <v>168</v>
      </c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47"/>
      <c r="BN113" s="47"/>
      <c r="BO113" s="47"/>
      <c r="BP113" s="47"/>
      <c r="BQ113" s="47"/>
      <c r="BR113" s="47"/>
      <c r="BS113" s="47"/>
    </row>
    <row r="114" spans="1:71" s="21" customFormat="1" ht="16" x14ac:dyDescent="0.2">
      <c r="A114" s="21" t="s">
        <v>1172</v>
      </c>
      <c r="B114" s="21" t="s">
        <v>1272</v>
      </c>
      <c r="C114" s="37" t="s">
        <v>208</v>
      </c>
      <c r="D114" s="37"/>
      <c r="E114" s="37"/>
      <c r="F114" s="21" t="s">
        <v>986</v>
      </c>
      <c r="G114" s="154" t="s">
        <v>139</v>
      </c>
      <c r="H114" s="37" t="s">
        <v>800</v>
      </c>
      <c r="I114" s="37" t="s">
        <v>183</v>
      </c>
      <c r="J114" s="81">
        <v>44396</v>
      </c>
      <c r="K114" s="47"/>
      <c r="L114" s="82">
        <v>0.66055679999999994</v>
      </c>
      <c r="M114" s="82"/>
      <c r="N114" s="82"/>
      <c r="O114" s="21" t="s">
        <v>986</v>
      </c>
      <c r="AS114" s="56"/>
      <c r="AT114" s="37">
        <v>168</v>
      </c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47"/>
      <c r="BN114" s="47"/>
      <c r="BO114" s="47"/>
      <c r="BP114" s="47"/>
      <c r="BQ114" s="47"/>
      <c r="BR114" s="47"/>
    </row>
    <row r="115" spans="1:71" ht="16" x14ac:dyDescent="0.2">
      <c r="A115" s="21" t="s">
        <v>1168</v>
      </c>
      <c r="B115" s="21" t="s">
        <v>1274</v>
      </c>
      <c r="C115" s="37" t="s">
        <v>208</v>
      </c>
      <c r="D115" s="37"/>
      <c r="E115" s="37"/>
      <c r="F115" s="21" t="s">
        <v>986</v>
      </c>
      <c r="G115" s="154" t="s">
        <v>139</v>
      </c>
      <c r="H115" s="37" t="s">
        <v>800</v>
      </c>
      <c r="I115" s="37" t="s">
        <v>178</v>
      </c>
      <c r="J115" s="81">
        <v>44396</v>
      </c>
      <c r="L115" s="82">
        <v>0.24848288999999996</v>
      </c>
      <c r="M115" s="82"/>
      <c r="N115" s="82"/>
      <c r="O115" s="21" t="s">
        <v>986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56"/>
      <c r="AT115" s="37">
        <v>168</v>
      </c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N115" s="21"/>
      <c r="BO115" s="21"/>
      <c r="BP115" s="21"/>
      <c r="BQ115" s="21"/>
      <c r="BR115" s="21"/>
      <c r="BS115" s="21"/>
    </row>
    <row r="116" spans="1:71" ht="16" x14ac:dyDescent="0.2">
      <c r="A116" s="21" t="s">
        <v>1177</v>
      </c>
      <c r="B116" s="21" t="s">
        <v>1276</v>
      </c>
      <c r="C116" s="37" t="s">
        <v>208</v>
      </c>
      <c r="D116" s="37"/>
      <c r="E116" s="37"/>
      <c r="F116" s="21" t="s">
        <v>986</v>
      </c>
      <c r="G116" s="154" t="s">
        <v>139</v>
      </c>
      <c r="H116" s="37" t="s">
        <v>800</v>
      </c>
      <c r="I116" s="37" t="s">
        <v>172</v>
      </c>
      <c r="J116" s="81">
        <v>44396</v>
      </c>
      <c r="L116" s="82">
        <v>1.5644358899999997</v>
      </c>
      <c r="M116" s="82"/>
      <c r="N116" s="82"/>
      <c r="O116" s="21" t="s">
        <v>986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56"/>
      <c r="AT116" s="37">
        <v>168</v>
      </c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</row>
    <row r="117" spans="1:71" ht="16" x14ac:dyDescent="0.2">
      <c r="A117" s="21" t="s">
        <v>1170</v>
      </c>
      <c r="B117" s="21" t="s">
        <v>1278</v>
      </c>
      <c r="C117" s="37" t="s">
        <v>208</v>
      </c>
      <c r="D117" s="37"/>
      <c r="E117" s="37"/>
      <c r="F117" s="21" t="s">
        <v>986</v>
      </c>
      <c r="G117" s="154" t="s">
        <v>139</v>
      </c>
      <c r="H117" s="37" t="s">
        <v>800</v>
      </c>
      <c r="I117" s="37" t="s">
        <v>183</v>
      </c>
      <c r="J117" s="81">
        <v>44396</v>
      </c>
      <c r="L117" s="82">
        <v>0.35530730999999993</v>
      </c>
      <c r="M117" s="82"/>
      <c r="N117" s="82"/>
      <c r="O117" s="21" t="s">
        <v>986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56"/>
      <c r="AT117" s="37">
        <v>168</v>
      </c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S117" s="21"/>
    </row>
    <row r="118" spans="1:71" ht="16" x14ac:dyDescent="0.2">
      <c r="A118" s="21" t="s">
        <v>1173</v>
      </c>
      <c r="B118" s="21" t="s">
        <v>1280</v>
      </c>
      <c r="C118" s="37" t="s">
        <v>208</v>
      </c>
      <c r="D118" s="37"/>
      <c r="E118" s="37"/>
      <c r="F118" s="21" t="s">
        <v>986</v>
      </c>
      <c r="G118" s="154" t="s">
        <v>139</v>
      </c>
      <c r="H118" s="37" t="s">
        <v>800</v>
      </c>
      <c r="I118" s="37" t="s">
        <v>178</v>
      </c>
      <c r="J118" s="81">
        <v>44396</v>
      </c>
      <c r="L118" s="82">
        <v>0.6628790699999999</v>
      </c>
      <c r="M118" s="82"/>
      <c r="N118" s="82"/>
      <c r="O118" s="21" t="s">
        <v>986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56"/>
      <c r="AT118" s="37">
        <v>168</v>
      </c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S118" s="21"/>
    </row>
    <row r="119" spans="1:71" ht="16" x14ac:dyDescent="0.2">
      <c r="A119" s="21" t="s">
        <v>1174</v>
      </c>
      <c r="B119" s="21" t="s">
        <v>1282</v>
      </c>
      <c r="C119" s="37" t="s">
        <v>208</v>
      </c>
      <c r="D119" s="37"/>
      <c r="E119" s="37"/>
      <c r="F119" s="21" t="s">
        <v>986</v>
      </c>
      <c r="G119" s="154" t="s">
        <v>139</v>
      </c>
      <c r="H119" s="37" t="s">
        <v>800</v>
      </c>
      <c r="I119" s="37" t="s">
        <v>172</v>
      </c>
      <c r="J119" s="81">
        <v>44396</v>
      </c>
      <c r="L119" s="82">
        <v>0.69926129999999986</v>
      </c>
      <c r="M119" s="82"/>
      <c r="N119" s="82"/>
      <c r="O119" s="21" t="s">
        <v>986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56"/>
      <c r="AT119" s="37">
        <v>168</v>
      </c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S119" s="21"/>
    </row>
    <row r="120" spans="1:71" ht="16" x14ac:dyDescent="0.2">
      <c r="A120" s="21" t="s">
        <v>1171</v>
      </c>
      <c r="B120" s="21" t="s">
        <v>1284</v>
      </c>
      <c r="C120" s="37" t="s">
        <v>208</v>
      </c>
      <c r="D120" s="37"/>
      <c r="E120" s="37"/>
      <c r="F120" s="21" t="s">
        <v>986</v>
      </c>
      <c r="G120" s="154" t="s">
        <v>139</v>
      </c>
      <c r="H120" s="37" t="s">
        <v>800</v>
      </c>
      <c r="I120" s="37" t="s">
        <v>183</v>
      </c>
      <c r="J120" s="81">
        <v>44396</v>
      </c>
      <c r="K120" s="21"/>
      <c r="L120" s="49">
        <v>0.54805571999999991</v>
      </c>
      <c r="M120" s="49"/>
      <c r="N120" s="49"/>
      <c r="O120" s="21" t="s">
        <v>986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45"/>
      <c r="AT120" s="37">
        <v>168</v>
      </c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21"/>
      <c r="BS120" s="21"/>
    </row>
    <row r="121" spans="1:71" x14ac:dyDescent="0.2">
      <c r="A121" s="21" t="s">
        <v>1024</v>
      </c>
      <c r="B121" s="21" t="s">
        <v>824</v>
      </c>
      <c r="C121" s="21" t="s">
        <v>208</v>
      </c>
      <c r="D121" s="21"/>
      <c r="E121" s="21"/>
      <c r="F121" s="21" t="s">
        <v>986</v>
      </c>
      <c r="G121" s="43" t="s">
        <v>139</v>
      </c>
      <c r="H121" s="21" t="s">
        <v>176</v>
      </c>
      <c r="I121" s="21" t="s">
        <v>183</v>
      </c>
      <c r="J121" s="44">
        <v>44303</v>
      </c>
      <c r="K121" s="21"/>
      <c r="L121" s="30">
        <v>2.36935852</v>
      </c>
      <c r="M121" s="30"/>
      <c r="N121" s="30"/>
      <c r="O121" s="21" t="s">
        <v>986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14" t="s">
        <v>810</v>
      </c>
      <c r="AT121" s="14">
        <v>71.016643055481836</v>
      </c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21"/>
      <c r="BN121" s="21"/>
      <c r="BO121" s="21"/>
      <c r="BP121" s="21"/>
      <c r="BQ121" s="21"/>
      <c r="BR121" s="21"/>
    </row>
    <row r="122" spans="1:71" x14ac:dyDescent="0.2">
      <c r="A122" s="21" t="s">
        <v>1025</v>
      </c>
      <c r="B122" s="21" t="s">
        <v>812</v>
      </c>
      <c r="C122" s="21" t="s">
        <v>208</v>
      </c>
      <c r="D122" s="21"/>
      <c r="E122" s="21"/>
      <c r="F122" s="21" t="s">
        <v>986</v>
      </c>
      <c r="G122" s="43" t="s">
        <v>139</v>
      </c>
      <c r="H122" s="21" t="s">
        <v>176</v>
      </c>
      <c r="I122" s="21" t="s">
        <v>178</v>
      </c>
      <c r="J122" s="44">
        <v>44303</v>
      </c>
      <c r="K122" s="21"/>
      <c r="L122" s="30">
        <v>5.9081101160000005</v>
      </c>
      <c r="M122" s="30"/>
      <c r="N122" s="30"/>
      <c r="O122" s="21" t="s">
        <v>986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14" t="s">
        <v>810</v>
      </c>
      <c r="AT122" s="14">
        <v>70.316662499913946</v>
      </c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21"/>
      <c r="BN122" s="21"/>
      <c r="BO122" s="21"/>
      <c r="BP122" s="21"/>
      <c r="BQ122" s="21"/>
      <c r="BR122" s="21"/>
    </row>
    <row r="123" spans="1:71" x14ac:dyDescent="0.2">
      <c r="A123" s="21"/>
      <c r="B123" s="21"/>
      <c r="C123" s="21"/>
      <c r="D123" s="21"/>
      <c r="E123" s="21"/>
      <c r="F123" s="21"/>
      <c r="G123" s="43"/>
      <c r="H123" s="21"/>
      <c r="I123" s="21"/>
      <c r="J123" s="44"/>
      <c r="K123" s="21"/>
      <c r="L123" s="34"/>
      <c r="M123" s="34"/>
      <c r="N123" s="34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21"/>
      <c r="BN123" s="21"/>
      <c r="BO123" s="21"/>
      <c r="BP123" s="21"/>
      <c r="BQ123" s="21"/>
      <c r="BR123" s="21"/>
    </row>
    <row r="124" spans="1:71" x14ac:dyDescent="0.2">
      <c r="A124" s="21"/>
      <c r="B124" s="21"/>
      <c r="C124" s="21"/>
      <c r="D124" s="21"/>
      <c r="E124" s="21"/>
      <c r="F124" s="21"/>
      <c r="G124" s="43"/>
      <c r="H124" s="21"/>
      <c r="I124" s="21"/>
      <c r="J124" s="44"/>
      <c r="K124" s="21"/>
      <c r="L124" s="34"/>
      <c r="M124" s="34"/>
      <c r="N124" s="34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21"/>
      <c r="BN124" s="21"/>
      <c r="BO124" s="21"/>
      <c r="BP124" s="21"/>
      <c r="BQ124" s="21"/>
      <c r="BR124" s="21"/>
    </row>
    <row r="125" spans="1:71" x14ac:dyDescent="0.2">
      <c r="A125" s="21"/>
      <c r="B125" s="21"/>
      <c r="C125" s="21"/>
      <c r="D125" s="21"/>
      <c r="E125" s="21"/>
      <c r="F125" s="21"/>
      <c r="G125" s="43"/>
      <c r="H125" s="21"/>
      <c r="I125" s="21"/>
      <c r="J125" s="44"/>
      <c r="K125" s="21"/>
      <c r="L125" s="34"/>
      <c r="M125" s="34"/>
      <c r="N125" s="34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21"/>
      <c r="BN125" s="21"/>
      <c r="BO125" s="21"/>
      <c r="BP125" s="21"/>
      <c r="BQ125" s="21"/>
      <c r="BR125" s="21"/>
    </row>
    <row r="126" spans="1:71" x14ac:dyDescent="0.2">
      <c r="A126" s="21"/>
      <c r="B126" s="21"/>
      <c r="C126" s="21"/>
      <c r="D126" s="21"/>
      <c r="E126" s="21"/>
      <c r="F126" s="21"/>
      <c r="G126" s="43"/>
      <c r="H126" s="21"/>
      <c r="I126" s="21"/>
      <c r="J126" s="44"/>
      <c r="K126" s="21"/>
      <c r="L126" s="34"/>
      <c r="M126" s="34"/>
      <c r="N126" s="34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21"/>
      <c r="BN126" s="21"/>
      <c r="BO126" s="21"/>
      <c r="BP126" s="21"/>
      <c r="BQ126" s="21"/>
      <c r="BR126" s="21"/>
    </row>
    <row r="127" spans="1:71" x14ac:dyDescent="0.2">
      <c r="A127" s="21"/>
      <c r="B127" s="21"/>
      <c r="C127" s="21"/>
      <c r="D127" s="21"/>
      <c r="E127" s="21"/>
      <c r="F127" s="21"/>
      <c r="G127" s="43"/>
      <c r="H127" s="21"/>
      <c r="I127" s="21"/>
      <c r="J127" s="44"/>
      <c r="K127" s="21"/>
      <c r="L127" s="34"/>
      <c r="M127" s="34"/>
      <c r="N127" s="34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21"/>
      <c r="BN127" s="21"/>
      <c r="BO127" s="21"/>
      <c r="BP127" s="21"/>
      <c r="BQ127" s="21"/>
      <c r="BR127" s="21"/>
    </row>
    <row r="128" spans="1:71" x14ac:dyDescent="0.2">
      <c r="A128" s="21"/>
      <c r="B128" s="21"/>
      <c r="C128" s="21"/>
      <c r="D128" s="21"/>
      <c r="E128" s="21"/>
      <c r="F128" s="21"/>
      <c r="G128" s="43"/>
      <c r="H128" s="21"/>
      <c r="I128" s="21"/>
      <c r="J128" s="44"/>
      <c r="K128" s="21"/>
      <c r="L128" s="34"/>
      <c r="M128" s="34"/>
      <c r="N128" s="34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21"/>
      <c r="BN128" s="21"/>
      <c r="BO128" s="21"/>
      <c r="BP128" s="21"/>
      <c r="BQ128" s="21"/>
      <c r="BR128" s="21"/>
    </row>
    <row r="129" spans="1:70" x14ac:dyDescent="0.2">
      <c r="A129" s="21"/>
      <c r="B129" s="21"/>
      <c r="C129" s="21"/>
      <c r="D129" s="21"/>
      <c r="E129" s="21"/>
      <c r="F129" s="21"/>
      <c r="G129" s="43"/>
      <c r="H129" s="21"/>
      <c r="I129" s="21"/>
      <c r="J129" s="44"/>
      <c r="K129" s="21"/>
      <c r="L129" s="34"/>
      <c r="M129" s="34"/>
      <c r="N129" s="34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21"/>
      <c r="BN129" s="21"/>
      <c r="BO129" s="21"/>
      <c r="BP129" s="21"/>
      <c r="BQ129" s="21"/>
      <c r="BR129" s="21"/>
    </row>
    <row r="130" spans="1:70" x14ac:dyDescent="0.2">
      <c r="A130" s="21"/>
      <c r="B130" s="21"/>
      <c r="C130" s="21"/>
      <c r="D130" s="21"/>
      <c r="E130" s="21"/>
      <c r="F130" s="21"/>
      <c r="G130" s="43"/>
      <c r="H130" s="21"/>
      <c r="I130" s="21"/>
      <c r="J130" s="44"/>
      <c r="K130" s="21"/>
      <c r="L130" s="30"/>
      <c r="M130" s="30"/>
      <c r="N130" s="30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45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21"/>
    </row>
    <row r="131" spans="1:70" x14ac:dyDescent="0.2">
      <c r="F131" s="54"/>
      <c r="G131" s="54"/>
      <c r="H131" s="47"/>
      <c r="I131" s="47"/>
      <c r="J131" s="55"/>
      <c r="AS131" s="56"/>
    </row>
    <row r="132" spans="1:70" x14ac:dyDescent="0.2">
      <c r="F132" s="54"/>
      <c r="G132" s="54"/>
      <c r="H132" s="47"/>
      <c r="I132" s="47"/>
      <c r="J132" s="55"/>
      <c r="AS132" s="56"/>
    </row>
    <row r="133" spans="1:70" x14ac:dyDescent="0.2">
      <c r="F133" s="54"/>
      <c r="G133" s="54"/>
      <c r="H133" s="47"/>
      <c r="I133" s="47"/>
      <c r="J133" s="55"/>
      <c r="AS133" s="56"/>
    </row>
    <row r="134" spans="1:70" x14ac:dyDescent="0.2">
      <c r="A134" s="21"/>
      <c r="B134" s="21"/>
      <c r="C134" s="21"/>
      <c r="D134" s="21"/>
      <c r="E134" s="21"/>
      <c r="F134" s="21"/>
      <c r="G134" s="46"/>
      <c r="H134" s="21"/>
      <c r="I134" s="21"/>
      <c r="J134" s="44"/>
      <c r="K134" s="21"/>
      <c r="L134" s="30"/>
      <c r="M134" s="30"/>
      <c r="N134" s="30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21"/>
    </row>
    <row r="135" spans="1:70" ht="16" x14ac:dyDescent="0.2">
      <c r="A135" s="80"/>
      <c r="B135" s="80"/>
      <c r="C135" s="37"/>
      <c r="D135" s="37"/>
      <c r="E135" s="37"/>
      <c r="F135" s="37"/>
      <c r="G135" s="37"/>
      <c r="H135" s="37"/>
      <c r="I135" s="37"/>
      <c r="J135" s="81"/>
      <c r="K135" s="21"/>
      <c r="L135" s="82"/>
      <c r="M135" s="82"/>
      <c r="N135" s="82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83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21"/>
    </row>
    <row r="136" spans="1:70" ht="16" x14ac:dyDescent="0.2">
      <c r="A136" s="80"/>
      <c r="B136" s="80"/>
      <c r="C136" s="37"/>
      <c r="D136" s="37"/>
      <c r="E136" s="37"/>
      <c r="F136" s="37"/>
      <c r="G136" s="37"/>
      <c r="H136" s="37"/>
      <c r="I136" s="37"/>
      <c r="J136" s="81"/>
      <c r="K136" s="21"/>
      <c r="L136" s="49"/>
      <c r="M136" s="49"/>
      <c r="N136" s="49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45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21"/>
    </row>
    <row r="137" spans="1:70" ht="16" x14ac:dyDescent="0.2">
      <c r="A137" s="80"/>
      <c r="B137" s="80"/>
      <c r="C137" s="37"/>
      <c r="D137" s="37"/>
      <c r="E137" s="37"/>
      <c r="F137" s="37"/>
      <c r="G137" s="37"/>
      <c r="H137" s="37"/>
      <c r="I137" s="37"/>
      <c r="J137" s="81"/>
      <c r="K137" s="21"/>
      <c r="L137" s="82"/>
      <c r="M137" s="82"/>
      <c r="N137" s="82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83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21"/>
    </row>
    <row r="138" spans="1:70" x14ac:dyDescent="0.2">
      <c r="F138" s="54"/>
      <c r="G138" s="54"/>
      <c r="H138" s="47"/>
      <c r="I138" s="47"/>
      <c r="J138" s="55"/>
      <c r="AS138" s="56"/>
    </row>
    <row r="139" spans="1:70" x14ac:dyDescent="0.2">
      <c r="F139" s="54"/>
      <c r="G139" s="54"/>
      <c r="H139" s="47"/>
      <c r="I139" s="47"/>
      <c r="J139" s="55"/>
      <c r="AS139" s="56"/>
    </row>
    <row r="140" spans="1:70" x14ac:dyDescent="0.2">
      <c r="F140" s="54"/>
      <c r="G140" s="54"/>
      <c r="H140" s="47"/>
      <c r="I140" s="47"/>
      <c r="J140" s="55"/>
      <c r="AS140" s="56"/>
    </row>
    <row r="141" spans="1:70" x14ac:dyDescent="0.2">
      <c r="F141" s="54"/>
      <c r="G141" s="54"/>
      <c r="H141" s="47"/>
      <c r="I141" s="47"/>
      <c r="J141" s="55"/>
      <c r="AS141" s="56"/>
    </row>
    <row r="142" spans="1:70" x14ac:dyDescent="0.2">
      <c r="F142" s="54"/>
      <c r="G142" s="54"/>
      <c r="H142" s="47"/>
      <c r="I142" s="47"/>
      <c r="J142" s="55"/>
      <c r="AS142" s="56"/>
    </row>
    <row r="143" spans="1:70" x14ac:dyDescent="0.2">
      <c r="F143" s="54"/>
      <c r="G143" s="54"/>
      <c r="H143" s="47"/>
      <c r="I143" s="47"/>
      <c r="J143" s="55"/>
      <c r="AS143" s="56"/>
    </row>
    <row r="144" spans="1:70" x14ac:dyDescent="0.2">
      <c r="F144" s="54"/>
      <c r="G144" s="54"/>
      <c r="H144" s="47"/>
      <c r="I144" s="47"/>
      <c r="J144" s="55"/>
      <c r="AS144" s="56"/>
    </row>
    <row r="145" spans="6:45" x14ac:dyDescent="0.2">
      <c r="F145" s="54"/>
      <c r="G145" s="54"/>
      <c r="H145" s="47"/>
      <c r="I145" s="47"/>
      <c r="J145" s="55"/>
      <c r="AS145" s="56"/>
    </row>
    <row r="146" spans="6:45" x14ac:dyDescent="0.2">
      <c r="F146" s="54"/>
      <c r="G146" s="54"/>
      <c r="H146" s="47"/>
      <c r="I146" s="47"/>
      <c r="J146" s="55"/>
      <c r="AS146" s="56"/>
    </row>
    <row r="147" spans="6:45" x14ac:dyDescent="0.2">
      <c r="F147" s="54"/>
      <c r="G147" s="54"/>
      <c r="H147" s="47"/>
      <c r="I147" s="47"/>
      <c r="J147" s="55"/>
      <c r="AS147" s="56"/>
    </row>
    <row r="148" spans="6:45" x14ac:dyDescent="0.2">
      <c r="F148" s="54"/>
      <c r="G148" s="54"/>
      <c r="H148" s="47"/>
      <c r="I148" s="47"/>
      <c r="J148" s="55"/>
      <c r="AS148" s="56"/>
    </row>
    <row r="149" spans="6:45" x14ac:dyDescent="0.2">
      <c r="F149" s="54"/>
      <c r="G149" s="54"/>
      <c r="H149" s="47"/>
      <c r="I149" s="47"/>
      <c r="J149" s="55"/>
      <c r="AS149" s="56"/>
    </row>
    <row r="150" spans="6:45" x14ac:dyDescent="0.2">
      <c r="F150" s="54"/>
      <c r="G150" s="54"/>
      <c r="H150" s="47"/>
      <c r="I150" s="47"/>
      <c r="J150" s="55"/>
      <c r="AS150" s="56"/>
    </row>
    <row r="151" spans="6:45" x14ac:dyDescent="0.2">
      <c r="F151" s="54"/>
      <c r="G151" s="54"/>
      <c r="H151" s="47"/>
      <c r="I151" s="47"/>
      <c r="J151" s="55"/>
      <c r="AS151" s="56"/>
    </row>
    <row r="152" spans="6:45" x14ac:dyDescent="0.2">
      <c r="F152" s="54"/>
      <c r="G152" s="54"/>
      <c r="H152" s="47"/>
      <c r="I152" s="47"/>
      <c r="J152" s="55"/>
      <c r="AS152" s="56"/>
    </row>
    <row r="153" spans="6:45" x14ac:dyDescent="0.2">
      <c r="F153" s="54"/>
      <c r="G153" s="54"/>
      <c r="H153" s="47"/>
      <c r="I153" s="47"/>
      <c r="J153" s="55"/>
      <c r="AS153" s="56"/>
    </row>
    <row r="154" spans="6:45" x14ac:dyDescent="0.2">
      <c r="F154" s="54"/>
      <c r="G154" s="54"/>
      <c r="H154" s="47"/>
      <c r="I154" s="47"/>
      <c r="J154" s="55"/>
      <c r="AS154" s="56"/>
    </row>
    <row r="155" spans="6:45" x14ac:dyDescent="0.2">
      <c r="F155" s="54"/>
      <c r="G155" s="54"/>
      <c r="H155" s="47"/>
      <c r="I155" s="47"/>
      <c r="J155" s="55"/>
      <c r="AS155" s="56"/>
    </row>
    <row r="156" spans="6:45" x14ac:dyDescent="0.2">
      <c r="F156" s="54"/>
      <c r="G156" s="54"/>
      <c r="H156" s="47"/>
      <c r="I156" s="47"/>
      <c r="J156" s="55"/>
      <c r="AS156" s="56"/>
    </row>
    <row r="157" spans="6:45" x14ac:dyDescent="0.2">
      <c r="F157" s="54"/>
      <c r="G157" s="54"/>
      <c r="H157" s="47"/>
      <c r="I157" s="47"/>
      <c r="J157" s="55"/>
      <c r="AS157" s="56"/>
    </row>
    <row r="158" spans="6:45" x14ac:dyDescent="0.2">
      <c r="F158" s="54"/>
      <c r="G158" s="54"/>
      <c r="H158" s="47"/>
      <c r="I158" s="47"/>
      <c r="J158" s="55"/>
      <c r="AS158" s="56"/>
    </row>
    <row r="159" spans="6:45" x14ac:dyDescent="0.2">
      <c r="F159" s="54"/>
      <c r="G159" s="54"/>
      <c r="H159" s="47"/>
      <c r="I159" s="47"/>
      <c r="J159" s="55"/>
      <c r="AS159" s="56"/>
    </row>
    <row r="160" spans="6:45" x14ac:dyDescent="0.2">
      <c r="F160" s="54"/>
      <c r="G160" s="54"/>
      <c r="H160" s="47"/>
      <c r="I160" s="47"/>
      <c r="J160" s="55"/>
      <c r="AS160" s="56"/>
    </row>
    <row r="161" spans="1:64" x14ac:dyDescent="0.2">
      <c r="F161" s="54"/>
      <c r="G161" s="54"/>
      <c r="H161" s="47"/>
      <c r="I161" s="47"/>
      <c r="J161" s="55"/>
      <c r="AS161" s="56"/>
    </row>
    <row r="162" spans="1:64" x14ac:dyDescent="0.2">
      <c r="F162" s="54"/>
      <c r="G162" s="54"/>
      <c r="H162" s="47"/>
      <c r="I162" s="47"/>
      <c r="J162" s="55"/>
      <c r="AS162" s="56"/>
    </row>
    <row r="163" spans="1:64" x14ac:dyDescent="0.2">
      <c r="F163" s="54"/>
      <c r="G163" s="54"/>
      <c r="H163" s="47"/>
      <c r="I163" s="47"/>
      <c r="J163" s="55"/>
      <c r="AS163" s="56"/>
    </row>
    <row r="164" spans="1:64" x14ac:dyDescent="0.2">
      <c r="F164" s="54"/>
      <c r="G164" s="54"/>
      <c r="H164" s="47"/>
      <c r="I164" s="47"/>
      <c r="J164" s="55"/>
      <c r="AS164" s="56"/>
    </row>
    <row r="165" spans="1:64" s="21" customFormat="1" x14ac:dyDescent="0.2">
      <c r="A165" s="47"/>
      <c r="B165" s="47"/>
      <c r="C165" s="47"/>
      <c r="D165" s="47"/>
      <c r="E165" s="47"/>
      <c r="F165" s="84"/>
      <c r="G165" s="84"/>
      <c r="H165" s="47"/>
      <c r="I165" s="47"/>
      <c r="J165" s="55"/>
      <c r="L165" s="56"/>
      <c r="M165" s="56"/>
      <c r="N165" s="56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</row>
    <row r="166" spans="1:64" s="21" customFormat="1" x14ac:dyDescent="0.2">
      <c r="A166" s="47"/>
      <c r="B166" s="47"/>
      <c r="C166" s="47"/>
      <c r="D166" s="47"/>
      <c r="E166" s="47"/>
      <c r="F166" s="84"/>
      <c r="G166" s="84"/>
      <c r="H166" s="47"/>
      <c r="I166" s="47"/>
      <c r="J166" s="55"/>
      <c r="L166" s="56"/>
      <c r="M166" s="56"/>
      <c r="N166" s="56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</row>
    <row r="167" spans="1:64" s="21" customFormat="1" x14ac:dyDescent="0.2">
      <c r="A167" s="47"/>
      <c r="B167" s="47"/>
      <c r="C167" s="47"/>
      <c r="D167" s="47"/>
      <c r="E167" s="47"/>
      <c r="F167" s="84"/>
      <c r="G167" s="84"/>
      <c r="H167" s="47"/>
      <c r="I167" s="47"/>
      <c r="J167" s="55"/>
      <c r="L167" s="56"/>
      <c r="M167" s="56"/>
      <c r="N167" s="56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</row>
    <row r="168" spans="1:64" s="21" customFormat="1" x14ac:dyDescent="0.2">
      <c r="A168" s="47"/>
      <c r="B168" s="47"/>
      <c r="C168" s="47"/>
      <c r="D168" s="47"/>
      <c r="E168" s="47"/>
      <c r="F168" s="84"/>
      <c r="G168" s="84"/>
      <c r="H168" s="47"/>
      <c r="I168" s="47"/>
      <c r="J168" s="55"/>
      <c r="L168" s="47"/>
      <c r="M168" s="47"/>
      <c r="N168" s="47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</row>
    <row r="169" spans="1:64" s="21" customFormat="1" x14ac:dyDescent="0.2">
      <c r="A169" s="47"/>
      <c r="B169" s="47"/>
      <c r="C169" s="47"/>
      <c r="D169" s="47"/>
      <c r="E169" s="47"/>
      <c r="F169" s="84"/>
      <c r="G169" s="84"/>
      <c r="H169" s="47"/>
      <c r="I169" s="47"/>
      <c r="J169" s="55"/>
      <c r="L169" s="47"/>
      <c r="M169" s="47"/>
      <c r="N169" s="47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</row>
    <row r="170" spans="1:64" s="21" customFormat="1" x14ac:dyDescent="0.2">
      <c r="A170" s="47"/>
      <c r="B170" s="47"/>
      <c r="C170" s="47"/>
      <c r="D170" s="47"/>
      <c r="E170" s="47"/>
      <c r="F170" s="84"/>
      <c r="G170" s="84"/>
      <c r="H170" s="47"/>
      <c r="I170" s="47"/>
      <c r="J170" s="55"/>
      <c r="L170" s="47"/>
      <c r="M170" s="47"/>
      <c r="N170" s="47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</row>
    <row r="171" spans="1:64" s="21" customFormat="1" x14ac:dyDescent="0.2">
      <c r="A171" s="47"/>
      <c r="B171" s="47"/>
      <c r="C171" s="47"/>
      <c r="D171" s="47"/>
      <c r="E171" s="47"/>
      <c r="F171" s="84"/>
      <c r="G171" s="84"/>
      <c r="H171" s="47"/>
      <c r="I171" s="47"/>
      <c r="J171" s="55"/>
      <c r="L171" s="47"/>
      <c r="M171" s="47"/>
      <c r="N171" s="47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</row>
    <row r="172" spans="1:64" s="21" customFormat="1" x14ac:dyDescent="0.2">
      <c r="A172" s="47"/>
      <c r="B172" s="47"/>
      <c r="C172" s="47"/>
      <c r="D172" s="47"/>
      <c r="E172" s="47"/>
      <c r="F172" s="84"/>
      <c r="G172" s="84"/>
      <c r="H172" s="47"/>
      <c r="I172" s="47"/>
      <c r="J172" s="55"/>
      <c r="L172" s="47"/>
      <c r="M172" s="47"/>
      <c r="N172" s="47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</row>
    <row r="173" spans="1:64" s="21" customFormat="1" x14ac:dyDescent="0.2">
      <c r="A173" s="47"/>
      <c r="B173" s="47"/>
      <c r="C173" s="47"/>
      <c r="D173" s="47"/>
      <c r="E173" s="47"/>
      <c r="F173" s="84"/>
      <c r="G173" s="84"/>
      <c r="H173" s="47"/>
      <c r="I173" s="47"/>
      <c r="J173" s="55"/>
      <c r="L173" s="47"/>
      <c r="M173" s="47"/>
      <c r="N173" s="47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</row>
    <row r="174" spans="1:64" s="21" customFormat="1" x14ac:dyDescent="0.2">
      <c r="A174" s="47"/>
      <c r="B174" s="47"/>
      <c r="C174" s="47"/>
      <c r="D174" s="47"/>
      <c r="E174" s="47"/>
      <c r="F174" s="84"/>
      <c r="G174" s="84"/>
      <c r="H174" s="47"/>
      <c r="I174" s="47"/>
      <c r="J174" s="55"/>
      <c r="L174" s="47"/>
      <c r="M174" s="47"/>
      <c r="N174" s="47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</row>
    <row r="175" spans="1:64" s="21" customFormat="1" x14ac:dyDescent="0.2">
      <c r="A175" s="47"/>
      <c r="B175" s="47"/>
      <c r="C175" s="47"/>
      <c r="D175" s="47"/>
      <c r="E175" s="47"/>
      <c r="F175" s="84"/>
      <c r="G175" s="84"/>
      <c r="H175" s="47"/>
      <c r="I175" s="47"/>
      <c r="J175" s="55"/>
      <c r="L175" s="47"/>
      <c r="M175" s="47"/>
      <c r="N175" s="47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</row>
    <row r="176" spans="1:64" s="21" customFormat="1" x14ac:dyDescent="0.2">
      <c r="A176" s="47"/>
      <c r="B176" s="47"/>
      <c r="C176" s="47"/>
      <c r="D176" s="47"/>
      <c r="E176" s="47"/>
      <c r="F176" s="84"/>
      <c r="G176" s="84"/>
      <c r="H176" s="47"/>
      <c r="I176" s="47"/>
      <c r="J176" s="55"/>
      <c r="L176" s="47"/>
      <c r="M176" s="47"/>
      <c r="N176" s="47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</row>
    <row r="177" spans="1:64" s="21" customFormat="1" x14ac:dyDescent="0.2">
      <c r="A177" s="47"/>
      <c r="B177" s="47"/>
      <c r="C177" s="47"/>
      <c r="D177" s="47"/>
      <c r="E177" s="47"/>
      <c r="F177" s="84"/>
      <c r="G177" s="84"/>
      <c r="H177" s="47"/>
      <c r="I177" s="47"/>
      <c r="J177" s="55"/>
      <c r="L177" s="47"/>
      <c r="M177" s="47"/>
      <c r="N177" s="47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</row>
    <row r="178" spans="1:64" s="21" customFormat="1" x14ac:dyDescent="0.2">
      <c r="A178" s="47"/>
      <c r="B178" s="47"/>
      <c r="C178" s="47"/>
      <c r="D178" s="47"/>
      <c r="E178" s="47"/>
      <c r="F178" s="84"/>
      <c r="G178" s="84"/>
      <c r="H178" s="47"/>
      <c r="I178" s="47"/>
      <c r="J178" s="55"/>
      <c r="L178" s="47"/>
      <c r="M178" s="47"/>
      <c r="N178" s="47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</row>
    <row r="179" spans="1:64" s="21" customFormat="1" x14ac:dyDescent="0.2">
      <c r="A179" s="47"/>
      <c r="B179" s="47"/>
      <c r="C179" s="47"/>
      <c r="D179" s="47"/>
      <c r="E179" s="47"/>
      <c r="F179" s="84"/>
      <c r="G179" s="84"/>
      <c r="H179" s="47"/>
      <c r="I179" s="47"/>
      <c r="J179" s="55"/>
      <c r="L179" s="47"/>
      <c r="M179" s="47"/>
      <c r="N179" s="47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</row>
    <row r="180" spans="1:64" s="21" customFormat="1" x14ac:dyDescent="0.2">
      <c r="G180" s="46"/>
      <c r="J180" s="44"/>
      <c r="AS180" s="14" t="s">
        <v>798</v>
      </c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</row>
    <row r="181" spans="1:64" s="21" customFormat="1" x14ac:dyDescent="0.2">
      <c r="G181" s="46"/>
      <c r="J181" s="44"/>
      <c r="AS181" s="14" t="s">
        <v>798</v>
      </c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</row>
    <row r="182" spans="1:64" s="21" customFormat="1" x14ac:dyDescent="0.2">
      <c r="G182" s="46"/>
      <c r="J182" s="44"/>
      <c r="L182" s="34"/>
      <c r="M182" s="34"/>
      <c r="N182" s="34"/>
      <c r="AS182" s="14" t="s">
        <v>798</v>
      </c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</row>
    <row r="183" spans="1:64" s="21" customFormat="1" x14ac:dyDescent="0.2">
      <c r="G183" s="46"/>
      <c r="J183" s="44"/>
      <c r="AS183" s="14" t="s">
        <v>798</v>
      </c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</row>
    <row r="184" spans="1:64" s="21" customFormat="1" x14ac:dyDescent="0.2">
      <c r="G184" s="46"/>
      <c r="J184" s="44"/>
      <c r="AS184" s="14" t="s">
        <v>798</v>
      </c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</row>
    <row r="185" spans="1:64" s="21" customFormat="1" x14ac:dyDescent="0.2">
      <c r="G185" s="46"/>
      <c r="J185" s="44"/>
      <c r="AS185" s="14" t="s">
        <v>798</v>
      </c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</row>
    <row r="186" spans="1:64" ht="15.75" customHeight="1" x14ac:dyDescent="0.2">
      <c r="F186" s="84"/>
      <c r="G186" s="84"/>
      <c r="H186" s="47"/>
      <c r="I186" s="47"/>
      <c r="J186" s="55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</row>
    <row r="187" spans="1:64" ht="15.75" customHeight="1" x14ac:dyDescent="0.2">
      <c r="F187" s="84"/>
      <c r="G187" s="84"/>
      <c r="H187" s="47"/>
      <c r="I187" s="47"/>
      <c r="J187" s="55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</row>
    <row r="188" spans="1:64" ht="15.75" customHeight="1" x14ac:dyDescent="0.2">
      <c r="F188" s="84"/>
      <c r="G188" s="84"/>
      <c r="H188" s="47"/>
      <c r="I188" s="47"/>
      <c r="J188" s="55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</row>
    <row r="189" spans="1:64" ht="15.75" customHeight="1" x14ac:dyDescent="0.2">
      <c r="F189" s="84"/>
      <c r="G189" s="84"/>
      <c r="H189" s="47"/>
      <c r="I189" s="47"/>
      <c r="J189" s="55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</row>
    <row r="190" spans="1:64" ht="15.75" customHeight="1" x14ac:dyDescent="0.2">
      <c r="F190" s="84"/>
      <c r="G190" s="84"/>
      <c r="H190" s="47"/>
      <c r="I190" s="47"/>
      <c r="J190" s="55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</row>
    <row r="191" spans="1:64" ht="15.75" customHeight="1" x14ac:dyDescent="0.2">
      <c r="F191" s="84"/>
      <c r="G191" s="84"/>
      <c r="H191" s="47"/>
      <c r="I191" s="47"/>
      <c r="J191" s="55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</row>
    <row r="192" spans="1:64" ht="15.75" customHeight="1" x14ac:dyDescent="0.2">
      <c r="F192" s="84"/>
      <c r="G192" s="84"/>
      <c r="H192" s="47"/>
      <c r="I192" s="47"/>
      <c r="J192" s="55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</row>
    <row r="193" spans="6:64" ht="15.75" customHeight="1" x14ac:dyDescent="0.2">
      <c r="F193" s="84"/>
      <c r="G193" s="84"/>
      <c r="H193" s="47"/>
      <c r="I193" s="47"/>
      <c r="J193" s="55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</row>
    <row r="194" spans="6:64" ht="15.75" customHeight="1" x14ac:dyDescent="0.2">
      <c r="F194" s="84"/>
      <c r="G194" s="84"/>
      <c r="H194" s="47"/>
      <c r="I194" s="47"/>
      <c r="J194" s="55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</row>
    <row r="195" spans="6:64" ht="15.75" customHeight="1" x14ac:dyDescent="0.2">
      <c r="F195" s="84"/>
      <c r="G195" s="84"/>
      <c r="H195" s="47"/>
      <c r="I195" s="47"/>
      <c r="J195" s="55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</row>
    <row r="196" spans="6:64" ht="15.75" customHeight="1" x14ac:dyDescent="0.2">
      <c r="F196" s="84"/>
      <c r="G196" s="84"/>
      <c r="H196" s="47"/>
      <c r="I196" s="47"/>
      <c r="J196" s="55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</row>
    <row r="197" spans="6:64" ht="15.75" customHeight="1" x14ac:dyDescent="0.2">
      <c r="F197" s="84"/>
      <c r="G197" s="84"/>
      <c r="H197" s="47"/>
      <c r="I197" s="47"/>
      <c r="J197" s="55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</row>
    <row r="198" spans="6:64" ht="15.75" customHeight="1" x14ac:dyDescent="0.2">
      <c r="F198" s="84"/>
      <c r="G198" s="84"/>
      <c r="H198" s="47"/>
      <c r="I198" s="47"/>
      <c r="J198" s="55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</row>
    <row r="199" spans="6:64" ht="15.75" customHeight="1" x14ac:dyDescent="0.2">
      <c r="F199" s="84"/>
      <c r="G199" s="84"/>
      <c r="H199" s="47"/>
      <c r="I199" s="47"/>
      <c r="J199" s="55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</row>
    <row r="200" spans="6:64" ht="15.75" customHeight="1" x14ac:dyDescent="0.2">
      <c r="F200" s="84"/>
      <c r="G200" s="84"/>
      <c r="H200" s="47"/>
      <c r="I200" s="47"/>
      <c r="J200" s="55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</row>
    <row r="201" spans="6:64" ht="15.75" customHeight="1" x14ac:dyDescent="0.2">
      <c r="F201" s="84"/>
      <c r="G201" s="84"/>
      <c r="H201" s="47"/>
      <c r="I201" s="47"/>
      <c r="J201" s="55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</row>
    <row r="202" spans="6:64" ht="15.75" customHeight="1" x14ac:dyDescent="0.2">
      <c r="F202" s="84"/>
      <c r="G202" s="84"/>
      <c r="H202" s="47"/>
      <c r="I202" s="47"/>
      <c r="J202" s="55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</row>
    <row r="203" spans="6:64" ht="15.75" customHeight="1" x14ac:dyDescent="0.2">
      <c r="F203" s="84"/>
      <c r="G203" s="84"/>
      <c r="H203" s="47"/>
      <c r="I203" s="47"/>
      <c r="J203" s="55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</row>
    <row r="204" spans="6:64" ht="15.75" customHeight="1" x14ac:dyDescent="0.2">
      <c r="F204" s="84"/>
      <c r="G204" s="84"/>
      <c r="H204" s="47"/>
      <c r="I204" s="47"/>
      <c r="J204" s="55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</row>
    <row r="205" spans="6:64" ht="15.75" customHeight="1" x14ac:dyDescent="0.2">
      <c r="F205" s="84"/>
      <c r="G205" s="84"/>
      <c r="H205" s="47"/>
      <c r="I205" s="47"/>
      <c r="J205" s="55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</row>
    <row r="206" spans="6:64" ht="15.75" customHeight="1" x14ac:dyDescent="0.2">
      <c r="F206" s="84"/>
      <c r="G206" s="84"/>
      <c r="H206" s="47"/>
      <c r="I206" s="47"/>
      <c r="J206" s="55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</row>
    <row r="207" spans="6:64" ht="15.75" customHeight="1" x14ac:dyDescent="0.2">
      <c r="F207" s="84"/>
      <c r="G207" s="84"/>
      <c r="H207" s="47"/>
      <c r="I207" s="47"/>
      <c r="J207" s="55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</row>
    <row r="208" spans="6:64" ht="15.75" customHeight="1" x14ac:dyDescent="0.2">
      <c r="F208" s="84"/>
      <c r="G208" s="84"/>
      <c r="H208" s="47"/>
      <c r="I208" s="47"/>
      <c r="J208" s="55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</row>
    <row r="209" spans="6:64" ht="15.75" customHeight="1" x14ac:dyDescent="0.2">
      <c r="F209" s="84"/>
      <c r="G209" s="84"/>
      <c r="H209" s="47"/>
      <c r="I209" s="47"/>
      <c r="J209" s="55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</row>
    <row r="210" spans="6:64" ht="15.75" customHeight="1" x14ac:dyDescent="0.2">
      <c r="F210" s="84"/>
      <c r="G210" s="84"/>
      <c r="H210" s="47"/>
      <c r="I210" s="47"/>
      <c r="J210" s="55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</row>
    <row r="211" spans="6:64" ht="15.75" customHeight="1" x14ac:dyDescent="0.2">
      <c r="F211" s="84"/>
      <c r="G211" s="84"/>
      <c r="H211" s="47"/>
      <c r="I211" s="47"/>
      <c r="J211" s="55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</row>
    <row r="212" spans="6:64" ht="15.75" customHeight="1" x14ac:dyDescent="0.2">
      <c r="F212" s="84"/>
      <c r="G212" s="84"/>
      <c r="H212" s="47"/>
      <c r="I212" s="47"/>
      <c r="J212" s="55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</row>
    <row r="213" spans="6:64" ht="15.75" customHeight="1" x14ac:dyDescent="0.2">
      <c r="F213" s="84"/>
      <c r="G213" s="84"/>
      <c r="H213" s="47"/>
      <c r="I213" s="47"/>
      <c r="J213" s="55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</row>
    <row r="214" spans="6:64" ht="15.75" customHeight="1" x14ac:dyDescent="0.2">
      <c r="F214" s="84"/>
      <c r="G214" s="84"/>
      <c r="H214" s="47"/>
      <c r="I214" s="47"/>
      <c r="J214" s="55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</row>
    <row r="215" spans="6:64" ht="15.75" customHeight="1" x14ac:dyDescent="0.2">
      <c r="F215" s="84"/>
      <c r="G215" s="84"/>
      <c r="H215" s="47"/>
      <c r="I215" s="47"/>
      <c r="J215" s="55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</row>
    <row r="216" spans="6:64" ht="15.75" customHeight="1" x14ac:dyDescent="0.2">
      <c r="F216" s="84"/>
      <c r="G216" s="84"/>
      <c r="H216" s="47"/>
      <c r="I216" s="47"/>
      <c r="J216" s="55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</row>
    <row r="217" spans="6:64" ht="15.75" customHeight="1" x14ac:dyDescent="0.2">
      <c r="F217" s="84"/>
      <c r="G217" s="84"/>
      <c r="H217" s="47"/>
      <c r="I217" s="47"/>
      <c r="J217" s="55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</row>
    <row r="218" spans="6:64" ht="15.75" customHeight="1" x14ac:dyDescent="0.2">
      <c r="F218" s="84"/>
      <c r="G218" s="84"/>
      <c r="H218" s="47"/>
      <c r="I218" s="47"/>
      <c r="J218" s="55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</row>
    <row r="219" spans="6:64" ht="15.75" customHeight="1" x14ac:dyDescent="0.2">
      <c r="F219" s="84"/>
      <c r="G219" s="84"/>
      <c r="H219" s="47"/>
      <c r="I219" s="47"/>
      <c r="J219" s="55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</row>
    <row r="220" spans="6:64" ht="15.75" customHeight="1" x14ac:dyDescent="0.2">
      <c r="F220" s="84"/>
      <c r="G220" s="84"/>
      <c r="H220" s="47"/>
      <c r="I220" s="47"/>
      <c r="J220" s="55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</row>
    <row r="221" spans="6:64" ht="15.75" customHeight="1" x14ac:dyDescent="0.2">
      <c r="F221" s="84"/>
      <c r="G221" s="84"/>
      <c r="H221" s="47"/>
      <c r="I221" s="47"/>
      <c r="J221" s="55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</row>
    <row r="222" spans="6:64" ht="15.75" customHeight="1" x14ac:dyDescent="0.2">
      <c r="F222" s="84"/>
      <c r="G222" s="84"/>
      <c r="H222" s="47"/>
      <c r="I222" s="47"/>
      <c r="J222" s="55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</row>
    <row r="223" spans="6:64" ht="15.75" customHeight="1" x14ac:dyDescent="0.2">
      <c r="F223" s="84"/>
      <c r="G223" s="84"/>
      <c r="H223" s="47"/>
      <c r="I223" s="47"/>
      <c r="J223" s="55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</row>
    <row r="224" spans="6:64" ht="15.75" customHeight="1" x14ac:dyDescent="0.2">
      <c r="F224" s="84"/>
      <c r="G224" s="84"/>
      <c r="H224" s="47"/>
      <c r="I224" s="47"/>
      <c r="J224" s="55"/>
      <c r="AS224" s="83"/>
      <c r="AT224" s="83"/>
      <c r="AU224" s="83"/>
      <c r="AV224" s="83"/>
      <c r="AW224" s="83"/>
      <c r="AX224" s="83"/>
      <c r="AY224" s="83"/>
      <c r="AZ224" s="83"/>
      <c r="BA224" s="83"/>
      <c r="BB224" s="83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</row>
    <row r="225" spans="6:64" ht="15.75" customHeight="1" x14ac:dyDescent="0.2">
      <c r="F225" s="84"/>
      <c r="G225" s="84"/>
      <c r="H225" s="47"/>
      <c r="I225" s="47"/>
      <c r="J225" s="55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</row>
    <row r="226" spans="6:64" ht="15.75" customHeight="1" x14ac:dyDescent="0.2">
      <c r="F226" s="84"/>
      <c r="G226" s="84"/>
      <c r="H226" s="47"/>
      <c r="I226" s="47"/>
      <c r="J226" s="55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</row>
    <row r="227" spans="6:64" ht="15.75" customHeight="1" x14ac:dyDescent="0.2">
      <c r="F227" s="84"/>
      <c r="G227" s="84"/>
      <c r="H227" s="47"/>
      <c r="I227" s="47"/>
      <c r="J227" s="55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</row>
    <row r="228" spans="6:64" ht="15.75" customHeight="1" x14ac:dyDescent="0.2">
      <c r="F228" s="84"/>
      <c r="G228" s="84"/>
      <c r="H228" s="47"/>
      <c r="I228" s="47"/>
      <c r="J228" s="55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</row>
    <row r="229" spans="6:64" ht="15.75" customHeight="1" x14ac:dyDescent="0.2">
      <c r="F229" s="84"/>
      <c r="G229" s="84"/>
      <c r="H229" s="47"/>
      <c r="I229" s="47"/>
      <c r="J229" s="55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</row>
    <row r="230" spans="6:64" ht="15.75" customHeight="1" x14ac:dyDescent="0.2">
      <c r="F230" s="84"/>
      <c r="G230" s="84"/>
      <c r="H230" s="47"/>
      <c r="I230" s="47"/>
      <c r="J230" s="55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</row>
    <row r="231" spans="6:64" ht="15.75" customHeight="1" x14ac:dyDescent="0.2">
      <c r="F231" s="84"/>
      <c r="G231" s="84"/>
      <c r="H231" s="47"/>
      <c r="I231" s="47"/>
      <c r="J231" s="55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</row>
    <row r="232" spans="6:64" ht="15.75" customHeight="1" x14ac:dyDescent="0.2">
      <c r="F232" s="84"/>
      <c r="G232" s="84"/>
      <c r="H232" s="47"/>
      <c r="I232" s="47"/>
      <c r="J232" s="55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</row>
    <row r="233" spans="6:64" ht="15.75" customHeight="1" x14ac:dyDescent="0.2">
      <c r="F233" s="84"/>
      <c r="G233" s="84"/>
      <c r="H233" s="47"/>
      <c r="I233" s="47"/>
      <c r="J233" s="55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</row>
    <row r="234" spans="6:64" ht="15.75" customHeight="1" x14ac:dyDescent="0.2">
      <c r="F234" s="84"/>
      <c r="G234" s="84"/>
      <c r="H234" s="47"/>
      <c r="I234" s="47"/>
      <c r="J234" s="55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</row>
    <row r="235" spans="6:64" ht="15.75" customHeight="1" x14ac:dyDescent="0.2">
      <c r="F235" s="84"/>
      <c r="G235" s="84"/>
      <c r="H235" s="47"/>
      <c r="I235" s="47"/>
      <c r="J235" s="55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</row>
    <row r="236" spans="6:64" ht="15.75" customHeight="1" x14ac:dyDescent="0.2">
      <c r="F236" s="84"/>
      <c r="G236" s="84"/>
      <c r="H236" s="47"/>
      <c r="I236" s="47"/>
      <c r="J236" s="55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</row>
    <row r="237" spans="6:64" ht="15.75" customHeight="1" x14ac:dyDescent="0.2">
      <c r="F237" s="84"/>
      <c r="G237" s="84"/>
      <c r="H237" s="47"/>
      <c r="I237" s="47"/>
      <c r="J237" s="55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</row>
    <row r="238" spans="6:64" ht="15.75" customHeight="1" x14ac:dyDescent="0.2">
      <c r="F238" s="84"/>
      <c r="G238" s="84"/>
      <c r="H238" s="47"/>
      <c r="I238" s="47"/>
      <c r="J238" s="55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</row>
    <row r="239" spans="6:64" ht="15.75" customHeight="1" x14ac:dyDescent="0.2">
      <c r="F239" s="84"/>
      <c r="G239" s="84"/>
      <c r="H239" s="47"/>
      <c r="I239" s="47"/>
      <c r="J239" s="55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</row>
    <row r="240" spans="6:64" ht="15.75" customHeight="1" x14ac:dyDescent="0.2">
      <c r="F240" s="84"/>
      <c r="G240" s="84"/>
      <c r="H240" s="47"/>
      <c r="I240" s="47"/>
      <c r="J240" s="55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</row>
    <row r="241" spans="6:64" ht="15.75" customHeight="1" x14ac:dyDescent="0.2">
      <c r="F241" s="84"/>
      <c r="G241" s="84"/>
      <c r="H241" s="47"/>
      <c r="I241" s="47"/>
      <c r="J241" s="55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</row>
    <row r="242" spans="6:64" ht="15.75" customHeight="1" x14ac:dyDescent="0.2">
      <c r="F242" s="84"/>
      <c r="G242" s="84"/>
      <c r="H242" s="47"/>
      <c r="I242" s="47"/>
      <c r="J242" s="55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</row>
    <row r="243" spans="6:64" ht="15.75" customHeight="1" x14ac:dyDescent="0.2">
      <c r="F243" s="84"/>
      <c r="G243" s="84"/>
      <c r="H243" s="47"/>
      <c r="I243" s="47"/>
      <c r="J243" s="55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</row>
    <row r="244" spans="6:64" ht="15.75" customHeight="1" x14ac:dyDescent="0.2">
      <c r="F244" s="84"/>
      <c r="G244" s="84"/>
      <c r="H244" s="47"/>
      <c r="I244" s="47"/>
      <c r="J244" s="55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</row>
    <row r="245" spans="6:64" ht="15.75" customHeight="1" x14ac:dyDescent="0.2">
      <c r="F245" s="84"/>
      <c r="G245" s="84"/>
      <c r="H245" s="47"/>
      <c r="I245" s="47"/>
      <c r="J245" s="55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</row>
    <row r="246" spans="6:64" ht="15.75" customHeight="1" x14ac:dyDescent="0.2">
      <c r="F246" s="84"/>
      <c r="G246" s="84"/>
      <c r="H246" s="47"/>
      <c r="I246" s="47"/>
      <c r="J246" s="55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</row>
    <row r="247" spans="6:64" ht="15.75" customHeight="1" x14ac:dyDescent="0.2">
      <c r="F247" s="84"/>
      <c r="G247" s="84"/>
      <c r="H247" s="47"/>
      <c r="I247" s="47"/>
      <c r="J247" s="55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</row>
    <row r="248" spans="6:64" ht="15.75" customHeight="1" x14ac:dyDescent="0.2">
      <c r="F248" s="84"/>
      <c r="G248" s="84"/>
      <c r="H248" s="47"/>
      <c r="I248" s="47"/>
      <c r="J248" s="55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</row>
    <row r="249" spans="6:64" ht="15.75" customHeight="1" x14ac:dyDescent="0.2">
      <c r="F249" s="84"/>
      <c r="G249" s="84"/>
      <c r="H249" s="47"/>
      <c r="I249" s="47"/>
      <c r="J249" s="55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</row>
    <row r="250" spans="6:64" ht="15.75" customHeight="1" x14ac:dyDescent="0.2">
      <c r="F250" s="84"/>
      <c r="G250" s="84"/>
      <c r="H250" s="47"/>
      <c r="I250" s="47"/>
      <c r="J250" s="55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</row>
    <row r="251" spans="6:64" ht="15.75" customHeight="1" x14ac:dyDescent="0.2">
      <c r="F251" s="84"/>
      <c r="G251" s="84"/>
      <c r="H251" s="47"/>
      <c r="I251" s="47"/>
      <c r="J251" s="55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</row>
    <row r="252" spans="6:64" ht="15.75" customHeight="1" x14ac:dyDescent="0.2">
      <c r="F252" s="84"/>
      <c r="G252" s="84"/>
      <c r="H252" s="47"/>
      <c r="I252" s="47"/>
      <c r="J252" s="55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</row>
    <row r="253" spans="6:64" ht="15.75" customHeight="1" x14ac:dyDescent="0.2">
      <c r="F253" s="84"/>
      <c r="G253" s="84"/>
      <c r="H253" s="47"/>
      <c r="I253" s="47"/>
      <c r="J253" s="55"/>
      <c r="AS253" s="83"/>
      <c r="AT253" s="83"/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</row>
    <row r="254" spans="6:64" ht="15.75" customHeight="1" x14ac:dyDescent="0.2">
      <c r="F254" s="84"/>
      <c r="G254" s="84"/>
      <c r="H254" s="47"/>
      <c r="I254" s="47"/>
      <c r="J254" s="55"/>
      <c r="AS254" s="83"/>
      <c r="AT254" s="83"/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</row>
    <row r="255" spans="6:64" ht="15.75" customHeight="1" x14ac:dyDescent="0.2">
      <c r="F255" s="84"/>
      <c r="G255" s="84"/>
      <c r="H255" s="47"/>
      <c r="I255" s="47"/>
      <c r="J255" s="55"/>
      <c r="AS255" s="83"/>
      <c r="AT255" s="83"/>
      <c r="AU255" s="83"/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</row>
    <row r="256" spans="6:64" ht="15.75" customHeight="1" x14ac:dyDescent="0.2">
      <c r="F256" s="84"/>
      <c r="G256" s="84"/>
      <c r="H256" s="47"/>
      <c r="I256" s="47"/>
      <c r="J256" s="55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</row>
    <row r="257" spans="6:64" ht="15.75" customHeight="1" x14ac:dyDescent="0.2">
      <c r="F257" s="84"/>
      <c r="G257" s="84"/>
      <c r="H257" s="47"/>
      <c r="I257" s="47"/>
      <c r="J257" s="55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</row>
    <row r="258" spans="6:64" ht="15.75" customHeight="1" x14ac:dyDescent="0.2">
      <c r="F258" s="84"/>
      <c r="G258" s="84"/>
      <c r="H258" s="47"/>
      <c r="I258" s="47"/>
      <c r="J258" s="55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</row>
    <row r="259" spans="6:64" ht="15.75" customHeight="1" x14ac:dyDescent="0.2">
      <c r="F259" s="84"/>
      <c r="G259" s="84"/>
      <c r="H259" s="47"/>
      <c r="I259" s="47"/>
      <c r="J259" s="55"/>
      <c r="AS259" s="83"/>
      <c r="AT259" s="83"/>
      <c r="AU259" s="83"/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</row>
    <row r="260" spans="6:64" ht="15.75" customHeight="1" x14ac:dyDescent="0.2">
      <c r="F260" s="84"/>
      <c r="G260" s="84"/>
      <c r="H260" s="47"/>
      <c r="I260" s="47"/>
      <c r="J260" s="55"/>
      <c r="AS260" s="83"/>
      <c r="AT260" s="83"/>
      <c r="AU260" s="83"/>
      <c r="AV260" s="83"/>
      <c r="AW260" s="83"/>
      <c r="AX260" s="83"/>
      <c r="AY260" s="83"/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</row>
    <row r="261" spans="6:64" ht="15.75" customHeight="1" x14ac:dyDescent="0.2">
      <c r="F261" s="84"/>
      <c r="G261" s="84"/>
      <c r="H261" s="47"/>
      <c r="I261" s="47"/>
      <c r="J261" s="55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</row>
    <row r="262" spans="6:64" ht="15.75" customHeight="1" x14ac:dyDescent="0.2">
      <c r="F262" s="84"/>
      <c r="G262" s="84"/>
      <c r="H262" s="47"/>
      <c r="I262" s="47"/>
      <c r="J262" s="55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</row>
    <row r="263" spans="6:64" ht="15.75" customHeight="1" x14ac:dyDescent="0.2">
      <c r="F263" s="84"/>
      <c r="G263" s="84"/>
      <c r="H263" s="47"/>
      <c r="I263" s="47"/>
      <c r="J263" s="55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</row>
    <row r="264" spans="6:64" ht="15.75" customHeight="1" x14ac:dyDescent="0.2">
      <c r="F264" s="84"/>
      <c r="G264" s="84"/>
      <c r="H264" s="47"/>
      <c r="I264" s="47"/>
      <c r="J264" s="55"/>
      <c r="AS264" s="83"/>
      <c r="AT264" s="83"/>
      <c r="AU264" s="83"/>
      <c r="AV264" s="83"/>
      <c r="AW264" s="83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</row>
    <row r="265" spans="6:64" ht="15.75" customHeight="1" x14ac:dyDescent="0.2">
      <c r="F265" s="84"/>
      <c r="G265" s="84"/>
      <c r="H265" s="47"/>
      <c r="I265" s="47"/>
      <c r="J265" s="55"/>
      <c r="AS265" s="83"/>
      <c r="AT265" s="83"/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</row>
    <row r="266" spans="6:64" ht="15.75" customHeight="1" x14ac:dyDescent="0.2">
      <c r="F266" s="84"/>
      <c r="G266" s="84"/>
      <c r="H266" s="47"/>
      <c r="I266" s="47"/>
      <c r="J266" s="55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</row>
    <row r="267" spans="6:64" ht="15.75" customHeight="1" x14ac:dyDescent="0.2">
      <c r="F267" s="84"/>
      <c r="G267" s="84"/>
      <c r="H267" s="47"/>
      <c r="I267" s="47"/>
      <c r="J267" s="55"/>
      <c r="AS267" s="83"/>
      <c r="AT267" s="83"/>
      <c r="AU267" s="83"/>
      <c r="AV267" s="83"/>
      <c r="AW267" s="83"/>
      <c r="AX267" s="83"/>
      <c r="AY267" s="83"/>
      <c r="AZ267" s="83"/>
      <c r="BA267" s="83"/>
      <c r="BB267" s="83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</row>
    <row r="268" spans="6:64" ht="15.75" customHeight="1" x14ac:dyDescent="0.2">
      <c r="F268" s="84"/>
      <c r="G268" s="84"/>
      <c r="H268" s="47"/>
      <c r="I268" s="47"/>
      <c r="J268" s="55"/>
      <c r="AS268" s="83"/>
      <c r="AT268" s="83"/>
      <c r="AU268" s="83"/>
      <c r="AV268" s="83"/>
      <c r="AW268" s="83"/>
      <c r="AX268" s="83"/>
      <c r="AY268" s="83"/>
      <c r="AZ268" s="83"/>
      <c r="BA268" s="83"/>
      <c r="BB268" s="83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</row>
    <row r="269" spans="6:64" ht="15.75" customHeight="1" x14ac:dyDescent="0.2">
      <c r="F269" s="84"/>
      <c r="G269" s="84"/>
      <c r="H269" s="47"/>
      <c r="I269" s="47"/>
      <c r="J269" s="55"/>
      <c r="AS269" s="83"/>
      <c r="AT269" s="83"/>
      <c r="AU269" s="83"/>
      <c r="AV269" s="83"/>
      <c r="AW269" s="83"/>
      <c r="AX269" s="83"/>
      <c r="AY269" s="83"/>
      <c r="AZ269" s="83"/>
      <c r="BA269" s="83"/>
      <c r="BB269" s="8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</row>
    <row r="270" spans="6:64" ht="15.75" customHeight="1" x14ac:dyDescent="0.2">
      <c r="F270" s="84"/>
      <c r="G270" s="84"/>
      <c r="H270" s="47"/>
      <c r="I270" s="47"/>
      <c r="J270" s="55"/>
      <c r="AS270" s="83"/>
      <c r="AT270" s="83"/>
      <c r="AU270" s="83"/>
      <c r="AV270" s="83"/>
      <c r="AW270" s="83"/>
      <c r="AX270" s="83"/>
      <c r="AY270" s="83"/>
      <c r="AZ270" s="83"/>
      <c r="BA270" s="83"/>
      <c r="BB270" s="83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</row>
    <row r="271" spans="6:64" ht="15.75" customHeight="1" x14ac:dyDescent="0.2">
      <c r="F271" s="84"/>
      <c r="G271" s="84"/>
      <c r="H271" s="47"/>
      <c r="I271" s="47"/>
      <c r="J271" s="55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</row>
    <row r="272" spans="6:64" ht="15.75" customHeight="1" x14ac:dyDescent="0.2">
      <c r="F272" s="84"/>
      <c r="G272" s="84"/>
      <c r="H272" s="47"/>
      <c r="I272" s="47"/>
      <c r="J272" s="55"/>
      <c r="AS272" s="83"/>
      <c r="AT272" s="83"/>
      <c r="AU272" s="83"/>
      <c r="AV272" s="83"/>
      <c r="AW272" s="83"/>
      <c r="AX272" s="83"/>
      <c r="AY272" s="83"/>
      <c r="AZ272" s="83"/>
      <c r="BA272" s="83"/>
      <c r="BB272" s="8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</row>
    <row r="273" spans="6:64" ht="15.75" customHeight="1" x14ac:dyDescent="0.2">
      <c r="F273" s="84"/>
      <c r="G273" s="84"/>
      <c r="H273" s="47"/>
      <c r="I273" s="47"/>
      <c r="J273" s="55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</row>
    <row r="274" spans="6:64" ht="15.75" customHeight="1" x14ac:dyDescent="0.2">
      <c r="F274" s="84"/>
      <c r="G274" s="84"/>
      <c r="H274" s="47"/>
      <c r="I274" s="47"/>
      <c r="J274" s="55"/>
      <c r="AS274" s="83"/>
      <c r="AT274" s="83"/>
      <c r="AU274" s="83"/>
      <c r="AV274" s="83"/>
      <c r="AW274" s="83"/>
      <c r="AX274" s="83"/>
      <c r="AY274" s="83"/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</row>
    <row r="275" spans="6:64" ht="15.75" customHeight="1" x14ac:dyDescent="0.2">
      <c r="F275" s="84"/>
      <c r="G275" s="84"/>
      <c r="H275" s="47"/>
      <c r="I275" s="47"/>
      <c r="J275" s="55"/>
      <c r="AS275" s="83"/>
      <c r="AT275" s="83"/>
      <c r="AU275" s="83"/>
      <c r="AV275" s="83"/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</row>
    <row r="276" spans="6:64" ht="15.75" customHeight="1" x14ac:dyDescent="0.2">
      <c r="F276" s="84"/>
      <c r="G276" s="84"/>
      <c r="H276" s="47"/>
      <c r="I276" s="47"/>
      <c r="J276" s="55"/>
      <c r="AS276" s="83"/>
      <c r="AT276" s="83"/>
      <c r="AU276" s="83"/>
      <c r="AV276" s="83"/>
      <c r="AW276" s="83"/>
      <c r="AX276" s="83"/>
      <c r="AY276" s="83"/>
      <c r="AZ276" s="83"/>
      <c r="BA276" s="83"/>
      <c r="BB276" s="8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</row>
    <row r="277" spans="6:64" ht="15.75" customHeight="1" x14ac:dyDescent="0.2">
      <c r="F277" s="84"/>
      <c r="G277" s="84"/>
      <c r="H277" s="47"/>
      <c r="I277" s="47"/>
      <c r="J277" s="55"/>
      <c r="AS277" s="83"/>
      <c r="AT277" s="83"/>
      <c r="AU277" s="83"/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</row>
    <row r="278" spans="6:64" ht="15.75" customHeight="1" x14ac:dyDescent="0.2">
      <c r="F278" s="84"/>
      <c r="G278" s="84"/>
      <c r="H278" s="47"/>
      <c r="I278" s="47"/>
      <c r="J278" s="55"/>
      <c r="AS278" s="83"/>
      <c r="AT278" s="83"/>
      <c r="AU278" s="83"/>
      <c r="AV278" s="83"/>
      <c r="AW278" s="83"/>
      <c r="AX278" s="83"/>
      <c r="AY278" s="83"/>
      <c r="AZ278" s="83"/>
      <c r="BA278" s="83"/>
      <c r="BB278" s="8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</row>
    <row r="279" spans="6:64" ht="15.75" customHeight="1" x14ac:dyDescent="0.2">
      <c r="F279" s="84"/>
      <c r="G279" s="84"/>
      <c r="H279" s="47"/>
      <c r="I279" s="47"/>
      <c r="J279" s="55"/>
      <c r="AS279" s="83"/>
      <c r="AT279" s="83"/>
      <c r="AU279" s="83"/>
      <c r="AV279" s="83"/>
      <c r="AW279" s="83"/>
      <c r="AX279" s="83"/>
      <c r="AY279" s="83"/>
      <c r="AZ279" s="83"/>
      <c r="BA279" s="83"/>
      <c r="BB279" s="83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</row>
    <row r="280" spans="6:64" ht="15.75" customHeight="1" x14ac:dyDescent="0.2">
      <c r="F280" s="84"/>
      <c r="G280" s="84"/>
      <c r="H280" s="47"/>
      <c r="I280" s="47"/>
      <c r="J280" s="55"/>
      <c r="AS280" s="83"/>
      <c r="AT280" s="83"/>
      <c r="AU280" s="83"/>
      <c r="AV280" s="83"/>
      <c r="AW280" s="83"/>
      <c r="AX280" s="83"/>
      <c r="AY280" s="83"/>
      <c r="AZ280" s="83"/>
      <c r="BA280" s="83"/>
      <c r="BB280" s="83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</row>
    <row r="281" spans="6:64" ht="15.75" customHeight="1" x14ac:dyDescent="0.2">
      <c r="F281" s="84"/>
      <c r="G281" s="84"/>
      <c r="H281" s="47"/>
      <c r="I281" s="47"/>
      <c r="J281" s="55"/>
      <c r="AS281" s="83"/>
      <c r="AT281" s="83"/>
      <c r="AU281" s="83"/>
      <c r="AV281" s="83"/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</row>
    <row r="282" spans="6:64" ht="15.75" customHeight="1" x14ac:dyDescent="0.2">
      <c r="F282" s="84"/>
      <c r="G282" s="84"/>
      <c r="H282" s="47"/>
      <c r="I282" s="47"/>
      <c r="J282" s="55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</row>
    <row r="283" spans="6:64" ht="15.75" customHeight="1" x14ac:dyDescent="0.2">
      <c r="F283" s="84"/>
      <c r="G283" s="84"/>
      <c r="H283" s="47"/>
      <c r="I283" s="47"/>
      <c r="J283" s="55"/>
      <c r="AS283" s="83"/>
      <c r="AT283" s="83"/>
      <c r="AU283" s="83"/>
      <c r="AV283" s="83"/>
      <c r="AW283" s="83"/>
      <c r="AX283" s="83"/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</row>
    <row r="284" spans="6:64" ht="15.75" customHeight="1" x14ac:dyDescent="0.2">
      <c r="F284" s="84"/>
      <c r="G284" s="84"/>
      <c r="H284" s="47"/>
      <c r="I284" s="47"/>
      <c r="J284" s="55"/>
      <c r="AS284" s="83"/>
      <c r="AT284" s="83"/>
      <c r="AU284" s="83"/>
      <c r="AV284" s="83"/>
      <c r="AW284" s="83"/>
      <c r="AX284" s="83"/>
      <c r="AY284" s="83"/>
      <c r="AZ284" s="83"/>
      <c r="BA284" s="83"/>
      <c r="BB284" s="8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</row>
    <row r="285" spans="6:64" ht="15.75" customHeight="1" x14ac:dyDescent="0.2">
      <c r="F285" s="84"/>
      <c r="G285" s="84"/>
      <c r="H285" s="47"/>
      <c r="I285" s="47"/>
      <c r="J285" s="55"/>
      <c r="AS285" s="83"/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</row>
    <row r="286" spans="6:64" ht="15.75" customHeight="1" x14ac:dyDescent="0.2">
      <c r="F286" s="84"/>
      <c r="G286" s="84"/>
      <c r="H286" s="47"/>
      <c r="I286" s="47"/>
      <c r="J286" s="55"/>
      <c r="AS286" s="83"/>
      <c r="AT286" s="83"/>
      <c r="AU286" s="83"/>
      <c r="AV286" s="83"/>
      <c r="AW286" s="83"/>
      <c r="AX286" s="83"/>
      <c r="AY286" s="83"/>
      <c r="AZ286" s="83"/>
      <c r="BA286" s="83"/>
      <c r="BB286" s="8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</row>
    <row r="287" spans="6:64" ht="15.75" customHeight="1" x14ac:dyDescent="0.2">
      <c r="F287" s="84"/>
      <c r="G287" s="84"/>
      <c r="H287" s="47"/>
      <c r="I287" s="47"/>
      <c r="J287" s="55"/>
      <c r="AS287" s="83"/>
      <c r="AT287" s="83"/>
      <c r="AU287" s="83"/>
      <c r="AV287" s="83"/>
      <c r="AW287" s="83"/>
      <c r="AX287" s="83"/>
      <c r="AY287" s="83"/>
      <c r="AZ287" s="83"/>
      <c r="BA287" s="83"/>
      <c r="BB287" s="83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</row>
    <row r="288" spans="6:64" ht="15.75" customHeight="1" x14ac:dyDescent="0.2">
      <c r="F288" s="84"/>
      <c r="G288" s="84"/>
      <c r="H288" s="47"/>
      <c r="I288" s="47"/>
      <c r="J288" s="55"/>
      <c r="AS288" s="83"/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</row>
    <row r="289" spans="6:64" ht="15.75" customHeight="1" x14ac:dyDescent="0.2">
      <c r="F289" s="84"/>
      <c r="G289" s="84"/>
      <c r="H289" s="47"/>
      <c r="I289" s="47"/>
      <c r="J289" s="55"/>
      <c r="AS289" s="83"/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</row>
    <row r="290" spans="6:64" ht="15.75" customHeight="1" x14ac:dyDescent="0.2">
      <c r="F290" s="84"/>
      <c r="G290" s="84"/>
      <c r="H290" s="47"/>
      <c r="I290" s="47"/>
      <c r="J290" s="55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</row>
    <row r="291" spans="6:64" ht="15.75" customHeight="1" x14ac:dyDescent="0.2">
      <c r="F291" s="84"/>
      <c r="G291" s="84"/>
      <c r="H291" s="47"/>
      <c r="I291" s="47"/>
      <c r="J291" s="55"/>
      <c r="AS291" s="83"/>
      <c r="AT291" s="83"/>
      <c r="AU291" s="83"/>
      <c r="AV291" s="83"/>
      <c r="AW291" s="83"/>
      <c r="AX291" s="83"/>
      <c r="AY291" s="83"/>
      <c r="AZ291" s="83"/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</row>
    <row r="292" spans="6:64" ht="15.75" customHeight="1" x14ac:dyDescent="0.2">
      <c r="F292" s="84"/>
      <c r="G292" s="84"/>
      <c r="H292" s="47"/>
      <c r="I292" s="47"/>
      <c r="J292" s="55"/>
      <c r="AS292" s="83"/>
      <c r="AT292" s="83"/>
      <c r="AU292" s="83"/>
      <c r="AV292" s="83"/>
      <c r="AW292" s="83"/>
      <c r="AX292" s="83"/>
      <c r="AY292" s="83"/>
      <c r="AZ292" s="83"/>
      <c r="BA292" s="83"/>
      <c r="BB292" s="8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</row>
    <row r="293" spans="6:64" ht="15.75" customHeight="1" x14ac:dyDescent="0.2">
      <c r="F293" s="84"/>
      <c r="G293" s="84"/>
      <c r="H293" s="47"/>
      <c r="I293" s="47"/>
      <c r="J293" s="55"/>
      <c r="AS293" s="83"/>
      <c r="AT293" s="83"/>
      <c r="AU293" s="83"/>
      <c r="AV293" s="83"/>
      <c r="AW293" s="83"/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</row>
    <row r="294" spans="6:64" ht="15.75" customHeight="1" x14ac:dyDescent="0.2">
      <c r="F294" s="84"/>
      <c r="G294" s="84"/>
      <c r="H294" s="47"/>
      <c r="I294" s="47"/>
      <c r="J294" s="55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</row>
    <row r="295" spans="6:64" ht="15.75" customHeight="1" x14ac:dyDescent="0.2">
      <c r="F295" s="84"/>
      <c r="G295" s="84"/>
      <c r="H295" s="47"/>
      <c r="I295" s="47"/>
      <c r="J295" s="55"/>
      <c r="AS295" s="83"/>
      <c r="AT295" s="83"/>
      <c r="AU295" s="83"/>
      <c r="AV295" s="83"/>
      <c r="AW295" s="83"/>
      <c r="AX295" s="83"/>
      <c r="AY295" s="83"/>
      <c r="AZ295" s="83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</row>
    <row r="296" spans="6:64" ht="15.75" customHeight="1" x14ac:dyDescent="0.2">
      <c r="F296" s="84"/>
      <c r="G296" s="84"/>
      <c r="H296" s="47"/>
      <c r="I296" s="47"/>
      <c r="J296" s="55"/>
      <c r="AS296" s="83"/>
      <c r="AT296" s="83"/>
      <c r="AU296" s="83"/>
      <c r="AV296" s="83"/>
      <c r="AW296" s="83"/>
      <c r="AX296" s="83"/>
      <c r="AY296" s="83"/>
      <c r="AZ296" s="83"/>
      <c r="BA296" s="83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</row>
    <row r="297" spans="6:64" ht="15.75" customHeight="1" x14ac:dyDescent="0.2">
      <c r="F297" s="84"/>
      <c r="G297" s="84"/>
      <c r="H297" s="47"/>
      <c r="I297" s="47"/>
      <c r="J297" s="55"/>
      <c r="AS297" s="83"/>
      <c r="AT297" s="83"/>
      <c r="AU297" s="83"/>
      <c r="AV297" s="83"/>
      <c r="AW297" s="83"/>
      <c r="AX297" s="83"/>
      <c r="AY297" s="83"/>
      <c r="AZ297" s="83"/>
      <c r="BA297" s="83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</row>
    <row r="298" spans="6:64" ht="15.75" customHeight="1" x14ac:dyDescent="0.2">
      <c r="F298" s="84"/>
      <c r="G298" s="84"/>
      <c r="H298" s="47"/>
      <c r="I298" s="47"/>
      <c r="J298" s="55"/>
      <c r="AS298" s="83"/>
      <c r="AT298" s="83"/>
      <c r="AU298" s="83"/>
      <c r="AV298" s="83"/>
      <c r="AW298" s="83"/>
      <c r="AX298" s="83"/>
      <c r="AY298" s="83"/>
      <c r="AZ298" s="83"/>
      <c r="BA298" s="83"/>
      <c r="BB298" s="83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</row>
    <row r="299" spans="6:64" ht="15.75" customHeight="1" x14ac:dyDescent="0.2">
      <c r="F299" s="84"/>
      <c r="G299" s="84"/>
      <c r="H299" s="47"/>
      <c r="I299" s="47"/>
      <c r="J299" s="55"/>
      <c r="AS299" s="83"/>
      <c r="AT299" s="83"/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</row>
    <row r="300" spans="6:64" ht="15.75" customHeight="1" x14ac:dyDescent="0.2">
      <c r="F300" s="84"/>
      <c r="G300" s="84"/>
      <c r="H300" s="47"/>
      <c r="I300" s="47"/>
      <c r="J300" s="55"/>
      <c r="AS300" s="83"/>
      <c r="AT300" s="83"/>
      <c r="AU300" s="83"/>
      <c r="AV300" s="83"/>
      <c r="AW300" s="83"/>
      <c r="AX300" s="83"/>
      <c r="AY300" s="83"/>
      <c r="AZ300" s="83"/>
      <c r="BA300" s="83"/>
      <c r="BB300" s="83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</row>
    <row r="301" spans="6:64" ht="15.75" customHeight="1" x14ac:dyDescent="0.2">
      <c r="F301" s="84"/>
      <c r="G301" s="84"/>
      <c r="H301" s="47"/>
      <c r="I301" s="47"/>
      <c r="J301" s="55"/>
      <c r="AS301" s="83"/>
      <c r="AT301" s="83"/>
      <c r="AU301" s="83"/>
      <c r="AV301" s="83"/>
      <c r="AW301" s="83"/>
      <c r="AX301" s="83"/>
      <c r="AY301" s="83"/>
      <c r="AZ301" s="83"/>
      <c r="BA301" s="83"/>
      <c r="BB301" s="83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</row>
    <row r="302" spans="6:64" ht="15.75" customHeight="1" x14ac:dyDescent="0.2">
      <c r="F302" s="84"/>
      <c r="G302" s="84"/>
      <c r="H302" s="47"/>
      <c r="I302" s="47"/>
      <c r="J302" s="55"/>
      <c r="AS302" s="83"/>
      <c r="AT302" s="83"/>
      <c r="AU302" s="83"/>
      <c r="AV302" s="83"/>
      <c r="AW302" s="83"/>
      <c r="AX302" s="83"/>
      <c r="AY302" s="83"/>
      <c r="AZ302" s="83"/>
      <c r="BA302" s="83"/>
      <c r="BB302" s="83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</row>
    <row r="303" spans="6:64" ht="15.75" customHeight="1" x14ac:dyDescent="0.2">
      <c r="F303" s="84"/>
      <c r="G303" s="84"/>
      <c r="H303" s="47"/>
      <c r="I303" s="47"/>
      <c r="J303" s="55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</row>
    <row r="304" spans="6:64" ht="15.75" customHeight="1" x14ac:dyDescent="0.2">
      <c r="F304" s="84"/>
      <c r="G304" s="84"/>
      <c r="H304" s="47"/>
      <c r="I304" s="47"/>
      <c r="J304" s="55"/>
      <c r="AS304" s="83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</row>
    <row r="305" spans="6:64" ht="15.75" customHeight="1" x14ac:dyDescent="0.2">
      <c r="F305" s="84"/>
      <c r="G305" s="84"/>
      <c r="H305" s="47"/>
      <c r="I305" s="47"/>
      <c r="J305" s="55"/>
      <c r="AS305" s="83"/>
      <c r="AT305" s="83"/>
      <c r="AU305" s="83"/>
      <c r="AV305" s="83"/>
      <c r="AW305" s="83"/>
      <c r="AX305" s="83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</row>
    <row r="306" spans="6:64" ht="15.75" customHeight="1" x14ac:dyDescent="0.2">
      <c r="F306" s="84"/>
      <c r="G306" s="84"/>
      <c r="H306" s="47"/>
      <c r="I306" s="47"/>
      <c r="J306" s="55"/>
      <c r="AS306" s="83"/>
      <c r="AT306" s="83"/>
      <c r="AU306" s="83"/>
      <c r="AV306" s="83"/>
      <c r="AW306" s="83"/>
      <c r="AX306" s="83"/>
      <c r="AY306" s="83"/>
      <c r="AZ306" s="83"/>
      <c r="BA306" s="83"/>
      <c r="BB306" s="83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</row>
    <row r="307" spans="6:64" ht="15.75" customHeight="1" x14ac:dyDescent="0.2">
      <c r="F307" s="84"/>
      <c r="G307" s="84"/>
      <c r="H307" s="47"/>
      <c r="I307" s="47"/>
      <c r="J307" s="55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</row>
    <row r="308" spans="6:64" ht="15.75" customHeight="1" x14ac:dyDescent="0.2">
      <c r="F308" s="84"/>
      <c r="G308" s="84"/>
      <c r="H308" s="47"/>
      <c r="I308" s="47"/>
      <c r="J308" s="55"/>
      <c r="AS308" s="83"/>
      <c r="AT308" s="83"/>
      <c r="AU308" s="83"/>
      <c r="AV308" s="83"/>
      <c r="AW308" s="83"/>
      <c r="AX308" s="83"/>
      <c r="AY308" s="83"/>
      <c r="AZ308" s="83"/>
      <c r="BA308" s="83"/>
      <c r="BB308" s="83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</row>
    <row r="309" spans="6:64" ht="15.75" customHeight="1" x14ac:dyDescent="0.2">
      <c r="F309" s="84"/>
      <c r="G309" s="84"/>
      <c r="H309" s="47"/>
      <c r="I309" s="47"/>
      <c r="J309" s="55"/>
      <c r="AS309" s="83"/>
      <c r="AT309" s="83"/>
      <c r="AU309" s="83"/>
      <c r="AV309" s="83"/>
      <c r="AW309" s="83"/>
      <c r="AX309" s="83"/>
      <c r="AY309" s="83"/>
      <c r="AZ309" s="83"/>
      <c r="BA309" s="83"/>
      <c r="BB309" s="83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</row>
    <row r="310" spans="6:64" ht="15.75" customHeight="1" x14ac:dyDescent="0.2">
      <c r="F310" s="84"/>
      <c r="G310" s="84"/>
      <c r="H310" s="47"/>
      <c r="I310" s="47"/>
      <c r="J310" s="55"/>
      <c r="AS310" s="83"/>
      <c r="AT310" s="83"/>
      <c r="AU310" s="83"/>
      <c r="AV310" s="83"/>
      <c r="AW310" s="83"/>
      <c r="AX310" s="83"/>
      <c r="AY310" s="83"/>
      <c r="AZ310" s="83"/>
      <c r="BA310" s="83"/>
      <c r="BB310" s="8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</row>
    <row r="311" spans="6:64" ht="15.75" customHeight="1" x14ac:dyDescent="0.2">
      <c r="F311" s="84"/>
      <c r="G311" s="84"/>
      <c r="H311" s="47"/>
      <c r="I311" s="47"/>
      <c r="J311" s="55"/>
      <c r="AS311" s="83"/>
      <c r="AT311" s="83"/>
      <c r="AU311" s="83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</row>
    <row r="312" spans="6:64" ht="15.75" customHeight="1" x14ac:dyDescent="0.2">
      <c r="F312" s="84"/>
      <c r="G312" s="84"/>
      <c r="H312" s="47"/>
      <c r="I312" s="47"/>
      <c r="J312" s="55"/>
      <c r="AS312" s="83"/>
      <c r="AT312" s="83"/>
      <c r="AU312" s="83"/>
      <c r="AV312" s="83"/>
      <c r="AW312" s="83"/>
      <c r="AX312" s="83"/>
      <c r="AY312" s="83"/>
      <c r="AZ312" s="83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</row>
    <row r="313" spans="6:64" ht="15.75" customHeight="1" x14ac:dyDescent="0.2">
      <c r="F313" s="84"/>
      <c r="G313" s="84"/>
      <c r="H313" s="47"/>
      <c r="I313" s="47"/>
      <c r="J313" s="55"/>
      <c r="AS313" s="83"/>
      <c r="AT313" s="83"/>
      <c r="AU313" s="83"/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</row>
    <row r="314" spans="6:64" ht="15.75" customHeight="1" x14ac:dyDescent="0.2">
      <c r="F314" s="84"/>
      <c r="G314" s="84"/>
      <c r="H314" s="47"/>
      <c r="I314" s="47"/>
      <c r="J314" s="55"/>
      <c r="AS314" s="83"/>
      <c r="AT314" s="83"/>
      <c r="AU314" s="83"/>
      <c r="AV314" s="83"/>
      <c r="AW314" s="83"/>
      <c r="AX314" s="83"/>
      <c r="AY314" s="83"/>
      <c r="AZ314" s="83"/>
      <c r="BA314" s="83"/>
      <c r="BB314" s="83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</row>
    <row r="315" spans="6:64" ht="15.75" customHeight="1" x14ac:dyDescent="0.2">
      <c r="F315" s="84"/>
      <c r="G315" s="84"/>
      <c r="H315" s="47"/>
      <c r="I315" s="47"/>
      <c r="J315" s="55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</row>
    <row r="316" spans="6:64" ht="15.75" customHeight="1" x14ac:dyDescent="0.2">
      <c r="F316" s="84"/>
      <c r="G316" s="84"/>
      <c r="H316" s="47"/>
      <c r="I316" s="47"/>
      <c r="J316" s="55"/>
      <c r="AS316" s="83"/>
      <c r="AT316" s="83"/>
      <c r="AU316" s="83"/>
      <c r="AV316" s="83"/>
      <c r="AW316" s="83"/>
      <c r="AX316" s="83"/>
      <c r="AY316" s="83"/>
      <c r="AZ316" s="83"/>
      <c r="BA316" s="83"/>
      <c r="BB316" s="83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</row>
    <row r="317" spans="6:64" ht="15.75" customHeight="1" x14ac:dyDescent="0.2">
      <c r="F317" s="84"/>
      <c r="G317" s="84"/>
      <c r="H317" s="47"/>
      <c r="I317" s="47"/>
      <c r="J317" s="55"/>
      <c r="AS317" s="83"/>
      <c r="AT317" s="83"/>
      <c r="AU317" s="83"/>
      <c r="AV317" s="83"/>
      <c r="AW317" s="83"/>
      <c r="AX317" s="83"/>
      <c r="AY317" s="83"/>
      <c r="AZ317" s="83"/>
      <c r="BA317" s="83"/>
      <c r="BB317" s="83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</row>
    <row r="318" spans="6:64" ht="15.75" customHeight="1" x14ac:dyDescent="0.2">
      <c r="F318" s="84"/>
      <c r="G318" s="84"/>
      <c r="H318" s="47"/>
      <c r="I318" s="47"/>
      <c r="J318" s="55"/>
      <c r="AS318" s="83"/>
      <c r="AT318" s="83"/>
      <c r="AU318" s="83"/>
      <c r="AV318" s="83"/>
      <c r="AW318" s="83"/>
      <c r="AX318" s="83"/>
      <c r="AY318" s="83"/>
      <c r="AZ318" s="83"/>
      <c r="BA318" s="83"/>
      <c r="BB318" s="83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</row>
    <row r="319" spans="6:64" ht="15.75" customHeight="1" x14ac:dyDescent="0.2">
      <c r="F319" s="84"/>
      <c r="G319" s="84"/>
      <c r="H319" s="47"/>
      <c r="I319" s="47"/>
      <c r="J319" s="55"/>
      <c r="AS319" s="83"/>
      <c r="AT319" s="83"/>
      <c r="AU319" s="83"/>
      <c r="AV319" s="83"/>
      <c r="AW319" s="83"/>
      <c r="AX319" s="83"/>
      <c r="AY319" s="83"/>
      <c r="AZ319" s="83"/>
      <c r="BA319" s="83"/>
      <c r="BB319" s="83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</row>
    <row r="320" spans="6:64" ht="15.75" customHeight="1" x14ac:dyDescent="0.2">
      <c r="F320" s="84"/>
      <c r="G320" s="84"/>
      <c r="H320" s="47"/>
      <c r="I320" s="47"/>
      <c r="J320" s="55"/>
      <c r="AS320" s="83"/>
      <c r="AT320" s="83"/>
      <c r="AU320" s="83"/>
      <c r="AV320" s="83"/>
      <c r="AW320" s="83"/>
      <c r="AX320" s="83"/>
      <c r="AY320" s="83"/>
      <c r="AZ320" s="83"/>
      <c r="BA320" s="83"/>
      <c r="BB320" s="83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</row>
    <row r="321" spans="6:64" ht="15.75" customHeight="1" x14ac:dyDescent="0.2">
      <c r="F321" s="84"/>
      <c r="G321" s="84"/>
      <c r="H321" s="47"/>
      <c r="I321" s="47"/>
      <c r="J321" s="55"/>
      <c r="AS321" s="83"/>
      <c r="AT321" s="83"/>
      <c r="AU321" s="83"/>
      <c r="AV321" s="83"/>
      <c r="AW321" s="83"/>
      <c r="AX321" s="83"/>
      <c r="AY321" s="83"/>
      <c r="AZ321" s="83"/>
      <c r="BA321" s="83"/>
      <c r="BB321" s="83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</row>
    <row r="322" spans="6:64" ht="15.75" customHeight="1" x14ac:dyDescent="0.2">
      <c r="F322" s="84"/>
      <c r="G322" s="84"/>
      <c r="H322" s="47"/>
      <c r="I322" s="47"/>
      <c r="J322" s="55"/>
      <c r="AS322" s="83"/>
      <c r="AT322" s="83"/>
      <c r="AU322" s="83"/>
      <c r="AV322" s="83"/>
      <c r="AW322" s="83"/>
      <c r="AX322" s="83"/>
      <c r="AY322" s="83"/>
      <c r="AZ322" s="83"/>
      <c r="BA322" s="83"/>
      <c r="BB322" s="83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</row>
    <row r="323" spans="6:64" ht="15.75" customHeight="1" x14ac:dyDescent="0.2">
      <c r="F323" s="84"/>
      <c r="G323" s="84"/>
      <c r="H323" s="47"/>
      <c r="I323" s="47"/>
      <c r="J323" s="55"/>
      <c r="AS323" s="83"/>
      <c r="AT323" s="83"/>
      <c r="AU323" s="83"/>
      <c r="AV323" s="83"/>
      <c r="AW323" s="83"/>
      <c r="AX323" s="83"/>
      <c r="AY323" s="83"/>
      <c r="AZ323" s="83"/>
      <c r="BA323" s="83"/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</row>
    <row r="324" spans="6:64" ht="15" customHeight="1" x14ac:dyDescent="0.2">
      <c r="F324" s="54"/>
      <c r="G324" s="54"/>
      <c r="H324" s="47"/>
      <c r="I324" s="47"/>
      <c r="J324" s="55"/>
      <c r="AS324" s="56"/>
    </row>
    <row r="325" spans="6:64" ht="15" customHeight="1" x14ac:dyDescent="0.2">
      <c r="F325" s="54"/>
      <c r="G325" s="54"/>
      <c r="H325" s="47"/>
      <c r="I325" s="47"/>
      <c r="J325" s="55"/>
      <c r="AS325" s="56"/>
    </row>
  </sheetData>
  <sortState xmlns:xlrd2="http://schemas.microsoft.com/office/spreadsheetml/2017/richdata2" ref="A3:BS122">
    <sortCondition ref="F3:F122"/>
    <sortCondition ref="C3:C122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B0EE-2402-A74E-958B-5026057FB673}">
  <dimension ref="A1:BS149"/>
  <sheetViews>
    <sheetView zoomScale="118" zoomScaleNormal="70" workbookViewId="0">
      <pane xSplit="6" ySplit="2" topLeftCell="AU3" activePane="bottomRight" state="frozen"/>
      <selection pane="topRight" activeCell="G1" sqref="G1"/>
      <selection pane="bottomLeft" activeCell="A3" sqref="A3"/>
      <selection pane="bottomRight" activeCell="D100" sqref="D100"/>
    </sheetView>
  </sheetViews>
  <sheetFormatPr baseColWidth="10" defaultColWidth="10.83203125" defaultRowHeight="16" x14ac:dyDescent="0.2"/>
  <cols>
    <col min="1" max="1" width="28.5" style="19" bestFit="1" customWidth="1"/>
    <col min="2" max="2" width="4.83203125" style="21" bestFit="1" customWidth="1"/>
    <col min="3" max="3" width="16.83203125" style="21" bestFit="1" customWidth="1"/>
    <col min="4" max="4" width="8.6640625" style="21" bestFit="1" customWidth="1"/>
    <col min="5" max="5" width="12.5" style="21" bestFit="1" customWidth="1"/>
    <col min="6" max="6" width="13.5" style="21" bestFit="1" customWidth="1"/>
    <col min="7" max="7" width="7.6640625" style="21" bestFit="1" customWidth="1"/>
    <col min="8" max="8" width="9" style="21" bestFit="1" customWidth="1"/>
    <col min="9" max="9" width="12.1640625" style="44" bestFit="1" customWidth="1"/>
    <col min="10" max="10" width="13" style="33" customWidth="1"/>
    <col min="11" max="11" width="8.33203125" style="23" customWidth="1"/>
    <col min="12" max="12" width="7.33203125" style="30" customWidth="1"/>
    <col min="13" max="13" width="9.1640625" style="34" customWidth="1"/>
    <col min="14" max="14" width="14.33203125" style="23" bestFit="1" customWidth="1"/>
    <col min="15" max="15" width="11" style="30" customWidth="1"/>
    <col min="16" max="16" width="13.1640625" style="23" customWidth="1"/>
    <col min="17" max="17" width="12.1640625" style="27" customWidth="1"/>
    <col min="18" max="18" width="9.33203125" style="21" bestFit="1" customWidth="1"/>
    <col min="19" max="19" width="12.1640625" style="21" bestFit="1" customWidth="1"/>
    <col min="20" max="20" width="11.1640625" style="14" bestFit="1" customWidth="1"/>
    <col min="21" max="21" width="8.33203125" style="14" customWidth="1"/>
    <col min="22" max="22" width="11.5" style="14" bestFit="1" customWidth="1"/>
    <col min="23" max="23" width="8" style="21" bestFit="1" customWidth="1"/>
    <col min="24" max="24" width="10.83203125" style="21" bestFit="1" customWidth="1"/>
    <col min="25" max="25" width="8.6640625" style="30" bestFit="1" customWidth="1"/>
    <col min="26" max="26" width="12.33203125" style="21" customWidth="1"/>
    <col min="27" max="27" width="7.1640625" style="30" bestFit="1" customWidth="1"/>
    <col min="28" max="28" width="10" style="21" bestFit="1" customWidth="1"/>
    <col min="29" max="29" width="7.6640625" style="21" bestFit="1" customWidth="1"/>
    <col min="30" max="30" width="10.5" style="21" bestFit="1" customWidth="1"/>
    <col min="31" max="31" width="6.1640625" style="31" bestFit="1" customWidth="1"/>
    <col min="32" max="32" width="9" style="31" bestFit="1" customWidth="1"/>
    <col min="33" max="33" width="12.83203125" style="31" customWidth="1"/>
    <col min="34" max="34" width="12.5" style="34" bestFit="1" customWidth="1"/>
    <col min="35" max="35" width="12.5" style="57" bestFit="1" customWidth="1"/>
    <col min="36" max="36" width="9.6640625" style="34" bestFit="1" customWidth="1"/>
    <col min="37" max="37" width="11" style="58" customWidth="1"/>
    <col min="38" max="38" width="12.5" style="58" customWidth="1"/>
    <col min="39" max="39" width="14" style="159" bestFit="1" customWidth="1"/>
    <col min="40" max="40" width="16.83203125" style="33" bestFit="1" customWidth="1"/>
    <col min="41" max="41" width="15.83203125" style="26" bestFit="1" customWidth="1"/>
    <col min="42" max="42" width="9.33203125" style="21" customWidth="1"/>
    <col min="43" max="43" width="13.33203125" style="21" bestFit="1" customWidth="1"/>
    <col min="44" max="44" width="11.33203125" style="34" bestFit="1" customWidth="1"/>
    <col min="45" max="45" width="11.33203125" style="30" customWidth="1"/>
    <col min="46" max="46" width="11" style="21" customWidth="1"/>
    <col min="47" max="47" width="12.5" style="35" customWidth="1"/>
    <col min="48" max="48" width="9" style="59" customWidth="1"/>
    <col min="49" max="49" width="12.1640625" style="162" bestFit="1" customWidth="1"/>
    <col min="50" max="50" width="12.1640625" style="14" customWidth="1"/>
    <col min="51" max="51" width="12.1640625" style="30" bestFit="1" customWidth="1"/>
    <col min="52" max="52" width="7" style="30" bestFit="1" customWidth="1"/>
    <col min="53" max="53" width="6" style="14" bestFit="1" customWidth="1"/>
    <col min="54" max="55" width="6" style="14" customWidth="1"/>
    <col min="56" max="56" width="11.33203125" style="14" customWidth="1"/>
    <col min="57" max="57" width="9.1640625" style="14" bestFit="1" customWidth="1"/>
    <col min="58" max="58" width="8" style="14" bestFit="1" customWidth="1"/>
    <col min="59" max="59" width="7" style="14" bestFit="1" customWidth="1"/>
    <col min="60" max="60" width="7" style="14" customWidth="1"/>
    <col min="61" max="61" width="7.6640625" style="27" bestFit="1" customWidth="1"/>
    <col min="62" max="62" width="6.5" style="27" bestFit="1" customWidth="1"/>
    <col min="63" max="63" width="5.5" style="27" bestFit="1" customWidth="1"/>
    <col min="64" max="64" width="15.6640625" style="26" customWidth="1"/>
    <col min="66" max="66" width="20.6640625" style="21" bestFit="1" customWidth="1"/>
    <col min="67" max="16384" width="10.83203125" style="21"/>
  </cols>
  <sheetData>
    <row r="1" spans="1:71" s="1" customFormat="1" x14ac:dyDescent="0.2">
      <c r="K1" s="2" t="s">
        <v>184</v>
      </c>
      <c r="L1" s="1" t="s">
        <v>184</v>
      </c>
      <c r="M1" s="3" t="s">
        <v>184</v>
      </c>
      <c r="N1" s="1" t="s">
        <v>184</v>
      </c>
      <c r="O1" s="30" t="s">
        <v>187</v>
      </c>
      <c r="P1" s="1" t="s">
        <v>187</v>
      </c>
      <c r="Q1" s="4"/>
      <c r="R1" s="1" t="s">
        <v>187</v>
      </c>
      <c r="S1" s="1" t="s">
        <v>187</v>
      </c>
      <c r="W1" s="1" t="s">
        <v>187</v>
      </c>
      <c r="X1" s="1" t="s">
        <v>187</v>
      </c>
      <c r="Y1" s="2"/>
      <c r="AA1" s="2"/>
      <c r="AC1" s="1" t="s">
        <v>187</v>
      </c>
      <c r="AD1" s="1" t="s">
        <v>187</v>
      </c>
      <c r="AE1" s="1" t="s">
        <v>187</v>
      </c>
      <c r="AF1" s="1" t="s">
        <v>187</v>
      </c>
      <c r="AH1" s="1" t="s">
        <v>187</v>
      </c>
      <c r="AI1" s="7" t="s">
        <v>187</v>
      </c>
      <c r="AJ1" s="3" t="s">
        <v>189</v>
      </c>
      <c r="AK1" s="8" t="s">
        <v>189</v>
      </c>
      <c r="AL1" s="8" t="s">
        <v>189</v>
      </c>
      <c r="AM1" s="157"/>
      <c r="AP1" s="1" t="s">
        <v>191</v>
      </c>
      <c r="AQ1" s="1" t="s">
        <v>191</v>
      </c>
      <c r="AR1" s="1" t="s">
        <v>193</v>
      </c>
      <c r="AS1" s="1" t="s">
        <v>192</v>
      </c>
      <c r="AT1" s="1" t="s">
        <v>201</v>
      </c>
      <c r="AU1" s="9" t="s">
        <v>210</v>
      </c>
      <c r="AV1" s="10" t="s">
        <v>200</v>
      </c>
      <c r="AW1" s="9" t="s">
        <v>199</v>
      </c>
      <c r="AX1" s="4"/>
      <c r="AY1" s="11"/>
      <c r="AZ1" s="11"/>
      <c r="BA1" s="12"/>
      <c r="BB1" s="12"/>
      <c r="BC1" s="12"/>
      <c r="BD1" s="14"/>
      <c r="BE1" s="4" t="s">
        <v>783</v>
      </c>
      <c r="BF1" s="4"/>
      <c r="BG1" s="4"/>
      <c r="BH1" s="4"/>
      <c r="BI1" s="4" t="s">
        <v>783</v>
      </c>
      <c r="BJ1" s="4"/>
      <c r="BK1" s="4"/>
    </row>
    <row r="2" spans="1:71" s="1" customFormat="1" ht="80" x14ac:dyDescent="0.2">
      <c r="A2" s="1" t="s">
        <v>0</v>
      </c>
      <c r="B2" s="1" t="s">
        <v>10</v>
      </c>
      <c r="C2" s="1" t="s">
        <v>9</v>
      </c>
      <c r="D2" s="1" t="s">
        <v>11</v>
      </c>
      <c r="E2" s="1" t="s">
        <v>12</v>
      </c>
      <c r="F2" s="1" t="s">
        <v>13</v>
      </c>
      <c r="G2" s="1" t="s">
        <v>165</v>
      </c>
      <c r="H2" s="1" t="s">
        <v>166</v>
      </c>
      <c r="I2" s="1" t="s">
        <v>209</v>
      </c>
      <c r="J2" s="1" t="s">
        <v>680</v>
      </c>
      <c r="K2" s="2" t="s">
        <v>215</v>
      </c>
      <c r="L2" s="1" t="s">
        <v>185</v>
      </c>
      <c r="M2" s="15" t="s">
        <v>186</v>
      </c>
      <c r="N2" s="1" t="s">
        <v>761</v>
      </c>
      <c r="O2" s="30" t="s">
        <v>214</v>
      </c>
      <c r="P2" s="16" t="s">
        <v>202</v>
      </c>
      <c r="Q2" s="17" t="s">
        <v>203</v>
      </c>
      <c r="R2" s="1" t="s">
        <v>188</v>
      </c>
      <c r="S2" s="16" t="s">
        <v>2</v>
      </c>
      <c r="T2" s="16" t="s">
        <v>3</v>
      </c>
      <c r="U2" s="16"/>
      <c r="V2" s="1" t="s">
        <v>164</v>
      </c>
      <c r="W2" s="1" t="s">
        <v>216</v>
      </c>
      <c r="X2" s="16" t="s">
        <v>217</v>
      </c>
      <c r="Y2" s="2" t="s">
        <v>225</v>
      </c>
      <c r="Z2" s="16" t="s">
        <v>224</v>
      </c>
      <c r="AA2" s="2" t="s">
        <v>226</v>
      </c>
      <c r="AB2" s="16" t="s">
        <v>227</v>
      </c>
      <c r="AC2" s="1" t="s">
        <v>218</v>
      </c>
      <c r="AD2" s="16" t="s">
        <v>219</v>
      </c>
      <c r="AE2" s="1" t="s">
        <v>220</v>
      </c>
      <c r="AF2" s="16" t="s">
        <v>221</v>
      </c>
      <c r="AG2" s="16"/>
      <c r="AH2" s="1" t="s">
        <v>222</v>
      </c>
      <c r="AI2" s="7" t="s">
        <v>989</v>
      </c>
      <c r="AJ2" s="3" t="s">
        <v>211</v>
      </c>
      <c r="AK2" s="8" t="s">
        <v>990</v>
      </c>
      <c r="AL2" s="8" t="s">
        <v>736</v>
      </c>
      <c r="AM2" s="158" t="s">
        <v>142</v>
      </c>
      <c r="AN2" s="1" t="s">
        <v>8</v>
      </c>
      <c r="AP2" s="1" t="s">
        <v>758</v>
      </c>
      <c r="AQ2" s="1" t="s">
        <v>757</v>
      </c>
      <c r="AR2" s="1" t="s">
        <v>759</v>
      </c>
      <c r="AS2" s="1" t="s">
        <v>755</v>
      </c>
      <c r="AT2" s="1" t="s">
        <v>756</v>
      </c>
      <c r="AU2" s="9" t="s">
        <v>762</v>
      </c>
      <c r="AV2" s="10" t="s">
        <v>760</v>
      </c>
      <c r="AW2" s="9" t="s">
        <v>760</v>
      </c>
      <c r="AX2" s="4"/>
      <c r="AY2" s="2" t="s">
        <v>1017</v>
      </c>
      <c r="AZ2" s="2" t="s">
        <v>1015</v>
      </c>
      <c r="BA2" s="4" t="s">
        <v>1016</v>
      </c>
      <c r="BB2" s="4" t="s">
        <v>1342</v>
      </c>
      <c r="BC2" s="4" t="s">
        <v>1343</v>
      </c>
      <c r="BD2" s="4"/>
      <c r="BE2" s="4" t="s">
        <v>784</v>
      </c>
      <c r="BF2" s="4" t="s">
        <v>785</v>
      </c>
      <c r="BG2" s="4" t="s">
        <v>786</v>
      </c>
      <c r="BH2" s="4"/>
      <c r="BI2" s="4" t="s">
        <v>787</v>
      </c>
      <c r="BJ2" s="4" t="s">
        <v>788</v>
      </c>
      <c r="BK2" s="4" t="s">
        <v>789</v>
      </c>
    </row>
    <row r="3" spans="1:71" ht="15" x14ac:dyDescent="0.2">
      <c r="J3" s="21"/>
      <c r="L3" s="24"/>
      <c r="M3" s="25"/>
      <c r="P3" s="26"/>
      <c r="R3" s="25"/>
      <c r="S3" s="25"/>
      <c r="T3" s="28"/>
      <c r="U3" s="28"/>
      <c r="V3" s="28"/>
      <c r="W3" s="22"/>
      <c r="X3" s="22"/>
      <c r="Y3" s="24"/>
      <c r="Z3" s="22"/>
      <c r="AA3" s="24"/>
      <c r="AB3" s="22"/>
      <c r="AC3" s="22"/>
      <c r="AD3" s="22"/>
      <c r="AE3" s="79"/>
      <c r="AF3" s="79"/>
      <c r="AG3" s="79"/>
      <c r="AH3" s="25"/>
      <c r="AI3" s="32"/>
      <c r="AJ3" s="25"/>
      <c r="AK3" s="32"/>
      <c r="AL3" s="32"/>
      <c r="AN3" s="21"/>
      <c r="AO3" s="34"/>
      <c r="AV3" s="36"/>
      <c r="BI3" s="14"/>
      <c r="BJ3" s="14"/>
      <c r="BK3" s="14"/>
      <c r="BL3" s="34"/>
      <c r="BM3" s="21"/>
      <c r="BN3" s="19"/>
    </row>
    <row r="4" spans="1:71" ht="15" x14ac:dyDescent="0.2">
      <c r="A4" s="48" t="s">
        <v>871</v>
      </c>
      <c r="B4" s="48" t="s">
        <v>207</v>
      </c>
      <c r="C4" s="48" t="s">
        <v>1189</v>
      </c>
      <c r="D4" s="48" t="s">
        <v>871</v>
      </c>
      <c r="E4" s="21" t="s">
        <v>138</v>
      </c>
      <c r="F4" s="43" t="s">
        <v>139</v>
      </c>
      <c r="G4" s="48" t="s">
        <v>170</v>
      </c>
      <c r="H4" s="21" t="s">
        <v>178</v>
      </c>
      <c r="I4" s="44">
        <v>45084</v>
      </c>
      <c r="J4" s="21"/>
      <c r="K4" s="49">
        <v>3.1457071800000005</v>
      </c>
      <c r="L4" s="49"/>
      <c r="M4" s="49"/>
      <c r="N4" s="21" t="s">
        <v>1020</v>
      </c>
      <c r="P4" s="21"/>
      <c r="Q4" s="21"/>
      <c r="T4" s="21"/>
      <c r="U4" s="21"/>
      <c r="V4" s="21"/>
      <c r="Y4" s="21"/>
      <c r="AA4" s="21"/>
      <c r="AE4" s="21"/>
      <c r="AF4" s="21"/>
      <c r="AG4" s="21"/>
      <c r="AH4" s="21"/>
      <c r="AJ4" s="21"/>
      <c r="AK4" s="57"/>
      <c r="AL4" s="57"/>
      <c r="AM4" s="160"/>
      <c r="AN4" s="21"/>
      <c r="AO4" s="21"/>
      <c r="AR4" s="45"/>
      <c r="AS4" s="45">
        <v>93.750005555455573</v>
      </c>
      <c r="AT4" s="45"/>
      <c r="AU4" s="156"/>
      <c r="AV4" s="156"/>
      <c r="AW4" s="163"/>
      <c r="AX4" s="45"/>
      <c r="AY4" s="30">
        <v>51.256718481826979</v>
      </c>
      <c r="AZ4" s="45"/>
      <c r="BA4" s="45"/>
      <c r="BB4" s="49">
        <v>50.938875853862719</v>
      </c>
      <c r="BC4" s="49">
        <v>0.99379900552789091</v>
      </c>
      <c r="BD4" s="45"/>
      <c r="BE4" s="45"/>
      <c r="BF4" s="45"/>
      <c r="BG4" s="45"/>
      <c r="BH4" s="45"/>
      <c r="BI4" s="45"/>
      <c r="BJ4" s="45"/>
      <c r="BK4" s="45"/>
      <c r="BL4" s="45"/>
      <c r="BM4" s="21"/>
    </row>
    <row r="5" spans="1:71" ht="15" x14ac:dyDescent="0.2">
      <c r="A5" s="48" t="s">
        <v>869</v>
      </c>
      <c r="B5" s="48" t="s">
        <v>207</v>
      </c>
      <c r="C5" s="48" t="s">
        <v>1189</v>
      </c>
      <c r="D5" s="48" t="s">
        <v>869</v>
      </c>
      <c r="E5" s="21" t="s">
        <v>138</v>
      </c>
      <c r="F5" s="43" t="s">
        <v>139</v>
      </c>
      <c r="G5" s="48" t="s">
        <v>170</v>
      </c>
      <c r="H5" s="21" t="s">
        <v>178</v>
      </c>
      <c r="I5" s="44">
        <v>45084</v>
      </c>
      <c r="J5" s="21"/>
      <c r="K5" s="49">
        <v>2.3707316999999999</v>
      </c>
      <c r="L5" s="49"/>
      <c r="M5" s="49"/>
      <c r="N5" s="21" t="s">
        <v>1020</v>
      </c>
      <c r="P5" s="21"/>
      <c r="Q5" s="21"/>
      <c r="T5" s="21"/>
      <c r="U5" s="21"/>
      <c r="V5" s="21"/>
      <c r="Y5" s="21"/>
      <c r="AA5" s="21"/>
      <c r="AE5" s="21"/>
      <c r="AF5" s="21"/>
      <c r="AG5" s="21"/>
      <c r="AH5" s="21"/>
      <c r="AJ5" s="21"/>
      <c r="AK5" s="57"/>
      <c r="AL5" s="57"/>
      <c r="AM5" s="160"/>
      <c r="AN5" s="21"/>
      <c r="AO5" s="21"/>
      <c r="AR5" s="45"/>
      <c r="AS5" s="45">
        <v>93.766673611127771</v>
      </c>
      <c r="AT5" s="45"/>
      <c r="AU5" s="156"/>
      <c r="AV5" s="156"/>
      <c r="AW5" s="163"/>
      <c r="AX5" s="45"/>
      <c r="AY5" s="30">
        <v>53.049044222365865</v>
      </c>
      <c r="AZ5" s="45"/>
      <c r="BA5" s="45"/>
      <c r="BB5" s="49">
        <v>51.507293308673127</v>
      </c>
      <c r="BC5" s="49">
        <v>0.97093725369998796</v>
      </c>
      <c r="BD5" s="45"/>
      <c r="BE5" s="45"/>
      <c r="BF5" s="45"/>
      <c r="BG5" s="45"/>
      <c r="BH5" s="45"/>
      <c r="BI5" s="45"/>
      <c r="BJ5" s="45"/>
      <c r="BK5" s="45"/>
      <c r="BL5" s="45"/>
      <c r="BM5" s="21"/>
    </row>
    <row r="6" spans="1:71" ht="15" x14ac:dyDescent="0.2">
      <c r="A6" s="48" t="s">
        <v>868</v>
      </c>
      <c r="B6" s="48" t="s">
        <v>207</v>
      </c>
      <c r="C6" s="48" t="s">
        <v>1189</v>
      </c>
      <c r="D6" s="48" t="s">
        <v>868</v>
      </c>
      <c r="E6" s="21" t="s">
        <v>138</v>
      </c>
      <c r="F6" s="43" t="s">
        <v>139</v>
      </c>
      <c r="G6" s="48" t="s">
        <v>170</v>
      </c>
      <c r="H6" s="21" t="s">
        <v>178</v>
      </c>
      <c r="I6" s="44">
        <v>45084</v>
      </c>
      <c r="J6" s="21"/>
      <c r="K6" s="49">
        <v>0.81582882000000012</v>
      </c>
      <c r="L6" s="49"/>
      <c r="M6" s="49"/>
      <c r="N6" s="21" t="s">
        <v>1020</v>
      </c>
      <c r="P6" s="21"/>
      <c r="Q6" s="21"/>
      <c r="T6" s="21"/>
      <c r="U6" s="21"/>
      <c r="V6" s="21"/>
      <c r="Y6" s="21"/>
      <c r="AA6" s="21"/>
      <c r="AE6" s="21"/>
      <c r="AF6" s="21"/>
      <c r="AG6" s="21"/>
      <c r="AH6" s="21"/>
      <c r="AJ6" s="21"/>
      <c r="AK6" s="57"/>
      <c r="AL6" s="57"/>
      <c r="AM6" s="160"/>
      <c r="AN6" s="21"/>
      <c r="AO6" s="21"/>
      <c r="AR6" s="45"/>
      <c r="AS6" s="45">
        <v>93.783341666625347</v>
      </c>
      <c r="AT6" s="45"/>
      <c r="AU6" s="156"/>
      <c r="AV6" s="156"/>
      <c r="AW6" s="163"/>
      <c r="AX6" s="45"/>
      <c r="AY6" s="30">
        <v>44.976203211227244</v>
      </c>
      <c r="AZ6" s="45"/>
      <c r="BA6" s="45"/>
      <c r="BB6" s="49">
        <v>50.300291962200802</v>
      </c>
      <c r="BC6" s="49">
        <v>1.1183756824907916</v>
      </c>
      <c r="BD6" s="45"/>
      <c r="BE6" s="45"/>
      <c r="BF6" s="45"/>
      <c r="BG6" s="45"/>
      <c r="BH6" s="45"/>
      <c r="BI6" s="45"/>
      <c r="BJ6" s="45"/>
      <c r="BK6" s="45"/>
      <c r="BL6" s="45"/>
      <c r="BM6" s="21"/>
    </row>
    <row r="7" spans="1:71" s="48" customFormat="1" ht="15" x14ac:dyDescent="0.2">
      <c r="A7" s="48" t="s">
        <v>870</v>
      </c>
      <c r="B7" s="48" t="s">
        <v>207</v>
      </c>
      <c r="C7" s="48" t="s">
        <v>1189</v>
      </c>
      <c r="D7" s="48" t="s">
        <v>870</v>
      </c>
      <c r="E7" s="21" t="s">
        <v>138</v>
      </c>
      <c r="F7" s="43" t="s">
        <v>139</v>
      </c>
      <c r="G7" s="48" t="s">
        <v>170</v>
      </c>
      <c r="H7" s="21" t="s">
        <v>178</v>
      </c>
      <c r="I7" s="44">
        <v>45084</v>
      </c>
      <c r="J7" s="21"/>
      <c r="K7" s="49">
        <v>2.59852002</v>
      </c>
      <c r="L7" s="49"/>
      <c r="M7" s="49"/>
      <c r="N7" s="21" t="s">
        <v>1020</v>
      </c>
      <c r="O7" s="30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57"/>
      <c r="AJ7" s="21"/>
      <c r="AK7" s="57"/>
      <c r="AL7" s="57"/>
      <c r="AM7" s="160"/>
      <c r="AN7" s="21"/>
      <c r="AO7" s="21"/>
      <c r="AP7" s="21"/>
      <c r="AQ7" s="21"/>
      <c r="AR7" s="45"/>
      <c r="AS7" s="45">
        <v>93.800009722122923</v>
      </c>
      <c r="AT7" s="45"/>
      <c r="AU7" s="156"/>
      <c r="AV7" s="156"/>
      <c r="AW7" s="163"/>
      <c r="AX7" s="45"/>
      <c r="AY7" s="30">
        <v>49.154894366259725</v>
      </c>
      <c r="AZ7" s="45"/>
      <c r="BA7" s="45"/>
      <c r="BB7" s="49">
        <v>51.104488264059292</v>
      </c>
      <c r="BC7" s="49">
        <v>1.0396622538393201</v>
      </c>
      <c r="BD7" s="45"/>
      <c r="BE7" s="45"/>
      <c r="BF7" s="45"/>
      <c r="BG7" s="45"/>
      <c r="BH7" s="45"/>
      <c r="BI7" s="45"/>
      <c r="BJ7" s="45"/>
      <c r="BK7" s="45"/>
      <c r="BL7" s="45"/>
      <c r="BM7" s="21"/>
    </row>
    <row r="8" spans="1:71" s="48" customFormat="1" ht="15" x14ac:dyDescent="0.2">
      <c r="A8" s="48" t="s">
        <v>872</v>
      </c>
      <c r="B8" s="48" t="s">
        <v>207</v>
      </c>
      <c r="C8" s="48" t="s">
        <v>1189</v>
      </c>
      <c r="D8" s="48" t="s">
        <v>872</v>
      </c>
      <c r="E8" s="21" t="s">
        <v>138</v>
      </c>
      <c r="F8" s="43" t="s">
        <v>139</v>
      </c>
      <c r="G8" s="48" t="s">
        <v>170</v>
      </c>
      <c r="H8" s="21" t="s">
        <v>178</v>
      </c>
      <c r="I8" s="44">
        <v>45084</v>
      </c>
      <c r="J8" s="21"/>
      <c r="K8" s="49">
        <v>3.2038922400000001</v>
      </c>
      <c r="L8" s="49"/>
      <c r="M8" s="49"/>
      <c r="N8" s="21" t="s">
        <v>1020</v>
      </c>
      <c r="O8" s="30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57"/>
      <c r="AJ8" s="21"/>
      <c r="AK8" s="57"/>
      <c r="AL8" s="57"/>
      <c r="AM8" s="160"/>
      <c r="AN8" s="21"/>
      <c r="AO8" s="21"/>
      <c r="AP8" s="21"/>
      <c r="AQ8" s="21"/>
      <c r="AR8" s="45"/>
      <c r="AS8" s="45">
        <v>93.816677777795121</v>
      </c>
      <c r="AT8" s="45"/>
      <c r="AU8" s="156"/>
      <c r="AV8" s="156"/>
      <c r="AW8" s="163"/>
      <c r="AX8" s="45"/>
      <c r="AY8" s="30">
        <v>51.210766599958447</v>
      </c>
      <c r="AZ8" s="45"/>
      <c r="BA8" s="45"/>
      <c r="BB8" s="49">
        <v>50.395305806053948</v>
      </c>
      <c r="BC8" s="49">
        <v>0.98407637986998708</v>
      </c>
      <c r="BD8" s="45"/>
      <c r="BE8" s="45"/>
      <c r="BF8" s="45"/>
      <c r="BG8" s="45"/>
      <c r="BH8" s="45"/>
      <c r="BI8" s="45"/>
      <c r="BJ8" s="45"/>
      <c r="BK8" s="45"/>
      <c r="BL8" s="45"/>
      <c r="BM8" s="21"/>
      <c r="BN8" s="21"/>
      <c r="BO8" s="21"/>
      <c r="BP8" s="21"/>
      <c r="BQ8" s="21"/>
      <c r="BR8" s="21"/>
    </row>
    <row r="9" spans="1:71" s="48" customFormat="1" ht="15" x14ac:dyDescent="0.2">
      <c r="E9" s="21"/>
      <c r="F9" s="43"/>
      <c r="H9" s="21"/>
      <c r="I9" s="44"/>
      <c r="J9" s="21"/>
      <c r="K9" s="49"/>
      <c r="L9" s="49"/>
      <c r="M9" s="49"/>
      <c r="N9" s="21"/>
      <c r="O9" s="30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57"/>
      <c r="AJ9" s="21"/>
      <c r="AK9" s="57"/>
      <c r="AL9" s="57"/>
      <c r="AM9" s="160"/>
      <c r="AN9" s="21"/>
      <c r="AO9" s="21"/>
      <c r="AP9" s="21"/>
      <c r="AQ9" s="21"/>
      <c r="AR9" s="45"/>
      <c r="AS9" s="45"/>
      <c r="AT9" s="45"/>
      <c r="AU9" s="156"/>
      <c r="AV9" s="156"/>
      <c r="AW9" s="163"/>
      <c r="AX9" s="45"/>
      <c r="AY9" s="30"/>
      <c r="AZ9" s="45"/>
      <c r="BA9" s="45"/>
      <c r="BB9" s="49"/>
      <c r="BC9" s="49"/>
      <c r="BD9" s="45"/>
      <c r="BE9" s="45"/>
      <c r="BF9" s="45"/>
      <c r="BG9" s="45"/>
      <c r="BH9" s="45"/>
      <c r="BI9" s="45"/>
      <c r="BJ9" s="45"/>
      <c r="BK9" s="45"/>
      <c r="BL9" s="45"/>
      <c r="BM9" s="21"/>
      <c r="BN9" s="21"/>
      <c r="BO9" s="21"/>
      <c r="BP9" s="21"/>
      <c r="BQ9" s="21"/>
      <c r="BR9" s="21"/>
    </row>
    <row r="10" spans="1:71" ht="15" x14ac:dyDescent="0.2">
      <c r="A10" s="48" t="s">
        <v>959</v>
      </c>
      <c r="B10" s="48" t="s">
        <v>207</v>
      </c>
      <c r="C10" s="48" t="s">
        <v>1189</v>
      </c>
      <c r="D10" s="48" t="s">
        <v>959</v>
      </c>
      <c r="E10" s="21" t="s">
        <v>138</v>
      </c>
      <c r="F10" s="43" t="s">
        <v>141</v>
      </c>
      <c r="G10" s="48" t="s">
        <v>170</v>
      </c>
      <c r="H10" s="21" t="s">
        <v>178</v>
      </c>
      <c r="I10" s="44">
        <v>45084</v>
      </c>
      <c r="J10" s="21"/>
      <c r="K10" s="49">
        <v>4.4666318399999998</v>
      </c>
      <c r="L10" s="49"/>
      <c r="M10" s="49"/>
      <c r="N10" s="21" t="s">
        <v>1020</v>
      </c>
      <c r="P10" s="21"/>
      <c r="Q10" s="21"/>
      <c r="T10" s="21"/>
      <c r="U10" s="21"/>
      <c r="V10" s="21"/>
      <c r="Y10" s="21"/>
      <c r="AA10" s="21"/>
      <c r="AE10" s="21"/>
      <c r="AF10" s="21"/>
      <c r="AG10" s="21"/>
      <c r="AH10" s="21"/>
      <c r="AJ10" s="21"/>
      <c r="AK10" s="57"/>
      <c r="AL10" s="57"/>
      <c r="AM10" s="160"/>
      <c r="AN10" s="21"/>
      <c r="AO10" s="21"/>
      <c r="AR10" s="45"/>
      <c r="AS10" s="45">
        <v>93.750005555455573</v>
      </c>
      <c r="AT10" s="45"/>
      <c r="AU10" s="156"/>
      <c r="AV10" s="156"/>
      <c r="AW10" s="163"/>
      <c r="AX10" s="45"/>
      <c r="AZ10" s="45"/>
      <c r="BA10" s="45"/>
      <c r="BB10" s="49"/>
      <c r="BC10" s="49"/>
      <c r="BD10" s="45"/>
      <c r="BE10" s="45"/>
      <c r="BF10" s="45"/>
      <c r="BG10" s="45"/>
      <c r="BH10" s="45"/>
      <c r="BI10" s="45"/>
      <c r="BJ10" s="45"/>
      <c r="BK10" s="45"/>
      <c r="BL10" s="45"/>
      <c r="BM10" s="21"/>
    </row>
    <row r="11" spans="1:71" ht="15" x14ac:dyDescent="0.2">
      <c r="A11" s="48" t="s">
        <v>958</v>
      </c>
      <c r="B11" s="48" t="s">
        <v>207</v>
      </c>
      <c r="C11" s="48" t="s">
        <v>1189</v>
      </c>
      <c r="D11" s="48" t="s">
        <v>958</v>
      </c>
      <c r="E11" s="21" t="s">
        <v>138</v>
      </c>
      <c r="F11" s="43" t="s">
        <v>141</v>
      </c>
      <c r="G11" s="48" t="s">
        <v>170</v>
      </c>
      <c r="H11" s="21" t="s">
        <v>178</v>
      </c>
      <c r="I11" s="44">
        <v>45084</v>
      </c>
      <c r="J11" s="21"/>
      <c r="K11" s="49">
        <v>3.0999019199999998</v>
      </c>
      <c r="L11" s="49"/>
      <c r="M11" s="49"/>
      <c r="N11" s="21" t="s">
        <v>1020</v>
      </c>
      <c r="P11" s="21"/>
      <c r="Q11" s="21"/>
      <c r="T11" s="21"/>
      <c r="U11" s="21"/>
      <c r="V11" s="21"/>
      <c r="Y11" s="21"/>
      <c r="AA11" s="21"/>
      <c r="AE11" s="21"/>
      <c r="AF11" s="21"/>
      <c r="AG11" s="21"/>
      <c r="AH11" s="21"/>
      <c r="AJ11" s="21"/>
      <c r="AK11" s="57"/>
      <c r="AL11" s="57"/>
      <c r="AM11" s="160"/>
      <c r="AN11" s="21"/>
      <c r="AO11" s="21"/>
      <c r="AR11" s="45"/>
      <c r="AS11" s="45">
        <v>93.766673611127771</v>
      </c>
      <c r="AT11" s="45"/>
      <c r="AU11" s="156"/>
      <c r="AV11" s="156"/>
      <c r="AW11" s="163"/>
      <c r="AX11" s="45"/>
      <c r="AZ11" s="45"/>
      <c r="BA11" s="45"/>
      <c r="BB11" s="49"/>
      <c r="BC11" s="49"/>
      <c r="BD11" s="45"/>
      <c r="BE11" s="45"/>
      <c r="BF11" s="45"/>
      <c r="BG11" s="45"/>
      <c r="BH11" s="45"/>
      <c r="BI11" s="45"/>
      <c r="BJ11" s="45"/>
      <c r="BK11" s="45"/>
      <c r="BL11" s="45"/>
      <c r="BM11" s="21"/>
    </row>
    <row r="12" spans="1:71" ht="15" x14ac:dyDescent="0.2">
      <c r="A12" s="48" t="s">
        <v>957</v>
      </c>
      <c r="B12" s="48" t="s">
        <v>207</v>
      </c>
      <c r="C12" s="48" t="s">
        <v>1189</v>
      </c>
      <c r="D12" s="48" t="s">
        <v>957</v>
      </c>
      <c r="E12" s="21" t="s">
        <v>138</v>
      </c>
      <c r="F12" s="43" t="s">
        <v>141</v>
      </c>
      <c r="G12" s="48" t="s">
        <v>170</v>
      </c>
      <c r="H12" s="21" t="s">
        <v>178</v>
      </c>
      <c r="I12" s="44">
        <v>45084</v>
      </c>
      <c r="J12" s="21"/>
      <c r="K12" s="49">
        <v>2.6628949799999999</v>
      </c>
      <c r="L12" s="49"/>
      <c r="M12" s="49"/>
      <c r="N12" s="21" t="s">
        <v>1020</v>
      </c>
      <c r="P12" s="21"/>
      <c r="Q12" s="21"/>
      <c r="T12" s="21"/>
      <c r="U12" s="21"/>
      <c r="V12" s="21"/>
      <c r="Y12" s="21"/>
      <c r="AA12" s="21"/>
      <c r="AE12" s="21"/>
      <c r="AF12" s="21"/>
      <c r="AG12" s="21"/>
      <c r="AH12" s="21"/>
      <c r="AJ12" s="21"/>
      <c r="AK12" s="57"/>
      <c r="AL12" s="57"/>
      <c r="AM12" s="160"/>
      <c r="AN12" s="21"/>
      <c r="AO12" s="21"/>
      <c r="AR12" s="45"/>
      <c r="AS12" s="45">
        <v>93.783341666625347</v>
      </c>
      <c r="AT12" s="45"/>
      <c r="AU12" s="156"/>
      <c r="AV12" s="156"/>
      <c r="AW12" s="163"/>
      <c r="AX12" s="45"/>
      <c r="AZ12" s="45"/>
      <c r="BA12" s="45"/>
      <c r="BB12" s="49"/>
      <c r="BC12" s="49"/>
      <c r="BD12" s="45"/>
      <c r="BE12" s="45"/>
      <c r="BF12" s="45"/>
      <c r="BG12" s="45"/>
      <c r="BH12" s="45"/>
      <c r="BI12" s="45"/>
      <c r="BJ12" s="45"/>
      <c r="BK12" s="45"/>
      <c r="BL12" s="45"/>
      <c r="BM12" s="21"/>
    </row>
    <row r="13" spans="1:71" s="48" customFormat="1" ht="15" x14ac:dyDescent="0.2">
      <c r="A13" s="48" t="s">
        <v>955</v>
      </c>
      <c r="B13" s="48" t="s">
        <v>207</v>
      </c>
      <c r="C13" s="48" t="s">
        <v>1189</v>
      </c>
      <c r="D13" s="48" t="s">
        <v>955</v>
      </c>
      <c r="E13" s="21" t="s">
        <v>138</v>
      </c>
      <c r="F13" s="43" t="s">
        <v>141</v>
      </c>
      <c r="G13" s="48" t="s">
        <v>170</v>
      </c>
      <c r="H13" s="21" t="s">
        <v>178</v>
      </c>
      <c r="I13" s="44">
        <v>45084</v>
      </c>
      <c r="J13" s="21"/>
      <c r="K13" s="49">
        <v>0</v>
      </c>
      <c r="L13" s="49"/>
      <c r="M13" s="49"/>
      <c r="N13" s="21" t="s">
        <v>1020</v>
      </c>
      <c r="O13" s="30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57"/>
      <c r="AJ13" s="21"/>
      <c r="AK13" s="57"/>
      <c r="AL13" s="57"/>
      <c r="AM13" s="160"/>
      <c r="AN13" s="21"/>
      <c r="AO13" s="21"/>
      <c r="AP13" s="21"/>
      <c r="AQ13" s="21"/>
      <c r="AR13" s="45"/>
      <c r="AS13" s="45">
        <v>93.800009722122923</v>
      </c>
      <c r="AT13" s="45"/>
      <c r="AU13" s="156"/>
      <c r="AV13" s="156"/>
      <c r="AW13" s="163"/>
      <c r="AX13" s="45"/>
      <c r="AY13" s="30"/>
      <c r="AZ13" s="45"/>
      <c r="BA13" s="45"/>
      <c r="BB13" s="49"/>
      <c r="BC13" s="49"/>
      <c r="BD13" s="45"/>
      <c r="BE13" s="45"/>
      <c r="BF13" s="45"/>
      <c r="BG13" s="45"/>
      <c r="BH13" s="45"/>
      <c r="BI13" s="45"/>
      <c r="BJ13" s="45"/>
      <c r="BK13" s="45"/>
      <c r="BL13" s="45"/>
      <c r="BM13" s="21"/>
    </row>
    <row r="14" spans="1:71" s="48" customFormat="1" ht="15" x14ac:dyDescent="0.2">
      <c r="A14" s="48" t="s">
        <v>956</v>
      </c>
      <c r="B14" s="48" t="s">
        <v>207</v>
      </c>
      <c r="C14" s="48" t="s">
        <v>1189</v>
      </c>
      <c r="D14" s="48" t="s">
        <v>956</v>
      </c>
      <c r="E14" s="21" t="s">
        <v>138</v>
      </c>
      <c r="F14" s="43" t="s">
        <v>141</v>
      </c>
      <c r="G14" s="48" t="s">
        <v>170</v>
      </c>
      <c r="H14" s="21" t="s">
        <v>178</v>
      </c>
      <c r="I14" s="44">
        <v>45084</v>
      </c>
      <c r="J14" s="21"/>
      <c r="K14" s="49">
        <v>2.2320779400000004</v>
      </c>
      <c r="L14" s="49"/>
      <c r="M14" s="49"/>
      <c r="N14" s="21" t="s">
        <v>1020</v>
      </c>
      <c r="O14" s="30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57"/>
      <c r="AJ14" s="21"/>
      <c r="AK14" s="57"/>
      <c r="AL14" s="57"/>
      <c r="AM14" s="160"/>
      <c r="AN14" s="21"/>
      <c r="AO14" s="21"/>
      <c r="AP14" s="21"/>
      <c r="AQ14" s="21"/>
      <c r="AR14" s="45"/>
      <c r="AS14" s="45">
        <v>93.816677777795121</v>
      </c>
      <c r="AT14" s="45"/>
      <c r="AU14" s="156"/>
      <c r="AV14" s="156"/>
      <c r="AW14" s="163"/>
      <c r="AX14" s="45"/>
      <c r="AY14" s="30"/>
      <c r="AZ14" s="45"/>
      <c r="BA14" s="45"/>
      <c r="BB14" s="49"/>
      <c r="BC14" s="49"/>
      <c r="BD14" s="45"/>
      <c r="BE14" s="45"/>
      <c r="BF14" s="45"/>
      <c r="BG14" s="45"/>
      <c r="BH14" s="45"/>
      <c r="BI14" s="45"/>
      <c r="BJ14" s="45"/>
      <c r="BK14" s="45"/>
      <c r="BL14" s="45"/>
      <c r="BM14" s="21"/>
      <c r="BN14" s="21"/>
      <c r="BO14" s="21"/>
      <c r="BP14" s="21"/>
      <c r="BQ14" s="21"/>
      <c r="BR14" s="21"/>
    </row>
    <row r="15" spans="1:71" s="48" customFormat="1" ht="15" x14ac:dyDescent="0.2">
      <c r="E15" s="21"/>
      <c r="F15" s="43"/>
      <c r="H15" s="21"/>
      <c r="I15" s="44"/>
      <c r="J15" s="21"/>
      <c r="K15" s="49"/>
      <c r="L15" s="49"/>
      <c r="M15" s="49"/>
      <c r="N15" s="21"/>
      <c r="O15" s="3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57"/>
      <c r="AJ15" s="21"/>
      <c r="AK15" s="57"/>
      <c r="AL15" s="57"/>
      <c r="AM15" s="160"/>
      <c r="AN15" s="21"/>
      <c r="AO15" s="21"/>
      <c r="AP15" s="21"/>
      <c r="AQ15" s="21"/>
      <c r="AR15" s="45"/>
      <c r="AS15" s="45"/>
      <c r="AT15" s="45"/>
      <c r="AU15" s="156"/>
      <c r="AV15" s="156"/>
      <c r="AW15" s="163"/>
      <c r="AX15" s="45"/>
      <c r="AY15" s="30"/>
      <c r="AZ15" s="45"/>
      <c r="BA15" s="45"/>
      <c r="BB15" s="49"/>
      <c r="BC15" s="49"/>
      <c r="BD15" s="45"/>
      <c r="BE15" s="45"/>
      <c r="BF15" s="45"/>
      <c r="BG15" s="45"/>
      <c r="BH15" s="45"/>
      <c r="BI15" s="45"/>
      <c r="BJ15" s="45"/>
      <c r="BK15" s="45"/>
      <c r="BL15" s="45"/>
      <c r="BM15" s="21"/>
      <c r="BN15" s="21"/>
      <c r="BO15" s="21"/>
      <c r="BP15" s="21"/>
      <c r="BQ15" s="21"/>
      <c r="BR15" s="21"/>
    </row>
    <row r="16" spans="1:71" s="48" customFormat="1" ht="15" x14ac:dyDescent="0.2">
      <c r="A16" s="48" t="s">
        <v>922</v>
      </c>
      <c r="B16" s="48" t="s">
        <v>207</v>
      </c>
      <c r="C16" s="48" t="s">
        <v>1189</v>
      </c>
      <c r="D16" s="48" t="s">
        <v>922</v>
      </c>
      <c r="E16" s="21" t="s">
        <v>138</v>
      </c>
      <c r="F16" s="43" t="s">
        <v>140</v>
      </c>
      <c r="G16" s="48" t="s">
        <v>170</v>
      </c>
      <c r="H16" s="21" t="s">
        <v>178</v>
      </c>
      <c r="I16" s="44">
        <v>45084</v>
      </c>
      <c r="J16" s="21"/>
      <c r="K16" s="49">
        <v>2.3608278600000001</v>
      </c>
      <c r="L16" s="49"/>
      <c r="M16" s="49"/>
      <c r="N16" s="21" t="s">
        <v>1020</v>
      </c>
      <c r="O16" s="30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57"/>
      <c r="AJ16" s="21"/>
      <c r="AK16" s="57"/>
      <c r="AL16" s="57"/>
      <c r="AM16" s="160"/>
      <c r="AN16" s="21"/>
      <c r="AO16" s="21"/>
      <c r="AP16" s="21"/>
      <c r="AQ16" s="21"/>
      <c r="AR16" s="45"/>
      <c r="AS16" s="45">
        <v>93.833345833292697</v>
      </c>
      <c r="AT16" s="45"/>
      <c r="AU16" s="156"/>
      <c r="AV16" s="156"/>
      <c r="AW16" s="163"/>
      <c r="AX16" s="45"/>
      <c r="AY16" s="30"/>
      <c r="AZ16" s="45"/>
      <c r="BA16" s="45"/>
      <c r="BB16" s="49"/>
      <c r="BC16" s="49"/>
      <c r="BD16" s="45"/>
      <c r="BE16" s="45"/>
      <c r="BF16" s="45"/>
      <c r="BG16" s="45"/>
      <c r="BH16" s="45"/>
      <c r="BI16" s="45"/>
      <c r="BJ16" s="45"/>
      <c r="BK16" s="45"/>
      <c r="BL16" s="45"/>
      <c r="BM16" s="21"/>
      <c r="BS16" s="21"/>
    </row>
    <row r="17" spans="1:71" s="48" customFormat="1" ht="15" x14ac:dyDescent="0.2">
      <c r="A17" s="48" t="s">
        <v>923</v>
      </c>
      <c r="B17" s="48" t="s">
        <v>207</v>
      </c>
      <c r="C17" s="48" t="s">
        <v>1189</v>
      </c>
      <c r="D17" s="48" t="s">
        <v>923</v>
      </c>
      <c r="E17" s="21" t="s">
        <v>138</v>
      </c>
      <c r="F17" s="43" t="s">
        <v>140</v>
      </c>
      <c r="G17" s="48" t="s">
        <v>170</v>
      </c>
      <c r="H17" s="21" t="s">
        <v>178</v>
      </c>
      <c r="I17" s="44">
        <v>45084</v>
      </c>
      <c r="J17" s="21"/>
      <c r="K17" s="49">
        <v>3.0553346400000003</v>
      </c>
      <c r="L17" s="49"/>
      <c r="M17" s="49"/>
      <c r="N17" s="21" t="s">
        <v>1020</v>
      </c>
      <c r="O17" s="3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57"/>
      <c r="AJ17" s="21"/>
      <c r="AK17" s="57"/>
      <c r="AL17" s="57"/>
      <c r="AM17" s="160"/>
      <c r="AN17" s="21"/>
      <c r="AO17" s="21"/>
      <c r="AP17" s="21"/>
      <c r="AQ17" s="21"/>
      <c r="AR17" s="45"/>
      <c r="AS17" s="45">
        <v>93.850013888790272</v>
      </c>
      <c r="AT17" s="45"/>
      <c r="AU17" s="156"/>
      <c r="AV17" s="156"/>
      <c r="AW17" s="163"/>
      <c r="AX17" s="45"/>
      <c r="AY17" s="30"/>
      <c r="AZ17" s="45"/>
      <c r="BA17" s="45"/>
      <c r="BB17" s="49"/>
      <c r="BC17" s="49"/>
      <c r="BD17" s="45"/>
      <c r="BE17" s="45"/>
      <c r="BF17" s="45"/>
      <c r="BG17" s="45"/>
      <c r="BH17" s="45"/>
      <c r="BI17" s="45"/>
      <c r="BJ17" s="45"/>
      <c r="BK17" s="45"/>
      <c r="BL17" s="45"/>
      <c r="BM17" s="21"/>
      <c r="BN17" s="21"/>
      <c r="BO17" s="21"/>
      <c r="BP17" s="21"/>
      <c r="BQ17" s="21"/>
      <c r="BR17" s="21"/>
      <c r="BS17" s="21"/>
    </row>
    <row r="18" spans="1:71" s="48" customFormat="1" ht="15" x14ac:dyDescent="0.2">
      <c r="A18" s="48" t="s">
        <v>920</v>
      </c>
      <c r="B18" s="48" t="s">
        <v>207</v>
      </c>
      <c r="C18" s="48" t="s">
        <v>1189</v>
      </c>
      <c r="D18" s="48" t="s">
        <v>920</v>
      </c>
      <c r="E18" s="21" t="s">
        <v>138</v>
      </c>
      <c r="F18" s="43" t="s">
        <v>140</v>
      </c>
      <c r="G18" s="48" t="s">
        <v>170</v>
      </c>
      <c r="H18" s="21" t="s">
        <v>178</v>
      </c>
      <c r="I18" s="44">
        <v>45084</v>
      </c>
      <c r="J18" s="21"/>
      <c r="K18" s="49">
        <v>2.3769216000000002</v>
      </c>
      <c r="L18" s="49"/>
      <c r="M18" s="49"/>
      <c r="N18" s="21" t="s">
        <v>1020</v>
      </c>
      <c r="O18" s="3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57"/>
      <c r="AJ18" s="21"/>
      <c r="AK18" s="57"/>
      <c r="AL18" s="57"/>
      <c r="AM18" s="160"/>
      <c r="AN18" s="21"/>
      <c r="AO18" s="21"/>
      <c r="AP18" s="21"/>
      <c r="AQ18" s="21"/>
      <c r="AR18" s="45"/>
      <c r="AS18" s="45">
        <v>93.866681944462471</v>
      </c>
      <c r="AT18" s="45"/>
      <c r="AU18" s="156"/>
      <c r="AV18" s="156"/>
      <c r="AW18" s="163"/>
      <c r="AX18" s="45"/>
      <c r="AY18" s="30"/>
      <c r="AZ18" s="45"/>
      <c r="BA18" s="45"/>
      <c r="BB18" s="49"/>
      <c r="BC18" s="49"/>
      <c r="BD18" s="45"/>
      <c r="BE18" s="45"/>
      <c r="BF18" s="45"/>
      <c r="BG18" s="45"/>
      <c r="BH18" s="45"/>
      <c r="BI18" s="45"/>
      <c r="BJ18" s="45"/>
      <c r="BK18" s="45"/>
      <c r="BL18" s="45"/>
      <c r="BM18" s="21"/>
      <c r="BN18" s="21"/>
      <c r="BO18" s="21"/>
      <c r="BP18" s="21"/>
      <c r="BQ18" s="21"/>
      <c r="BR18" s="21"/>
      <c r="BS18" s="21"/>
    </row>
    <row r="19" spans="1:71" s="48" customFormat="1" ht="15" x14ac:dyDescent="0.2">
      <c r="A19" s="48" t="s">
        <v>916</v>
      </c>
      <c r="B19" s="48" t="s">
        <v>207</v>
      </c>
      <c r="C19" s="48" t="s">
        <v>1189</v>
      </c>
      <c r="D19" s="48" t="s">
        <v>916</v>
      </c>
      <c r="E19" s="21" t="s">
        <v>138</v>
      </c>
      <c r="F19" s="43" t="s">
        <v>140</v>
      </c>
      <c r="G19" s="48" t="s">
        <v>170</v>
      </c>
      <c r="H19" s="21" t="s">
        <v>178</v>
      </c>
      <c r="I19" s="44">
        <v>45084</v>
      </c>
      <c r="K19" s="49">
        <v>1.6551792600000002</v>
      </c>
      <c r="L19" s="49"/>
      <c r="M19" s="49"/>
      <c r="N19" s="21" t="s">
        <v>1020</v>
      </c>
      <c r="O19" s="3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57"/>
      <c r="AJ19" s="21"/>
      <c r="AK19" s="57"/>
      <c r="AL19" s="57"/>
      <c r="AM19" s="160"/>
      <c r="AN19" s="21"/>
      <c r="AO19" s="21"/>
      <c r="AP19" s="21"/>
      <c r="AQ19" s="21"/>
      <c r="AR19" s="45"/>
      <c r="AS19" s="45">
        <v>93.883349999960046</v>
      </c>
      <c r="AT19" s="45"/>
      <c r="AU19" s="156"/>
      <c r="AV19" s="156"/>
      <c r="AW19" s="163"/>
      <c r="AX19" s="45"/>
      <c r="AY19" s="30"/>
      <c r="AZ19" s="45"/>
      <c r="BA19" s="45"/>
      <c r="BB19" s="49"/>
      <c r="BC19" s="49"/>
      <c r="BD19" s="45"/>
      <c r="BE19" s="45"/>
      <c r="BF19" s="45"/>
      <c r="BG19" s="45"/>
      <c r="BH19" s="45"/>
      <c r="BI19" s="45"/>
      <c r="BJ19" s="45"/>
      <c r="BK19" s="45"/>
      <c r="BL19" s="45"/>
      <c r="BN19" s="21"/>
      <c r="BO19" s="21"/>
      <c r="BP19" s="21"/>
      <c r="BQ19" s="21"/>
      <c r="BR19" s="21"/>
    </row>
    <row r="20" spans="1:71" s="48" customFormat="1" ht="15" x14ac:dyDescent="0.2">
      <c r="A20" s="48" t="s">
        <v>915</v>
      </c>
      <c r="B20" s="48" t="s">
        <v>207</v>
      </c>
      <c r="C20" s="48" t="s">
        <v>1189</v>
      </c>
      <c r="D20" s="48" t="s">
        <v>915</v>
      </c>
      <c r="E20" s="21" t="s">
        <v>138</v>
      </c>
      <c r="F20" s="43" t="s">
        <v>140</v>
      </c>
      <c r="G20" s="48" t="s">
        <v>170</v>
      </c>
      <c r="H20" s="21" t="s">
        <v>178</v>
      </c>
      <c r="I20" s="44">
        <v>45084</v>
      </c>
      <c r="J20" s="21"/>
      <c r="K20" s="49">
        <v>1.6366095600000001</v>
      </c>
      <c r="L20" s="49"/>
      <c r="M20" s="49"/>
      <c r="N20" s="21" t="s">
        <v>1020</v>
      </c>
      <c r="O20" s="3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57"/>
      <c r="AJ20" s="21"/>
      <c r="AK20" s="57"/>
      <c r="AL20" s="57"/>
      <c r="AM20" s="160"/>
      <c r="AN20" s="21"/>
      <c r="AO20" s="21"/>
      <c r="AP20" s="21"/>
      <c r="AQ20" s="21"/>
      <c r="AR20" s="45"/>
      <c r="AS20" s="45">
        <v>93.900018055457622</v>
      </c>
      <c r="AT20" s="45"/>
      <c r="AU20" s="156"/>
      <c r="AV20" s="156"/>
      <c r="AW20" s="163"/>
      <c r="AX20" s="45"/>
      <c r="AY20" s="30"/>
      <c r="AZ20" s="45"/>
      <c r="BA20" s="45"/>
      <c r="BB20" s="49"/>
      <c r="BC20" s="49"/>
      <c r="BD20" s="45"/>
      <c r="BE20" s="45"/>
      <c r="BF20" s="45"/>
      <c r="BG20" s="45"/>
      <c r="BH20" s="45"/>
      <c r="BI20" s="45"/>
      <c r="BJ20" s="45"/>
      <c r="BK20" s="45"/>
      <c r="BL20" s="45"/>
      <c r="BM20" s="21"/>
      <c r="BN20" s="21"/>
      <c r="BO20" s="21"/>
      <c r="BP20" s="21"/>
      <c r="BQ20" s="21"/>
      <c r="BR20" s="21"/>
    </row>
    <row r="21" spans="1:71" s="48" customFormat="1" ht="15" x14ac:dyDescent="0.2">
      <c r="E21" s="21"/>
      <c r="F21" s="43"/>
      <c r="H21" s="21"/>
      <c r="I21" s="44"/>
      <c r="J21" s="21"/>
      <c r="K21" s="49"/>
      <c r="L21" s="49"/>
      <c r="M21" s="49"/>
      <c r="N21" s="21"/>
      <c r="O21" s="3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57"/>
      <c r="AJ21" s="21"/>
      <c r="AK21" s="57"/>
      <c r="AL21" s="57"/>
      <c r="AM21" s="160"/>
      <c r="AN21" s="21"/>
      <c r="AO21" s="21"/>
      <c r="AP21" s="21"/>
      <c r="AQ21" s="21"/>
      <c r="AR21" s="45"/>
      <c r="AS21" s="45"/>
      <c r="AT21" s="45"/>
      <c r="AU21" s="156"/>
      <c r="AV21" s="156"/>
      <c r="AW21" s="163"/>
      <c r="AX21" s="45"/>
      <c r="AY21" s="30"/>
      <c r="AZ21" s="45"/>
      <c r="BA21" s="45"/>
      <c r="BB21" s="49"/>
      <c r="BC21" s="49"/>
      <c r="BD21" s="45"/>
      <c r="BE21" s="45"/>
      <c r="BF21" s="45"/>
      <c r="BG21" s="45"/>
      <c r="BH21" s="45"/>
      <c r="BI21" s="45"/>
      <c r="BJ21" s="45"/>
      <c r="BK21" s="45"/>
      <c r="BL21" s="45"/>
      <c r="BM21" s="21"/>
      <c r="BN21" s="21"/>
      <c r="BO21" s="21"/>
      <c r="BP21" s="21"/>
      <c r="BQ21" s="21"/>
      <c r="BR21" s="21"/>
    </row>
    <row r="22" spans="1:71" s="48" customFormat="1" ht="15" x14ac:dyDescent="0.2">
      <c r="A22" s="48" t="s">
        <v>979</v>
      </c>
      <c r="B22" s="48" t="s">
        <v>207</v>
      </c>
      <c r="C22" s="48" t="s">
        <v>1189</v>
      </c>
      <c r="D22" s="48" t="s">
        <v>979</v>
      </c>
      <c r="E22" s="21" t="s">
        <v>138</v>
      </c>
      <c r="F22" s="43" t="s">
        <v>749</v>
      </c>
      <c r="G22" s="48" t="s">
        <v>170</v>
      </c>
      <c r="H22" s="21" t="s">
        <v>178</v>
      </c>
      <c r="I22" s="44">
        <v>45084</v>
      </c>
      <c r="K22" s="49">
        <v>7.5999592200000006</v>
      </c>
      <c r="L22" s="49"/>
      <c r="M22" s="49"/>
      <c r="N22" s="21" t="s">
        <v>1020</v>
      </c>
      <c r="O22" s="3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57"/>
      <c r="AJ22" s="21"/>
      <c r="AK22" s="57"/>
      <c r="AL22" s="57"/>
      <c r="AM22" s="160"/>
      <c r="AN22" s="21"/>
      <c r="AO22" s="21"/>
      <c r="AP22" s="21"/>
      <c r="AQ22" s="21"/>
      <c r="AR22" s="45"/>
      <c r="AS22" s="45">
        <v>93.91668611112982</v>
      </c>
      <c r="AT22" s="45"/>
      <c r="AU22" s="156"/>
      <c r="AV22" s="156"/>
      <c r="AW22" s="163"/>
      <c r="AX22" s="45"/>
      <c r="AY22" s="30">
        <v>51.626328979466486</v>
      </c>
      <c r="AZ22" s="45"/>
      <c r="BA22" s="45"/>
      <c r="BB22" s="49">
        <v>49.720484343526749</v>
      </c>
      <c r="BC22" s="49">
        <v>0.9630838629510583</v>
      </c>
      <c r="BD22" s="45"/>
      <c r="BE22" s="45"/>
      <c r="BF22" s="45"/>
      <c r="BG22" s="45"/>
      <c r="BH22" s="45"/>
      <c r="BI22" s="45"/>
      <c r="BJ22" s="45"/>
      <c r="BK22" s="45"/>
      <c r="BL22" s="45"/>
      <c r="BN22" s="21"/>
      <c r="BO22" s="21"/>
      <c r="BP22" s="21"/>
      <c r="BQ22" s="21"/>
      <c r="BR22" s="21"/>
      <c r="BS22" s="21"/>
    </row>
    <row r="23" spans="1:71" s="48" customFormat="1" ht="15" x14ac:dyDescent="0.2">
      <c r="A23" s="48" t="s">
        <v>978</v>
      </c>
      <c r="B23" s="48" t="s">
        <v>207</v>
      </c>
      <c r="C23" s="48" t="s">
        <v>1189</v>
      </c>
      <c r="D23" s="48" t="s">
        <v>978</v>
      </c>
      <c r="E23" s="21" t="s">
        <v>138</v>
      </c>
      <c r="F23" s="43" t="s">
        <v>749</v>
      </c>
      <c r="G23" s="48" t="s">
        <v>170</v>
      </c>
      <c r="H23" s="21" t="s">
        <v>178</v>
      </c>
      <c r="I23" s="44">
        <v>45084</v>
      </c>
      <c r="K23" s="49">
        <v>3.9206826599999998</v>
      </c>
      <c r="L23" s="49"/>
      <c r="M23" s="49"/>
      <c r="N23" s="21" t="s">
        <v>1020</v>
      </c>
      <c r="O23" s="3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57"/>
      <c r="AJ23" s="21"/>
      <c r="AK23" s="57"/>
      <c r="AL23" s="57"/>
      <c r="AM23" s="160"/>
      <c r="AN23" s="21"/>
      <c r="AO23" s="21"/>
      <c r="AP23" s="21"/>
      <c r="AQ23" s="21"/>
      <c r="AR23" s="45"/>
      <c r="AS23" s="45">
        <v>93.933354166627396</v>
      </c>
      <c r="AT23" s="45"/>
      <c r="AU23" s="156"/>
      <c r="AV23" s="156"/>
      <c r="AW23" s="163"/>
      <c r="AX23" s="45"/>
      <c r="AY23" s="30"/>
      <c r="AZ23" s="45"/>
      <c r="BA23" s="45"/>
      <c r="BB23" s="49"/>
      <c r="BC23" s="49"/>
      <c r="BD23" s="45"/>
      <c r="BE23" s="45"/>
      <c r="BF23" s="45"/>
      <c r="BG23" s="45"/>
      <c r="BH23" s="45"/>
      <c r="BI23" s="45"/>
      <c r="BJ23" s="45"/>
      <c r="BK23" s="45"/>
      <c r="BL23" s="45"/>
      <c r="BN23" s="21"/>
      <c r="BO23" s="21"/>
      <c r="BP23" s="21"/>
      <c r="BQ23" s="21"/>
      <c r="BR23" s="21"/>
      <c r="BS23" s="21"/>
    </row>
    <row r="24" spans="1:71" s="48" customFormat="1" ht="15" x14ac:dyDescent="0.2">
      <c r="A24" s="48" t="s">
        <v>977</v>
      </c>
      <c r="B24" s="48" t="s">
        <v>207</v>
      </c>
      <c r="C24" s="48" t="s">
        <v>1189</v>
      </c>
      <c r="D24" s="48" t="s">
        <v>977</v>
      </c>
      <c r="E24" s="21" t="s">
        <v>138</v>
      </c>
      <c r="F24" s="43" t="s">
        <v>749</v>
      </c>
      <c r="G24" s="48" t="s">
        <v>170</v>
      </c>
      <c r="H24" s="21" t="s">
        <v>178</v>
      </c>
      <c r="I24" s="44">
        <v>45084</v>
      </c>
      <c r="K24" s="49">
        <v>3.6347092800000005</v>
      </c>
      <c r="L24" s="49"/>
      <c r="M24" s="49"/>
      <c r="N24" s="21" t="s">
        <v>1020</v>
      </c>
      <c r="O24" s="3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57"/>
      <c r="AJ24" s="21"/>
      <c r="AK24" s="57"/>
      <c r="AL24" s="57"/>
      <c r="AM24" s="160"/>
      <c r="AN24" s="21"/>
      <c r="AO24" s="21"/>
      <c r="AP24" s="21"/>
      <c r="AQ24" s="21"/>
      <c r="AR24" s="45"/>
      <c r="AS24" s="45">
        <v>93.950022222124971</v>
      </c>
      <c r="AT24" s="45"/>
      <c r="AU24" s="156"/>
      <c r="AV24" s="156"/>
      <c r="AW24" s="163"/>
      <c r="AX24" s="45"/>
      <c r="AY24" s="30"/>
      <c r="AZ24" s="45"/>
      <c r="BA24" s="45"/>
      <c r="BB24" s="49"/>
      <c r="BC24" s="49"/>
      <c r="BD24" s="45"/>
      <c r="BE24" s="45"/>
      <c r="BF24" s="45"/>
      <c r="BG24" s="45"/>
      <c r="BH24" s="45"/>
      <c r="BI24" s="45"/>
      <c r="BJ24" s="45"/>
      <c r="BK24" s="45"/>
      <c r="BL24" s="45"/>
      <c r="BN24" s="21"/>
      <c r="BO24" s="21"/>
      <c r="BP24" s="21"/>
      <c r="BQ24" s="21"/>
      <c r="BR24" s="21"/>
      <c r="BS24" s="21"/>
    </row>
    <row r="25" spans="1:71" s="48" customFormat="1" ht="15" x14ac:dyDescent="0.2">
      <c r="A25" s="48" t="s">
        <v>975</v>
      </c>
      <c r="B25" s="48" t="s">
        <v>207</v>
      </c>
      <c r="C25" s="48" t="s">
        <v>1189</v>
      </c>
      <c r="D25" s="48" t="s">
        <v>975</v>
      </c>
      <c r="E25" s="21" t="s">
        <v>138</v>
      </c>
      <c r="F25" s="43" t="s">
        <v>749</v>
      </c>
      <c r="G25" s="48" t="s">
        <v>170</v>
      </c>
      <c r="H25" s="21" t="s">
        <v>178</v>
      </c>
      <c r="I25" s="44">
        <v>45084</v>
      </c>
      <c r="J25" s="21"/>
      <c r="K25" s="49">
        <v>3.0800942400000002</v>
      </c>
      <c r="L25" s="49"/>
      <c r="M25" s="49"/>
      <c r="N25" s="21" t="s">
        <v>1020</v>
      </c>
      <c r="O25" s="3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57"/>
      <c r="AJ25" s="21"/>
      <c r="AK25" s="57"/>
      <c r="AL25" s="57"/>
      <c r="AM25" s="160"/>
      <c r="AN25" s="21"/>
      <c r="AO25" s="21"/>
      <c r="AP25" s="21"/>
      <c r="AQ25" s="21"/>
      <c r="AR25" s="45"/>
      <c r="AS25" s="45">
        <v>93.96669027779717</v>
      </c>
      <c r="AT25" s="45"/>
      <c r="AU25" s="156"/>
      <c r="AV25" s="156"/>
      <c r="AW25" s="163"/>
      <c r="AX25" s="45"/>
      <c r="AY25" s="30"/>
      <c r="AZ25" s="45"/>
      <c r="BA25" s="45"/>
      <c r="BB25" s="49"/>
      <c r="BC25" s="49"/>
      <c r="BD25" s="45"/>
      <c r="BE25" s="45"/>
      <c r="BF25" s="45"/>
      <c r="BG25" s="45"/>
      <c r="BH25" s="45"/>
      <c r="BI25" s="45"/>
      <c r="BJ25" s="45"/>
      <c r="BK25" s="45"/>
      <c r="BL25" s="45"/>
      <c r="BM25" s="21"/>
      <c r="BN25" s="21"/>
      <c r="BO25" s="21"/>
      <c r="BP25" s="21"/>
      <c r="BQ25" s="21"/>
      <c r="BR25" s="21"/>
      <c r="BS25" s="21"/>
    </row>
    <row r="26" spans="1:71" s="48" customFormat="1" ht="15" x14ac:dyDescent="0.2">
      <c r="A26" s="48" t="s">
        <v>976</v>
      </c>
      <c r="B26" s="48" t="s">
        <v>207</v>
      </c>
      <c r="C26" s="48" t="s">
        <v>1189</v>
      </c>
      <c r="D26" s="48" t="s">
        <v>976</v>
      </c>
      <c r="E26" s="21" t="s">
        <v>138</v>
      </c>
      <c r="F26" s="43" t="s">
        <v>749</v>
      </c>
      <c r="G26" s="48" t="s">
        <v>170</v>
      </c>
      <c r="H26" s="21" t="s">
        <v>178</v>
      </c>
      <c r="I26" s="44">
        <v>45084</v>
      </c>
      <c r="K26" s="49">
        <v>3.2435076000000005</v>
      </c>
      <c r="L26" s="49"/>
      <c r="M26" s="49"/>
      <c r="N26" s="21" t="s">
        <v>1020</v>
      </c>
      <c r="O26" s="3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57"/>
      <c r="AJ26" s="21"/>
      <c r="AK26" s="57"/>
      <c r="AL26" s="57"/>
      <c r="AM26" s="160"/>
      <c r="AN26" s="21"/>
      <c r="AO26" s="21"/>
      <c r="AP26" s="21"/>
      <c r="AQ26" s="21"/>
      <c r="AR26" s="45"/>
      <c r="AS26" s="45">
        <v>93.983358333294746</v>
      </c>
      <c r="AT26" s="45"/>
      <c r="AU26" s="156"/>
      <c r="AV26" s="156"/>
      <c r="AW26" s="163"/>
      <c r="AX26" s="45"/>
      <c r="AY26" s="30"/>
      <c r="AZ26" s="45"/>
      <c r="BA26" s="45"/>
      <c r="BB26" s="49"/>
      <c r="BC26" s="49"/>
      <c r="BD26" s="45"/>
      <c r="BE26" s="45"/>
      <c r="BF26" s="45"/>
      <c r="BG26" s="45"/>
      <c r="BH26" s="45"/>
      <c r="BI26" s="45"/>
      <c r="BJ26" s="45"/>
      <c r="BK26" s="45"/>
      <c r="BL26" s="45"/>
      <c r="BN26" s="21"/>
      <c r="BO26" s="21"/>
      <c r="BP26" s="21"/>
      <c r="BQ26" s="21"/>
      <c r="BR26" s="21"/>
      <c r="BS26" s="21"/>
    </row>
    <row r="27" spans="1:71" s="48" customFormat="1" ht="15" x14ac:dyDescent="0.2">
      <c r="E27" s="21"/>
      <c r="F27" s="43"/>
      <c r="H27" s="21"/>
      <c r="I27" s="44"/>
      <c r="K27" s="49"/>
      <c r="L27" s="49"/>
      <c r="M27" s="49"/>
      <c r="N27" s="21"/>
      <c r="O27" s="3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57"/>
      <c r="AJ27" s="21"/>
      <c r="AK27" s="57"/>
      <c r="AL27" s="57"/>
      <c r="AM27" s="160"/>
      <c r="AN27" s="21"/>
      <c r="AO27" s="21"/>
      <c r="AP27" s="21"/>
      <c r="AQ27" s="21"/>
      <c r="AR27" s="45"/>
      <c r="AS27" s="45"/>
      <c r="AT27" s="45"/>
      <c r="AU27" s="156"/>
      <c r="AV27" s="156"/>
      <c r="AW27" s="163"/>
      <c r="AX27" s="45"/>
      <c r="AY27" s="30"/>
      <c r="AZ27" s="45"/>
      <c r="BA27" s="45"/>
      <c r="BB27" s="49"/>
      <c r="BC27" s="49"/>
      <c r="BD27" s="45"/>
      <c r="BE27" s="45"/>
      <c r="BF27" s="45"/>
      <c r="BG27" s="45"/>
      <c r="BH27" s="45"/>
      <c r="BI27" s="45"/>
      <c r="BJ27" s="45"/>
      <c r="BK27" s="45"/>
      <c r="BL27" s="45"/>
      <c r="BN27" s="21"/>
      <c r="BO27" s="21"/>
      <c r="BP27" s="21"/>
      <c r="BQ27" s="21"/>
      <c r="BR27" s="21"/>
      <c r="BS27" s="21"/>
    </row>
    <row r="28" spans="1:71" ht="15" x14ac:dyDescent="0.2">
      <c r="A28" s="21" t="s">
        <v>1041</v>
      </c>
      <c r="B28" s="48" t="s">
        <v>207</v>
      </c>
      <c r="C28" s="48" t="s">
        <v>1189</v>
      </c>
      <c r="D28" s="21" t="s">
        <v>1190</v>
      </c>
      <c r="E28" s="21" t="s">
        <v>986</v>
      </c>
      <c r="F28" s="43" t="s">
        <v>139</v>
      </c>
      <c r="G28" s="48" t="s">
        <v>170</v>
      </c>
      <c r="H28" s="21" t="s">
        <v>178</v>
      </c>
      <c r="I28" s="44">
        <v>45084</v>
      </c>
      <c r="J28" s="21"/>
      <c r="K28" s="49">
        <v>0</v>
      </c>
      <c r="L28" s="49"/>
      <c r="M28" s="49"/>
      <c r="N28" s="21" t="s">
        <v>986</v>
      </c>
      <c r="P28" s="21"/>
      <c r="Q28" s="21"/>
      <c r="T28" s="21"/>
      <c r="U28" s="21"/>
      <c r="V28" s="21"/>
      <c r="Y28" s="21"/>
      <c r="AA28" s="21"/>
      <c r="AE28" s="21"/>
      <c r="AF28" s="21"/>
      <c r="AG28" s="21"/>
      <c r="AH28" s="21"/>
      <c r="AJ28" s="21"/>
      <c r="AK28" s="57"/>
      <c r="AL28" s="57"/>
      <c r="AM28" s="160"/>
      <c r="AN28" s="21"/>
      <c r="AO28" s="21"/>
      <c r="AR28" s="45"/>
      <c r="AS28" s="45">
        <v>94.000026388792321</v>
      </c>
      <c r="AT28" s="45"/>
      <c r="AU28" s="156"/>
      <c r="AV28" s="156"/>
      <c r="AW28" s="163"/>
      <c r="AX28" s="45"/>
      <c r="AZ28" s="45"/>
      <c r="BA28" s="45"/>
      <c r="BB28" s="49"/>
      <c r="BC28" s="49"/>
      <c r="BD28" s="45"/>
      <c r="BE28" s="45"/>
      <c r="BF28" s="45"/>
      <c r="BG28" s="45"/>
      <c r="BH28" s="45"/>
      <c r="BI28" s="45"/>
      <c r="BJ28" s="45"/>
      <c r="BK28" s="45"/>
      <c r="BL28" s="45"/>
      <c r="BM28" s="21"/>
    </row>
    <row r="29" spans="1:71" ht="15" x14ac:dyDescent="0.2">
      <c r="A29" s="21" t="s">
        <v>1042</v>
      </c>
      <c r="B29" s="48" t="s">
        <v>207</v>
      </c>
      <c r="C29" s="48" t="s">
        <v>1189</v>
      </c>
      <c r="D29" s="21" t="s">
        <v>1191</v>
      </c>
      <c r="E29" s="21" t="s">
        <v>986</v>
      </c>
      <c r="F29" s="43" t="s">
        <v>139</v>
      </c>
      <c r="G29" s="48" t="s">
        <v>170</v>
      </c>
      <c r="H29" s="21" t="s">
        <v>178</v>
      </c>
      <c r="I29" s="44">
        <v>45084</v>
      </c>
      <c r="J29" s="21"/>
      <c r="K29" s="49">
        <v>0</v>
      </c>
      <c r="L29" s="49"/>
      <c r="M29" s="49"/>
      <c r="N29" s="21" t="s">
        <v>986</v>
      </c>
      <c r="P29" s="21"/>
      <c r="Q29" s="21"/>
      <c r="T29" s="21"/>
      <c r="U29" s="21"/>
      <c r="V29" s="21"/>
      <c r="Y29" s="21"/>
      <c r="AA29" s="21"/>
      <c r="AE29" s="21"/>
      <c r="AF29" s="21"/>
      <c r="AG29" s="21"/>
      <c r="AH29" s="21"/>
      <c r="AJ29" s="21"/>
      <c r="AK29" s="57"/>
      <c r="AL29" s="57"/>
      <c r="AM29" s="160"/>
      <c r="AN29" s="21"/>
      <c r="AO29" s="21"/>
      <c r="AR29" s="45"/>
      <c r="AS29" s="45">
        <v>94.01669444446452</v>
      </c>
      <c r="AT29" s="45"/>
      <c r="AU29" s="156"/>
      <c r="AV29" s="156"/>
      <c r="AW29" s="163"/>
      <c r="AX29" s="45"/>
      <c r="AZ29" s="45"/>
      <c r="BA29" s="45"/>
      <c r="BB29" s="49"/>
      <c r="BC29" s="49"/>
      <c r="BD29" s="45"/>
      <c r="BE29" s="45"/>
      <c r="BF29" s="45"/>
      <c r="BG29" s="45"/>
      <c r="BH29" s="45"/>
      <c r="BI29" s="45"/>
      <c r="BJ29" s="45"/>
      <c r="BK29" s="45"/>
      <c r="BL29" s="45"/>
      <c r="BM29" s="21"/>
    </row>
    <row r="30" spans="1:71" ht="15" x14ac:dyDescent="0.2">
      <c r="A30" s="21" t="s">
        <v>1072</v>
      </c>
      <c r="B30" s="48" t="s">
        <v>207</v>
      </c>
      <c r="C30" s="48" t="s">
        <v>1189</v>
      </c>
      <c r="D30" s="21" t="s">
        <v>1192</v>
      </c>
      <c r="E30" s="21" t="s">
        <v>986</v>
      </c>
      <c r="F30" s="43" t="s">
        <v>139</v>
      </c>
      <c r="G30" s="48" t="s">
        <v>170</v>
      </c>
      <c r="H30" s="21" t="s">
        <v>178</v>
      </c>
      <c r="I30" s="44">
        <v>45084</v>
      </c>
      <c r="J30" s="21"/>
      <c r="K30" s="49">
        <v>0.20055276000000002</v>
      </c>
      <c r="L30" s="49"/>
      <c r="M30" s="49"/>
      <c r="N30" s="21" t="s">
        <v>986</v>
      </c>
      <c r="P30" s="21"/>
      <c r="Q30" s="21"/>
      <c r="T30" s="21"/>
      <c r="U30" s="21"/>
      <c r="V30" s="21"/>
      <c r="Y30" s="21"/>
      <c r="AA30" s="21"/>
      <c r="AE30" s="21"/>
      <c r="AF30" s="21"/>
      <c r="AG30" s="21"/>
      <c r="AH30" s="21"/>
      <c r="AJ30" s="21"/>
      <c r="AK30" s="57"/>
      <c r="AL30" s="57"/>
      <c r="AM30" s="160"/>
      <c r="AN30" s="21"/>
      <c r="AO30" s="21"/>
      <c r="AR30" s="45"/>
      <c r="AS30" s="45">
        <v>94.033362499962095</v>
      </c>
      <c r="AT30" s="45"/>
      <c r="AU30" s="156"/>
      <c r="AV30" s="156"/>
      <c r="AW30" s="163"/>
      <c r="AX30" s="45"/>
      <c r="AZ30" s="45"/>
      <c r="BA30" s="45"/>
      <c r="BB30" s="49"/>
      <c r="BC30" s="49"/>
      <c r="BD30" s="45"/>
      <c r="BE30" s="45"/>
      <c r="BF30" s="45"/>
      <c r="BG30" s="45"/>
      <c r="BH30" s="45"/>
      <c r="BI30" s="45"/>
      <c r="BJ30" s="45"/>
      <c r="BK30" s="45"/>
      <c r="BL30" s="45"/>
      <c r="BM30" s="21"/>
    </row>
    <row r="31" spans="1:71" ht="15" x14ac:dyDescent="0.2">
      <c r="A31" s="21" t="s">
        <v>1070</v>
      </c>
      <c r="B31" s="48" t="s">
        <v>207</v>
      </c>
      <c r="C31" s="48" t="s">
        <v>1189</v>
      </c>
      <c r="D31" s="21" t="s">
        <v>1193</v>
      </c>
      <c r="E31" s="21" t="s">
        <v>986</v>
      </c>
      <c r="F31" s="43" t="s">
        <v>139</v>
      </c>
      <c r="G31" s="48" t="s">
        <v>170</v>
      </c>
      <c r="H31" s="21" t="s">
        <v>178</v>
      </c>
      <c r="I31" s="44">
        <v>45084</v>
      </c>
      <c r="J31" s="21"/>
      <c r="K31" s="49">
        <v>0.15969942000000001</v>
      </c>
      <c r="L31" s="49"/>
      <c r="M31" s="49"/>
      <c r="N31" s="21" t="s">
        <v>986</v>
      </c>
      <c r="P31" s="21"/>
      <c r="Q31" s="21"/>
      <c r="T31" s="21"/>
      <c r="U31" s="21"/>
      <c r="V31" s="21"/>
      <c r="Y31" s="21"/>
      <c r="AA31" s="21"/>
      <c r="AE31" s="21"/>
      <c r="AF31" s="21"/>
      <c r="AG31" s="21"/>
      <c r="AH31" s="21"/>
      <c r="AJ31" s="21"/>
      <c r="AK31" s="57"/>
      <c r="AL31" s="57"/>
      <c r="AM31" s="160"/>
      <c r="AN31" s="21"/>
      <c r="AO31" s="21"/>
      <c r="AR31" s="45"/>
      <c r="AS31" s="45">
        <v>94.050030555459671</v>
      </c>
      <c r="AT31" s="45"/>
      <c r="AU31" s="156"/>
      <c r="AV31" s="156"/>
      <c r="AW31" s="163"/>
      <c r="AX31" s="45"/>
      <c r="AZ31" s="45"/>
      <c r="BA31" s="45"/>
      <c r="BB31" s="49"/>
      <c r="BC31" s="49"/>
      <c r="BD31" s="45"/>
      <c r="BE31" s="45"/>
      <c r="BF31" s="45"/>
      <c r="BG31" s="45"/>
      <c r="BH31" s="45"/>
      <c r="BI31" s="45"/>
      <c r="BJ31" s="45"/>
      <c r="BK31" s="45"/>
      <c r="BL31" s="45"/>
      <c r="BM31" s="21"/>
    </row>
    <row r="32" spans="1:71" ht="15" x14ac:dyDescent="0.2">
      <c r="A32" s="21" t="s">
        <v>1043</v>
      </c>
      <c r="B32" s="48" t="s">
        <v>207</v>
      </c>
      <c r="C32" s="48" t="s">
        <v>1189</v>
      </c>
      <c r="D32" s="21" t="s">
        <v>1194</v>
      </c>
      <c r="E32" s="21" t="s">
        <v>986</v>
      </c>
      <c r="F32" s="43" t="s">
        <v>139</v>
      </c>
      <c r="G32" s="48" t="s">
        <v>170</v>
      </c>
      <c r="H32" s="21" t="s">
        <v>178</v>
      </c>
      <c r="I32" s="44">
        <v>45084</v>
      </c>
      <c r="J32" s="21"/>
      <c r="K32" s="49">
        <v>0</v>
      </c>
      <c r="L32" s="49"/>
      <c r="M32" s="49"/>
      <c r="N32" s="21" t="s">
        <v>986</v>
      </c>
      <c r="P32" s="21"/>
      <c r="Q32" s="21"/>
      <c r="T32" s="21"/>
      <c r="U32" s="21"/>
      <c r="V32" s="21"/>
      <c r="Y32" s="21"/>
      <c r="AA32" s="21"/>
      <c r="AE32" s="21"/>
      <c r="AF32" s="21"/>
      <c r="AG32" s="21"/>
      <c r="AH32" s="21"/>
      <c r="AJ32" s="21"/>
      <c r="AK32" s="57"/>
      <c r="AL32" s="57"/>
      <c r="AM32" s="160"/>
      <c r="AN32" s="21"/>
      <c r="AO32" s="21"/>
      <c r="AR32" s="45"/>
      <c r="AS32" s="45">
        <v>94.066698611131869</v>
      </c>
      <c r="AT32" s="45"/>
      <c r="AU32" s="156"/>
      <c r="AV32" s="156"/>
      <c r="AW32" s="163"/>
      <c r="AX32" s="45"/>
      <c r="AZ32" s="45"/>
      <c r="BA32" s="45"/>
      <c r="BB32" s="49"/>
      <c r="BC32" s="49"/>
      <c r="BD32" s="45"/>
      <c r="BE32" s="45"/>
      <c r="BF32" s="45"/>
      <c r="BG32" s="45"/>
      <c r="BH32" s="45"/>
      <c r="BI32" s="45"/>
      <c r="BJ32" s="45"/>
      <c r="BK32" s="45"/>
      <c r="BL32" s="45"/>
      <c r="BM32" s="21"/>
    </row>
    <row r="33" spans="1:71" ht="15" x14ac:dyDescent="0.2">
      <c r="A33" s="21"/>
      <c r="B33" s="48"/>
      <c r="C33" s="48"/>
      <c r="F33" s="43"/>
      <c r="G33" s="48"/>
      <c r="J33" s="21"/>
      <c r="K33" s="49"/>
      <c r="L33" s="49"/>
      <c r="M33" s="49"/>
      <c r="N33" s="21"/>
      <c r="P33" s="21"/>
      <c r="Q33" s="21"/>
      <c r="T33" s="21"/>
      <c r="U33" s="21"/>
      <c r="V33" s="21"/>
      <c r="Y33" s="21"/>
      <c r="AA33" s="21"/>
      <c r="AE33" s="21"/>
      <c r="AF33" s="21"/>
      <c r="AG33" s="21"/>
      <c r="AH33" s="21"/>
      <c r="AJ33" s="21"/>
      <c r="AK33" s="57"/>
      <c r="AL33" s="57"/>
      <c r="AM33" s="160"/>
      <c r="AN33" s="21"/>
      <c r="AO33" s="21"/>
      <c r="AR33" s="45"/>
      <c r="AS33" s="45"/>
      <c r="AT33" s="45"/>
      <c r="AU33" s="156"/>
      <c r="AV33" s="156"/>
      <c r="AW33" s="163"/>
      <c r="AX33" s="45"/>
      <c r="AZ33" s="45"/>
      <c r="BA33" s="45"/>
      <c r="BB33" s="49"/>
      <c r="BC33" s="49"/>
      <c r="BD33" s="45"/>
      <c r="BE33" s="45"/>
      <c r="BF33" s="45"/>
      <c r="BG33" s="45"/>
      <c r="BH33" s="45"/>
      <c r="BI33" s="45"/>
      <c r="BJ33" s="45"/>
      <c r="BK33" s="45"/>
      <c r="BL33" s="45"/>
      <c r="BM33" s="21"/>
    </row>
    <row r="34" spans="1:71" ht="15" x14ac:dyDescent="0.2">
      <c r="A34" s="21" t="s">
        <v>1079</v>
      </c>
      <c r="B34" s="48" t="s">
        <v>207</v>
      </c>
      <c r="C34" s="48" t="s">
        <v>1189</v>
      </c>
      <c r="D34" s="21" t="s">
        <v>1195</v>
      </c>
      <c r="E34" s="21" t="s">
        <v>986</v>
      </c>
      <c r="F34" s="43" t="s">
        <v>141</v>
      </c>
      <c r="G34" s="48" t="s">
        <v>170</v>
      </c>
      <c r="H34" s="21" t="s">
        <v>178</v>
      </c>
      <c r="I34" s="44">
        <v>45084</v>
      </c>
      <c r="J34" s="21"/>
      <c r="K34" s="49">
        <v>0.24140610000000001</v>
      </c>
      <c r="L34" s="49"/>
      <c r="M34" s="49"/>
      <c r="N34" s="21" t="s">
        <v>986</v>
      </c>
      <c r="P34" s="21"/>
      <c r="Q34" s="21"/>
      <c r="T34" s="21"/>
      <c r="U34" s="21"/>
      <c r="V34" s="21"/>
      <c r="Y34" s="21"/>
      <c r="AA34" s="21"/>
      <c r="AE34" s="21"/>
      <c r="AF34" s="21"/>
      <c r="AG34" s="21"/>
      <c r="AH34" s="21"/>
      <c r="AJ34" s="21"/>
      <c r="AK34" s="57"/>
      <c r="AL34" s="57"/>
      <c r="AM34" s="160"/>
      <c r="AN34" s="21"/>
      <c r="AO34" s="21"/>
      <c r="AR34" s="45"/>
      <c r="AS34" s="45">
        <v>94.083366666629445</v>
      </c>
      <c r="AT34" s="45"/>
      <c r="AU34" s="156"/>
      <c r="AV34" s="156"/>
      <c r="AW34" s="163"/>
      <c r="AX34" s="45"/>
      <c r="AZ34" s="45"/>
      <c r="BA34" s="45"/>
      <c r="BB34" s="49"/>
      <c r="BC34" s="49"/>
      <c r="BD34" s="45"/>
      <c r="BE34" s="45"/>
      <c r="BF34" s="45"/>
      <c r="BG34" s="45"/>
      <c r="BH34" s="45"/>
      <c r="BI34" s="45"/>
      <c r="BJ34" s="45"/>
      <c r="BK34" s="45"/>
      <c r="BL34" s="45"/>
      <c r="BM34" s="21"/>
    </row>
    <row r="35" spans="1:71" ht="15" x14ac:dyDescent="0.2">
      <c r="A35" s="21" t="s">
        <v>1075</v>
      </c>
      <c r="B35" s="48" t="s">
        <v>207</v>
      </c>
      <c r="C35" s="48" t="s">
        <v>1189</v>
      </c>
      <c r="D35" s="21" t="s">
        <v>1196</v>
      </c>
      <c r="E35" s="21" t="s">
        <v>986</v>
      </c>
      <c r="F35" s="43" t="s">
        <v>141</v>
      </c>
      <c r="G35" s="48" t="s">
        <v>170</v>
      </c>
      <c r="H35" s="21" t="s">
        <v>178</v>
      </c>
      <c r="I35" s="44">
        <v>45084</v>
      </c>
      <c r="J35" s="21"/>
      <c r="K35" s="49">
        <v>0.23026428000000002</v>
      </c>
      <c r="L35" s="49"/>
      <c r="M35" s="49"/>
      <c r="N35" s="21" t="s">
        <v>986</v>
      </c>
      <c r="P35" s="21"/>
      <c r="Q35" s="21"/>
      <c r="T35" s="21"/>
      <c r="U35" s="21"/>
      <c r="V35" s="21"/>
      <c r="Y35" s="21"/>
      <c r="AA35" s="21"/>
      <c r="AE35" s="21"/>
      <c r="AF35" s="21"/>
      <c r="AG35" s="21"/>
      <c r="AH35" s="21"/>
      <c r="AJ35" s="21"/>
      <c r="AK35" s="57"/>
      <c r="AL35" s="57"/>
      <c r="AM35" s="160"/>
      <c r="AN35" s="21"/>
      <c r="AO35" s="21"/>
      <c r="AR35" s="45"/>
      <c r="AS35" s="45">
        <v>94.10003472212702</v>
      </c>
      <c r="AT35" s="45"/>
      <c r="AU35" s="156"/>
      <c r="AV35" s="156"/>
      <c r="AW35" s="163"/>
      <c r="AX35" s="45"/>
      <c r="AZ35" s="45"/>
      <c r="BA35" s="45"/>
      <c r="BB35" s="49"/>
      <c r="BC35" s="49"/>
      <c r="BD35" s="45"/>
      <c r="BE35" s="45"/>
      <c r="BF35" s="45"/>
      <c r="BG35" s="45"/>
      <c r="BH35" s="45"/>
      <c r="BI35" s="45"/>
      <c r="BJ35" s="45"/>
      <c r="BK35" s="45"/>
      <c r="BL35" s="45"/>
      <c r="BM35" s="21"/>
    </row>
    <row r="36" spans="1:71" ht="15" x14ac:dyDescent="0.2">
      <c r="A36" s="21" t="s">
        <v>1044</v>
      </c>
      <c r="B36" s="48" t="s">
        <v>207</v>
      </c>
      <c r="C36" s="48" t="s">
        <v>1189</v>
      </c>
      <c r="D36" s="21" t="s">
        <v>1197</v>
      </c>
      <c r="E36" s="21" t="s">
        <v>986</v>
      </c>
      <c r="F36" s="43" t="s">
        <v>141</v>
      </c>
      <c r="G36" s="48" t="s">
        <v>170</v>
      </c>
      <c r="H36" s="21" t="s">
        <v>178</v>
      </c>
      <c r="I36" s="44">
        <v>45084</v>
      </c>
      <c r="J36" s="21"/>
      <c r="K36" s="49">
        <v>0</v>
      </c>
      <c r="L36" s="49"/>
      <c r="M36" s="49"/>
      <c r="N36" s="21" t="s">
        <v>986</v>
      </c>
      <c r="P36" s="21"/>
      <c r="Q36" s="21"/>
      <c r="T36" s="21"/>
      <c r="U36" s="21"/>
      <c r="V36" s="21"/>
      <c r="Y36" s="21"/>
      <c r="AA36" s="21"/>
      <c r="AE36" s="21"/>
      <c r="AF36" s="21"/>
      <c r="AG36" s="21"/>
      <c r="AH36" s="21"/>
      <c r="AJ36" s="21"/>
      <c r="AK36" s="57"/>
      <c r="AL36" s="57"/>
      <c r="AM36" s="160"/>
      <c r="AN36" s="21"/>
      <c r="AO36" s="21"/>
      <c r="AR36" s="45"/>
      <c r="AS36" s="45">
        <v>94.116702777799219</v>
      </c>
      <c r="AT36" s="45"/>
      <c r="AU36" s="156"/>
      <c r="AV36" s="156"/>
      <c r="AW36" s="163"/>
      <c r="AX36" s="45"/>
      <c r="AZ36" s="45"/>
      <c r="BA36" s="45"/>
      <c r="BB36" s="49"/>
      <c r="BC36" s="49"/>
      <c r="BD36" s="45"/>
      <c r="BE36" s="45"/>
      <c r="BF36" s="45"/>
      <c r="BG36" s="45"/>
      <c r="BH36" s="45"/>
      <c r="BI36" s="45"/>
      <c r="BJ36" s="45"/>
      <c r="BK36" s="45"/>
      <c r="BL36" s="45"/>
      <c r="BM36" s="21"/>
    </row>
    <row r="37" spans="1:71" ht="15" x14ac:dyDescent="0.2">
      <c r="A37" s="21" t="s">
        <v>1077</v>
      </c>
      <c r="B37" s="48" t="s">
        <v>207</v>
      </c>
      <c r="C37" s="48" t="s">
        <v>1189</v>
      </c>
      <c r="D37" s="21" t="s">
        <v>1198</v>
      </c>
      <c r="E37" s="21" t="s">
        <v>986</v>
      </c>
      <c r="F37" s="43" t="s">
        <v>141</v>
      </c>
      <c r="G37" s="48" t="s">
        <v>170</v>
      </c>
      <c r="H37" s="21" t="s">
        <v>178</v>
      </c>
      <c r="I37" s="44">
        <v>45084</v>
      </c>
      <c r="J37" s="21"/>
      <c r="K37" s="49">
        <v>0.23645418000000001</v>
      </c>
      <c r="L37" s="49"/>
      <c r="M37" s="49"/>
      <c r="N37" s="21" t="s">
        <v>986</v>
      </c>
      <c r="P37" s="21"/>
      <c r="Q37" s="21"/>
      <c r="T37" s="21"/>
      <c r="U37" s="21"/>
      <c r="V37" s="21"/>
      <c r="Y37" s="21"/>
      <c r="AA37" s="21"/>
      <c r="AE37" s="21"/>
      <c r="AF37" s="21"/>
      <c r="AG37" s="21"/>
      <c r="AH37" s="21"/>
      <c r="AJ37" s="21"/>
      <c r="AK37" s="57"/>
      <c r="AL37" s="57"/>
      <c r="AM37" s="160"/>
      <c r="AN37" s="21"/>
      <c r="AO37" s="21"/>
      <c r="AR37" s="45"/>
      <c r="AS37" s="45">
        <v>94.133370833296794</v>
      </c>
      <c r="AT37" s="45"/>
      <c r="AU37" s="156"/>
      <c r="AV37" s="156"/>
      <c r="AW37" s="163"/>
      <c r="AX37" s="45"/>
      <c r="AZ37" s="45"/>
      <c r="BA37" s="45"/>
      <c r="BB37" s="49"/>
      <c r="BC37" s="49"/>
      <c r="BD37" s="45"/>
      <c r="BE37" s="45"/>
      <c r="BF37" s="45"/>
      <c r="BG37" s="45"/>
      <c r="BH37" s="45"/>
      <c r="BI37" s="45"/>
      <c r="BJ37" s="45"/>
      <c r="BK37" s="45"/>
      <c r="BL37" s="45"/>
      <c r="BM37" s="21"/>
    </row>
    <row r="38" spans="1:71" ht="15" x14ac:dyDescent="0.2">
      <c r="A38" s="21" t="s">
        <v>1045</v>
      </c>
      <c r="B38" s="48" t="s">
        <v>207</v>
      </c>
      <c r="C38" s="48" t="s">
        <v>1189</v>
      </c>
      <c r="D38" s="21" t="s">
        <v>1199</v>
      </c>
      <c r="E38" s="21" t="s">
        <v>986</v>
      </c>
      <c r="F38" s="43" t="s">
        <v>141</v>
      </c>
      <c r="G38" s="48" t="s">
        <v>170</v>
      </c>
      <c r="H38" s="21" t="s">
        <v>178</v>
      </c>
      <c r="I38" s="44">
        <v>45084</v>
      </c>
      <c r="J38" s="21"/>
      <c r="K38" s="49">
        <v>0</v>
      </c>
      <c r="L38" s="49"/>
      <c r="M38" s="49"/>
      <c r="N38" s="21" t="s">
        <v>986</v>
      </c>
      <c r="P38" s="21"/>
      <c r="Q38" s="21"/>
      <c r="T38" s="21"/>
      <c r="U38" s="21"/>
      <c r="V38" s="21"/>
      <c r="Y38" s="21"/>
      <c r="AA38" s="21"/>
      <c r="AE38" s="21"/>
      <c r="AF38" s="21"/>
      <c r="AG38" s="21"/>
      <c r="AH38" s="21"/>
      <c r="AJ38" s="21"/>
      <c r="AK38" s="57"/>
      <c r="AL38" s="57"/>
      <c r="AM38" s="160"/>
      <c r="AN38" s="21"/>
      <c r="AO38" s="21"/>
      <c r="AR38" s="45"/>
      <c r="AS38" s="45">
        <v>94.15003888879437</v>
      </c>
      <c r="AT38" s="45"/>
      <c r="AU38" s="156"/>
      <c r="AV38" s="156"/>
      <c r="AW38" s="163"/>
      <c r="AX38" s="45"/>
      <c r="AZ38" s="45"/>
      <c r="BA38" s="45"/>
      <c r="BB38" s="49"/>
      <c r="BC38" s="49"/>
      <c r="BD38" s="45"/>
      <c r="BE38" s="45"/>
      <c r="BF38" s="45"/>
      <c r="BG38" s="45"/>
      <c r="BH38" s="45"/>
      <c r="BI38" s="45"/>
      <c r="BJ38" s="45"/>
      <c r="BK38" s="45"/>
      <c r="BL38" s="45"/>
      <c r="BM38" s="21"/>
    </row>
    <row r="39" spans="1:71" ht="15" x14ac:dyDescent="0.2">
      <c r="A39" s="21"/>
      <c r="B39" s="48"/>
      <c r="C39" s="48"/>
      <c r="F39" s="43"/>
      <c r="G39" s="48"/>
      <c r="J39" s="21"/>
      <c r="K39" s="49"/>
      <c r="L39" s="49"/>
      <c r="M39" s="49"/>
      <c r="N39" s="21"/>
      <c r="P39" s="21"/>
      <c r="Q39" s="21"/>
      <c r="T39" s="21"/>
      <c r="U39" s="21"/>
      <c r="V39" s="21"/>
      <c r="Y39" s="21"/>
      <c r="AA39" s="21"/>
      <c r="AE39" s="21"/>
      <c r="AF39" s="21"/>
      <c r="AG39" s="21"/>
      <c r="AH39" s="21"/>
      <c r="AJ39" s="21"/>
      <c r="AK39" s="57"/>
      <c r="AL39" s="57"/>
      <c r="AM39" s="160"/>
      <c r="AN39" s="21"/>
      <c r="AO39" s="21"/>
      <c r="AR39" s="45"/>
      <c r="AS39" s="45"/>
      <c r="AT39" s="45"/>
      <c r="AU39" s="156"/>
      <c r="AV39" s="156"/>
      <c r="AW39" s="163"/>
      <c r="AX39" s="45"/>
      <c r="AZ39" s="45"/>
      <c r="BA39" s="45"/>
      <c r="BB39" s="49"/>
      <c r="BC39" s="49"/>
      <c r="BD39" s="45"/>
      <c r="BE39" s="45"/>
      <c r="BF39" s="45"/>
      <c r="BG39" s="45"/>
      <c r="BH39" s="45"/>
      <c r="BI39" s="45"/>
      <c r="BJ39" s="45"/>
      <c r="BK39" s="45"/>
      <c r="BL39" s="45"/>
      <c r="BM39" s="21"/>
    </row>
    <row r="40" spans="1:71" ht="15" x14ac:dyDescent="0.2">
      <c r="A40" s="21" t="s">
        <v>1046</v>
      </c>
      <c r="B40" s="48" t="s">
        <v>207</v>
      </c>
      <c r="C40" s="48" t="s">
        <v>1189</v>
      </c>
      <c r="D40" s="21" t="s">
        <v>1200</v>
      </c>
      <c r="E40" s="21" t="s">
        <v>986</v>
      </c>
      <c r="F40" s="43" t="s">
        <v>140</v>
      </c>
      <c r="G40" s="48" t="s">
        <v>170</v>
      </c>
      <c r="H40" s="21" t="s">
        <v>178</v>
      </c>
      <c r="I40" s="44">
        <v>45084</v>
      </c>
      <c r="J40" s="21"/>
      <c r="K40" s="49">
        <v>0</v>
      </c>
      <c r="L40" s="49"/>
      <c r="M40" s="49"/>
      <c r="N40" s="21" t="s">
        <v>986</v>
      </c>
      <c r="P40" s="21"/>
      <c r="Q40" s="21"/>
      <c r="T40" s="21"/>
      <c r="U40" s="21"/>
      <c r="V40" s="21"/>
      <c r="Y40" s="21"/>
      <c r="AA40" s="21"/>
      <c r="AE40" s="21"/>
      <c r="AF40" s="21"/>
      <c r="AG40" s="21"/>
      <c r="AH40" s="21"/>
      <c r="AJ40" s="21"/>
      <c r="AK40" s="57"/>
      <c r="AL40" s="57"/>
      <c r="AM40" s="160"/>
      <c r="AN40" s="21"/>
      <c r="AO40" s="21"/>
      <c r="AR40" s="45"/>
      <c r="AS40" s="45">
        <v>94.166706944466569</v>
      </c>
      <c r="AT40" s="45"/>
      <c r="AU40" s="156"/>
      <c r="AV40" s="156"/>
      <c r="AW40" s="163"/>
      <c r="AX40" s="45"/>
      <c r="AZ40" s="45"/>
      <c r="BA40" s="45"/>
      <c r="BB40" s="49"/>
      <c r="BC40" s="49"/>
      <c r="BD40" s="45"/>
      <c r="BE40" s="45"/>
      <c r="BF40" s="45"/>
      <c r="BG40" s="45"/>
      <c r="BH40" s="45"/>
      <c r="BI40" s="45"/>
      <c r="BJ40" s="45"/>
      <c r="BK40" s="45"/>
      <c r="BL40" s="45"/>
      <c r="BM40" s="21"/>
    </row>
    <row r="41" spans="1:71" ht="15" x14ac:dyDescent="0.2">
      <c r="A41" s="21" t="s">
        <v>1071</v>
      </c>
      <c r="B41" s="48" t="s">
        <v>207</v>
      </c>
      <c r="C41" s="48" t="s">
        <v>1189</v>
      </c>
      <c r="D41" s="21" t="s">
        <v>1201</v>
      </c>
      <c r="E41" s="21" t="s">
        <v>986</v>
      </c>
      <c r="F41" s="43" t="s">
        <v>140</v>
      </c>
      <c r="G41" s="48" t="s">
        <v>170</v>
      </c>
      <c r="H41" s="21" t="s">
        <v>178</v>
      </c>
      <c r="I41" s="44">
        <v>45084</v>
      </c>
      <c r="J41" s="21"/>
      <c r="K41" s="49">
        <v>0.16465134000000001</v>
      </c>
      <c r="L41" s="49"/>
      <c r="M41" s="49"/>
      <c r="N41" s="21" t="s">
        <v>986</v>
      </c>
      <c r="P41" s="21"/>
      <c r="Q41" s="21"/>
      <c r="T41" s="21"/>
      <c r="U41" s="21"/>
      <c r="V41" s="21"/>
      <c r="Y41" s="21"/>
      <c r="AA41" s="21"/>
      <c r="AE41" s="21"/>
      <c r="AF41" s="21"/>
      <c r="AG41" s="21"/>
      <c r="AH41" s="21"/>
      <c r="AJ41" s="21"/>
      <c r="AK41" s="57"/>
      <c r="AL41" s="57"/>
      <c r="AM41" s="160"/>
      <c r="AN41" s="21"/>
      <c r="AO41" s="21"/>
      <c r="AR41" s="45"/>
      <c r="AS41" s="45">
        <v>94.183374999964144</v>
      </c>
      <c r="AT41" s="45"/>
      <c r="AU41" s="156"/>
      <c r="AV41" s="156"/>
      <c r="AW41" s="163"/>
      <c r="AX41" s="45"/>
      <c r="AZ41" s="45"/>
      <c r="BA41" s="45"/>
      <c r="BB41" s="49"/>
      <c r="BC41" s="49"/>
      <c r="BD41" s="45"/>
      <c r="BE41" s="45"/>
      <c r="BF41" s="45"/>
      <c r="BG41" s="45"/>
      <c r="BH41" s="45"/>
      <c r="BI41" s="45"/>
      <c r="BJ41" s="45"/>
      <c r="BK41" s="45"/>
      <c r="BL41" s="45"/>
      <c r="BM41" s="21"/>
    </row>
    <row r="42" spans="1:71" ht="15" x14ac:dyDescent="0.2">
      <c r="A42" s="21" t="s">
        <v>1047</v>
      </c>
      <c r="B42" s="48" t="s">
        <v>207</v>
      </c>
      <c r="C42" s="48" t="s">
        <v>1189</v>
      </c>
      <c r="D42" s="21" t="s">
        <v>1202</v>
      </c>
      <c r="E42" s="21" t="s">
        <v>986</v>
      </c>
      <c r="F42" s="43" t="s">
        <v>140</v>
      </c>
      <c r="G42" s="48" t="s">
        <v>170</v>
      </c>
      <c r="H42" s="21" t="s">
        <v>178</v>
      </c>
      <c r="I42" s="44">
        <v>45084</v>
      </c>
      <c r="J42" s="21"/>
      <c r="K42" s="49">
        <v>0</v>
      </c>
      <c r="L42" s="49"/>
      <c r="M42" s="49"/>
      <c r="N42" s="21" t="s">
        <v>986</v>
      </c>
      <c r="P42" s="21"/>
      <c r="Q42" s="21"/>
      <c r="T42" s="21"/>
      <c r="U42" s="21"/>
      <c r="V42" s="21"/>
      <c r="Y42" s="21"/>
      <c r="AA42" s="21"/>
      <c r="AE42" s="21"/>
      <c r="AF42" s="21"/>
      <c r="AG42" s="21"/>
      <c r="AH42" s="21"/>
      <c r="AJ42" s="21"/>
      <c r="AK42" s="57"/>
      <c r="AL42" s="57"/>
      <c r="AM42" s="160"/>
      <c r="AN42" s="21"/>
      <c r="AO42" s="21"/>
      <c r="AR42" s="45"/>
      <c r="AS42" s="45">
        <v>94.216711111133918</v>
      </c>
      <c r="AT42" s="45"/>
      <c r="AU42" s="156"/>
      <c r="AV42" s="156"/>
      <c r="AW42" s="163"/>
      <c r="AX42" s="45"/>
      <c r="AZ42" s="45"/>
      <c r="BA42" s="45"/>
      <c r="BB42" s="49"/>
      <c r="BC42" s="49"/>
      <c r="BD42" s="45"/>
      <c r="BE42" s="45"/>
      <c r="BF42" s="45"/>
      <c r="BG42" s="45"/>
      <c r="BH42" s="45"/>
      <c r="BI42" s="45"/>
      <c r="BJ42" s="45"/>
      <c r="BK42" s="45"/>
      <c r="BL42" s="45"/>
      <c r="BM42" s="21"/>
    </row>
    <row r="43" spans="1:71" ht="15" x14ac:dyDescent="0.2">
      <c r="A43" s="21" t="s">
        <v>1068</v>
      </c>
      <c r="B43" s="48" t="s">
        <v>207</v>
      </c>
      <c r="C43" s="48" t="s">
        <v>1189</v>
      </c>
      <c r="D43" s="21" t="s">
        <v>1203</v>
      </c>
      <c r="E43" s="21" t="s">
        <v>986</v>
      </c>
      <c r="F43" s="43" t="s">
        <v>140</v>
      </c>
      <c r="G43" s="48" t="s">
        <v>170</v>
      </c>
      <c r="H43" s="21" t="s">
        <v>178</v>
      </c>
      <c r="I43" s="44">
        <v>45084</v>
      </c>
      <c r="J43" s="21"/>
      <c r="K43" s="49">
        <v>0.15598548000000001</v>
      </c>
      <c r="L43" s="49"/>
      <c r="M43" s="49"/>
      <c r="N43" s="21" t="s">
        <v>986</v>
      </c>
      <c r="P43" s="21"/>
      <c r="Q43" s="21"/>
      <c r="T43" s="21"/>
      <c r="U43" s="21"/>
      <c r="V43" s="21"/>
      <c r="Y43" s="21"/>
      <c r="AA43" s="21"/>
      <c r="AE43" s="21"/>
      <c r="AF43" s="21"/>
      <c r="AG43" s="21"/>
      <c r="AH43" s="21"/>
      <c r="AJ43" s="21"/>
      <c r="AK43" s="57"/>
      <c r="AL43" s="57"/>
      <c r="AM43" s="160"/>
      <c r="AN43" s="21"/>
      <c r="AO43" s="21"/>
      <c r="AR43" s="45"/>
      <c r="AS43" s="45">
        <v>94.233379166631494</v>
      </c>
      <c r="AT43" s="45"/>
      <c r="AU43" s="156"/>
      <c r="AV43" s="156"/>
      <c r="AW43" s="163"/>
      <c r="AX43" s="45"/>
      <c r="AZ43" s="45"/>
      <c r="BA43" s="45"/>
      <c r="BB43" s="49"/>
      <c r="BC43" s="49"/>
      <c r="BD43" s="45"/>
      <c r="BE43" s="45"/>
      <c r="BF43" s="45"/>
      <c r="BG43" s="45"/>
      <c r="BH43" s="45"/>
      <c r="BI43" s="45"/>
      <c r="BJ43" s="45"/>
      <c r="BK43" s="45"/>
      <c r="BL43" s="45"/>
      <c r="BM43" s="21"/>
    </row>
    <row r="44" spans="1:71" ht="15" x14ac:dyDescent="0.2">
      <c r="A44" s="21" t="s">
        <v>1069</v>
      </c>
      <c r="B44" s="48" t="s">
        <v>207</v>
      </c>
      <c r="C44" s="48" t="s">
        <v>1189</v>
      </c>
      <c r="D44" s="21" t="s">
        <v>1204</v>
      </c>
      <c r="E44" s="21" t="s">
        <v>986</v>
      </c>
      <c r="F44" s="43" t="s">
        <v>140</v>
      </c>
      <c r="G44" s="48" t="s">
        <v>170</v>
      </c>
      <c r="H44" s="21" t="s">
        <v>178</v>
      </c>
      <c r="I44" s="44">
        <v>45084</v>
      </c>
      <c r="J44" s="21"/>
      <c r="K44" s="49">
        <v>0.15846144000000001</v>
      </c>
      <c r="L44" s="49"/>
      <c r="M44" s="49"/>
      <c r="N44" s="21" t="s">
        <v>986</v>
      </c>
      <c r="P44" s="21"/>
      <c r="Q44" s="21"/>
      <c r="T44" s="21"/>
      <c r="U44" s="21"/>
      <c r="V44" s="21"/>
      <c r="Y44" s="21"/>
      <c r="AA44" s="21"/>
      <c r="AE44" s="21"/>
      <c r="AF44" s="21"/>
      <c r="AG44" s="21"/>
      <c r="AH44" s="21"/>
      <c r="AJ44" s="21"/>
      <c r="AK44" s="57"/>
      <c r="AL44" s="57"/>
      <c r="AM44" s="160"/>
      <c r="AN44" s="21"/>
      <c r="AO44" s="21"/>
      <c r="AR44" s="45"/>
      <c r="AS44" s="45">
        <v>94.250047222129069</v>
      </c>
      <c r="AT44" s="45"/>
      <c r="AU44" s="156"/>
      <c r="AV44" s="156"/>
      <c r="AW44" s="163"/>
      <c r="AX44" s="45"/>
      <c r="AZ44" s="45"/>
      <c r="BA44" s="45"/>
      <c r="BB44" s="49"/>
      <c r="BC44" s="49"/>
      <c r="BD44" s="45"/>
      <c r="BE44" s="45"/>
      <c r="BF44" s="45"/>
      <c r="BG44" s="45"/>
      <c r="BH44" s="45"/>
      <c r="BI44" s="45"/>
      <c r="BJ44" s="45"/>
      <c r="BK44" s="45"/>
      <c r="BL44" s="45"/>
      <c r="BM44" s="21"/>
    </row>
    <row r="45" spans="1:71" ht="15" x14ac:dyDescent="0.2">
      <c r="A45" s="21"/>
      <c r="B45" s="48"/>
      <c r="C45" s="48"/>
      <c r="F45" s="43"/>
      <c r="G45" s="48"/>
      <c r="J45" s="21"/>
      <c r="K45" s="49"/>
      <c r="L45" s="49"/>
      <c r="M45" s="49"/>
      <c r="N45" s="21"/>
      <c r="P45" s="21"/>
      <c r="Q45" s="21"/>
      <c r="T45" s="21"/>
      <c r="U45" s="21"/>
      <c r="V45" s="21"/>
      <c r="Y45" s="21"/>
      <c r="AA45" s="21"/>
      <c r="AE45" s="21"/>
      <c r="AF45" s="21"/>
      <c r="AG45" s="21"/>
      <c r="AH45" s="21"/>
      <c r="AJ45" s="21"/>
      <c r="AK45" s="57"/>
      <c r="AL45" s="57"/>
      <c r="AM45" s="160"/>
      <c r="AN45" s="21"/>
      <c r="AO45" s="21"/>
      <c r="AR45" s="45"/>
      <c r="AS45" s="45"/>
      <c r="AT45" s="45"/>
      <c r="AU45" s="156"/>
      <c r="AV45" s="156"/>
      <c r="AW45" s="163"/>
      <c r="AX45" s="45"/>
      <c r="AZ45" s="45"/>
      <c r="BA45" s="45"/>
      <c r="BB45" s="49"/>
      <c r="BC45" s="49"/>
      <c r="BD45" s="45"/>
      <c r="BE45" s="45"/>
      <c r="BF45" s="45"/>
      <c r="BG45" s="45"/>
      <c r="BH45" s="45"/>
      <c r="BI45" s="45"/>
      <c r="BJ45" s="45"/>
      <c r="BK45" s="45"/>
      <c r="BL45" s="45"/>
      <c r="BM45" s="21"/>
    </row>
    <row r="46" spans="1:71" ht="15" x14ac:dyDescent="0.2">
      <c r="A46" s="21" t="s">
        <v>1090</v>
      </c>
      <c r="B46" s="48" t="s">
        <v>207</v>
      </c>
      <c r="C46" s="48" t="s">
        <v>1189</v>
      </c>
      <c r="D46" s="21" t="s">
        <v>1205</v>
      </c>
      <c r="E46" s="21" t="s">
        <v>986</v>
      </c>
      <c r="F46" s="43" t="s">
        <v>749</v>
      </c>
      <c r="G46" s="48" t="s">
        <v>170</v>
      </c>
      <c r="H46" s="21" t="s">
        <v>178</v>
      </c>
      <c r="I46" s="44">
        <v>45084</v>
      </c>
      <c r="J46" s="21"/>
      <c r="K46" s="49">
        <v>0.40358148000000005</v>
      </c>
      <c r="L46" s="49"/>
      <c r="M46" s="49"/>
      <c r="N46" s="21" t="s">
        <v>986</v>
      </c>
      <c r="P46" s="21"/>
      <c r="Q46" s="21"/>
      <c r="T46" s="21"/>
      <c r="U46" s="21"/>
      <c r="V46" s="21"/>
      <c r="Y46" s="21"/>
      <c r="AA46" s="21"/>
      <c r="AE46" s="21"/>
      <c r="AF46" s="21"/>
      <c r="AG46" s="21"/>
      <c r="AH46" s="21"/>
      <c r="AJ46" s="21"/>
      <c r="AK46" s="57"/>
      <c r="AL46" s="57"/>
      <c r="AM46" s="160"/>
      <c r="AN46" s="21"/>
      <c r="AO46" s="21"/>
      <c r="AR46" s="45"/>
      <c r="AS46" s="45">
        <v>94.266715277801268</v>
      </c>
      <c r="AT46" s="45"/>
      <c r="AU46" s="156"/>
      <c r="AV46" s="156"/>
      <c r="AW46" s="163"/>
      <c r="AX46" s="45"/>
      <c r="AZ46" s="45"/>
      <c r="BA46" s="45"/>
      <c r="BB46" s="49"/>
      <c r="BC46" s="49"/>
      <c r="BD46" s="45"/>
      <c r="BE46" s="45"/>
      <c r="BF46" s="45"/>
      <c r="BG46" s="45"/>
      <c r="BH46" s="45"/>
      <c r="BI46" s="45"/>
      <c r="BJ46" s="45"/>
      <c r="BK46" s="45"/>
      <c r="BL46" s="45"/>
      <c r="BM46" s="21"/>
      <c r="BN46" s="48"/>
      <c r="BO46" s="48"/>
      <c r="BP46" s="48"/>
      <c r="BQ46" s="48"/>
      <c r="BR46" s="48"/>
    </row>
    <row r="47" spans="1:71" s="48" customFormat="1" ht="15" x14ac:dyDescent="0.2">
      <c r="A47" s="21" t="s">
        <v>1048</v>
      </c>
      <c r="B47" s="48" t="s">
        <v>207</v>
      </c>
      <c r="C47" s="48" t="s">
        <v>1189</v>
      </c>
      <c r="D47" s="21" t="s">
        <v>1206</v>
      </c>
      <c r="E47" s="21" t="s">
        <v>986</v>
      </c>
      <c r="F47" s="43" t="s">
        <v>749</v>
      </c>
      <c r="G47" s="48" t="s">
        <v>170</v>
      </c>
      <c r="H47" s="21" t="s">
        <v>178</v>
      </c>
      <c r="I47" s="44">
        <v>45084</v>
      </c>
      <c r="J47" s="21"/>
      <c r="K47" s="49">
        <v>0</v>
      </c>
      <c r="L47" s="49"/>
      <c r="M47" s="49"/>
      <c r="N47" s="21" t="s">
        <v>986</v>
      </c>
      <c r="O47" s="30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57"/>
      <c r="AJ47" s="21"/>
      <c r="AK47" s="57"/>
      <c r="AL47" s="57"/>
      <c r="AM47" s="160"/>
      <c r="AN47" s="21"/>
      <c r="AO47" s="21"/>
      <c r="AP47" s="21"/>
      <c r="AQ47" s="21"/>
      <c r="AR47" s="45"/>
      <c r="AS47" s="45">
        <v>94.283383333298843</v>
      </c>
      <c r="AT47" s="45"/>
      <c r="AU47" s="156"/>
      <c r="AV47" s="156"/>
      <c r="AW47" s="163"/>
      <c r="AX47" s="45"/>
      <c r="AY47" s="30"/>
      <c r="AZ47" s="45"/>
      <c r="BA47" s="45"/>
      <c r="BB47" s="49"/>
      <c r="BC47" s="49"/>
      <c r="BD47" s="45"/>
      <c r="BE47" s="45"/>
      <c r="BF47" s="45"/>
      <c r="BG47" s="45"/>
      <c r="BH47" s="45"/>
      <c r="BI47" s="45"/>
      <c r="BJ47" s="45"/>
      <c r="BK47" s="45"/>
      <c r="BL47" s="45"/>
      <c r="BM47" s="21"/>
      <c r="BN47" s="21"/>
      <c r="BO47" s="21"/>
      <c r="BP47" s="21"/>
      <c r="BQ47" s="21"/>
      <c r="BR47" s="21"/>
      <c r="BS47" s="21"/>
    </row>
    <row r="48" spans="1:71" s="48" customFormat="1" ht="15" x14ac:dyDescent="0.2">
      <c r="A48" s="21" t="s">
        <v>1084</v>
      </c>
      <c r="B48" s="48" t="s">
        <v>207</v>
      </c>
      <c r="C48" s="48" t="s">
        <v>1189</v>
      </c>
      <c r="D48" s="21" t="s">
        <v>1207</v>
      </c>
      <c r="E48" s="21" t="s">
        <v>986</v>
      </c>
      <c r="F48" s="43" t="s">
        <v>749</v>
      </c>
      <c r="G48" s="48" t="s">
        <v>170</v>
      </c>
      <c r="H48" s="21" t="s">
        <v>178</v>
      </c>
      <c r="I48" s="44">
        <v>45084</v>
      </c>
      <c r="J48" s="21"/>
      <c r="K48" s="49">
        <v>0.31444692000000002</v>
      </c>
      <c r="L48" s="49"/>
      <c r="M48" s="49"/>
      <c r="N48" s="21" t="s">
        <v>986</v>
      </c>
      <c r="O48" s="30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57"/>
      <c r="AJ48" s="21"/>
      <c r="AK48" s="57"/>
      <c r="AL48" s="57"/>
      <c r="AM48" s="160"/>
      <c r="AN48" s="21"/>
      <c r="AO48" s="21"/>
      <c r="AP48" s="21"/>
      <c r="AQ48" s="21"/>
      <c r="AR48" s="45"/>
      <c r="AS48" s="45">
        <v>94.316719444468617</v>
      </c>
      <c r="AT48" s="45"/>
      <c r="AU48" s="156"/>
      <c r="AV48" s="156"/>
      <c r="AW48" s="163"/>
      <c r="AX48" s="45"/>
      <c r="AY48" s="30"/>
      <c r="AZ48" s="45"/>
      <c r="BA48" s="45"/>
      <c r="BB48" s="49"/>
      <c r="BC48" s="49"/>
      <c r="BD48" s="45"/>
      <c r="BE48" s="45"/>
      <c r="BF48" s="45"/>
      <c r="BG48" s="45"/>
      <c r="BH48" s="45"/>
      <c r="BI48" s="45"/>
      <c r="BJ48" s="45"/>
      <c r="BK48" s="45"/>
      <c r="BL48" s="45"/>
      <c r="BM48" s="21"/>
      <c r="BS48" s="21"/>
    </row>
    <row r="49" spans="1:71" ht="15" x14ac:dyDescent="0.2">
      <c r="A49" s="21" t="s">
        <v>1082</v>
      </c>
      <c r="B49" s="48" t="s">
        <v>207</v>
      </c>
      <c r="C49" s="48" t="s">
        <v>1189</v>
      </c>
      <c r="D49" s="21" t="s">
        <v>1208</v>
      </c>
      <c r="E49" s="21" t="s">
        <v>986</v>
      </c>
      <c r="F49" s="43" t="s">
        <v>749</v>
      </c>
      <c r="G49" s="48" t="s">
        <v>170</v>
      </c>
      <c r="H49" s="21" t="s">
        <v>178</v>
      </c>
      <c r="I49" s="44">
        <v>45084</v>
      </c>
      <c r="J49" s="21"/>
      <c r="K49" s="49">
        <v>0.28102146</v>
      </c>
      <c r="L49" s="49"/>
      <c r="M49" s="49"/>
      <c r="N49" s="21" t="s">
        <v>986</v>
      </c>
      <c r="P49" s="21"/>
      <c r="Q49" s="21"/>
      <c r="T49" s="21"/>
      <c r="U49" s="21"/>
      <c r="V49" s="21"/>
      <c r="Y49" s="21"/>
      <c r="AA49" s="21"/>
      <c r="AE49" s="21"/>
      <c r="AF49" s="21"/>
      <c r="AG49" s="21"/>
      <c r="AH49" s="21"/>
      <c r="AJ49" s="21"/>
      <c r="AK49" s="57"/>
      <c r="AL49" s="57"/>
      <c r="AM49" s="160"/>
      <c r="AN49" s="21"/>
      <c r="AO49" s="21"/>
      <c r="AR49" s="45"/>
      <c r="AS49" s="45">
        <v>94.333387499966193</v>
      </c>
      <c r="AT49" s="45"/>
      <c r="AU49" s="156"/>
      <c r="AV49" s="156"/>
      <c r="AW49" s="163"/>
      <c r="AX49" s="45"/>
      <c r="AZ49" s="45"/>
      <c r="BA49" s="45"/>
      <c r="BB49" s="49"/>
      <c r="BC49" s="49"/>
      <c r="BD49" s="45"/>
      <c r="BE49" s="45"/>
      <c r="BF49" s="45"/>
      <c r="BG49" s="45"/>
      <c r="BH49" s="45"/>
      <c r="BI49" s="45"/>
      <c r="BJ49" s="45"/>
      <c r="BK49" s="45"/>
      <c r="BL49" s="45"/>
      <c r="BM49" s="21"/>
      <c r="BN49" s="48"/>
      <c r="BO49" s="48"/>
      <c r="BP49" s="48"/>
      <c r="BQ49" s="48"/>
      <c r="BR49" s="48"/>
    </row>
    <row r="50" spans="1:71" ht="15" x14ac:dyDescent="0.2">
      <c r="A50" s="21" t="s">
        <v>1093</v>
      </c>
      <c r="B50" s="48" t="s">
        <v>207</v>
      </c>
      <c r="C50" s="48" t="s">
        <v>1189</v>
      </c>
      <c r="D50" s="21" t="s">
        <v>1209</v>
      </c>
      <c r="E50" s="21" t="s">
        <v>986</v>
      </c>
      <c r="F50" s="43" t="s">
        <v>749</v>
      </c>
      <c r="G50" s="48" t="s">
        <v>170</v>
      </c>
      <c r="H50" s="21" t="s">
        <v>178</v>
      </c>
      <c r="I50" s="44">
        <v>45084</v>
      </c>
      <c r="J50" s="21"/>
      <c r="K50" s="49">
        <v>0.43824492000000004</v>
      </c>
      <c r="L50" s="49"/>
      <c r="M50" s="49"/>
      <c r="N50" s="21" t="s">
        <v>986</v>
      </c>
      <c r="P50" s="21"/>
      <c r="Q50" s="21"/>
      <c r="T50" s="21"/>
      <c r="U50" s="21"/>
      <c r="V50" s="21"/>
      <c r="Y50" s="21"/>
      <c r="AA50" s="21"/>
      <c r="AE50" s="21"/>
      <c r="AF50" s="21"/>
      <c r="AG50" s="21"/>
      <c r="AH50" s="21"/>
      <c r="AJ50" s="21"/>
      <c r="AK50" s="57"/>
      <c r="AL50" s="57"/>
      <c r="AM50" s="160"/>
      <c r="AN50" s="21"/>
      <c r="AO50" s="21"/>
      <c r="AR50" s="45"/>
      <c r="AS50" s="45">
        <v>94.350055555463769</v>
      </c>
      <c r="AT50" s="45"/>
      <c r="AU50" s="156"/>
      <c r="AV50" s="156"/>
      <c r="AW50" s="163"/>
      <c r="AX50" s="45"/>
      <c r="AZ50" s="45"/>
      <c r="BA50" s="45"/>
      <c r="BB50" s="49"/>
      <c r="BC50" s="49"/>
      <c r="BD50" s="45"/>
      <c r="BE50" s="45"/>
      <c r="BF50" s="45"/>
      <c r="BG50" s="45"/>
      <c r="BH50" s="45"/>
      <c r="BI50" s="45"/>
      <c r="BJ50" s="45"/>
      <c r="BK50" s="45"/>
      <c r="BL50" s="45"/>
      <c r="BM50" s="21"/>
    </row>
    <row r="51" spans="1:71" ht="15" x14ac:dyDescent="0.2">
      <c r="A51" s="21"/>
      <c r="B51" s="48"/>
      <c r="C51" s="48"/>
      <c r="D51" s="48"/>
      <c r="F51" s="43"/>
      <c r="G51" s="48"/>
      <c r="J51" s="21"/>
      <c r="K51" s="49"/>
      <c r="L51" s="49"/>
      <c r="M51" s="49"/>
      <c r="N51" s="21"/>
      <c r="P51" s="21"/>
      <c r="Q51" s="21"/>
      <c r="T51" s="21"/>
      <c r="U51" s="21"/>
      <c r="V51" s="21"/>
      <c r="Y51" s="21"/>
      <c r="AA51" s="21"/>
      <c r="AE51" s="21"/>
      <c r="AF51" s="21"/>
      <c r="AG51" s="21"/>
      <c r="AH51" s="21"/>
      <c r="AJ51" s="21"/>
      <c r="AK51" s="57"/>
      <c r="AL51" s="57"/>
      <c r="AM51" s="160"/>
      <c r="AN51" s="21"/>
      <c r="AO51" s="21"/>
      <c r="AR51" s="45"/>
      <c r="AS51" s="45"/>
      <c r="AT51" s="45"/>
      <c r="AU51" s="156"/>
      <c r="AV51" s="156"/>
      <c r="AW51" s="163"/>
      <c r="AX51" s="45"/>
      <c r="AZ51" s="45"/>
      <c r="BA51" s="45"/>
      <c r="BB51" s="49"/>
      <c r="BC51" s="49"/>
      <c r="BD51" s="45"/>
      <c r="BE51" s="45"/>
      <c r="BF51" s="45"/>
      <c r="BG51" s="45"/>
      <c r="BH51" s="45"/>
      <c r="BI51" s="45"/>
      <c r="BJ51" s="45"/>
      <c r="BK51" s="45"/>
      <c r="BL51" s="45"/>
      <c r="BM51" s="21"/>
    </row>
    <row r="52" spans="1:71" ht="15" x14ac:dyDescent="0.2">
      <c r="A52" s="34"/>
      <c r="B52" s="34"/>
      <c r="C52" s="34"/>
      <c r="D52" s="34"/>
      <c r="E52" s="34"/>
      <c r="F52" s="46"/>
      <c r="G52" s="34"/>
      <c r="H52" s="34"/>
      <c r="J52" s="21"/>
      <c r="K52" s="34"/>
      <c r="L52" s="34"/>
      <c r="N52" s="21"/>
      <c r="P52" s="21"/>
      <c r="Q52" s="21"/>
      <c r="T52" s="21"/>
      <c r="U52" s="21"/>
      <c r="V52" s="21"/>
      <c r="Y52" s="21"/>
      <c r="AA52" s="21"/>
      <c r="AE52" s="21"/>
      <c r="AF52" s="21"/>
      <c r="AG52" s="21"/>
      <c r="AH52" s="21"/>
      <c r="AJ52" s="21"/>
      <c r="AK52" s="57"/>
      <c r="AL52" s="57"/>
      <c r="AM52" s="160"/>
      <c r="AN52" s="21"/>
      <c r="AO52" s="21"/>
      <c r="AR52" s="45"/>
      <c r="AS52" s="14"/>
      <c r="AT52" s="14"/>
      <c r="AU52" s="36"/>
      <c r="AV52" s="36"/>
      <c r="AZ52" s="14"/>
      <c r="BB52" s="49"/>
      <c r="BC52" s="49"/>
      <c r="BI52" s="14"/>
      <c r="BJ52" s="14"/>
      <c r="BK52" s="14"/>
      <c r="BL52" s="14"/>
      <c r="BM52" s="21"/>
      <c r="BS52" s="48"/>
    </row>
    <row r="53" spans="1:71" ht="15" x14ac:dyDescent="0.2">
      <c r="A53" s="48" t="s">
        <v>876</v>
      </c>
      <c r="B53" s="21" t="s">
        <v>207</v>
      </c>
      <c r="C53" s="21" t="s">
        <v>122</v>
      </c>
      <c r="D53" s="21" t="s">
        <v>876</v>
      </c>
      <c r="E53" s="21" t="s">
        <v>138</v>
      </c>
      <c r="F53" s="43" t="s">
        <v>139</v>
      </c>
      <c r="G53" s="48" t="s">
        <v>170</v>
      </c>
      <c r="H53" s="48" t="s">
        <v>180</v>
      </c>
      <c r="I53" s="44">
        <v>45084</v>
      </c>
      <c r="J53" s="21"/>
      <c r="K53" s="49">
        <v>6.0945755400000001</v>
      </c>
      <c r="L53" s="49"/>
      <c r="M53" s="49"/>
      <c r="N53" s="21" t="s">
        <v>1020</v>
      </c>
      <c r="P53" s="21"/>
      <c r="Q53" s="21"/>
      <c r="T53" s="21"/>
      <c r="U53" s="21"/>
      <c r="V53" s="21"/>
      <c r="Y53" s="21"/>
      <c r="AA53" s="21"/>
      <c r="AE53" s="21"/>
      <c r="AF53" s="21"/>
      <c r="AG53" s="21"/>
      <c r="AH53" s="21"/>
      <c r="AJ53" s="21"/>
      <c r="AK53" s="57"/>
      <c r="AL53" s="57"/>
      <c r="AM53" s="160"/>
      <c r="AN53" s="21"/>
      <c r="AO53" s="21"/>
      <c r="AR53" s="45"/>
      <c r="AS53" s="45">
        <v>94.533404166635592</v>
      </c>
      <c r="AT53" s="45"/>
      <c r="AU53" s="156"/>
      <c r="AV53" s="156"/>
      <c r="AW53" s="163"/>
      <c r="AX53" s="45"/>
      <c r="AY53" s="30">
        <v>36.740413512632188</v>
      </c>
      <c r="AZ53" s="45"/>
      <c r="BA53" s="45"/>
      <c r="BB53" s="49">
        <v>46.033149734585926</v>
      </c>
      <c r="BC53" s="49">
        <v>1.252929549057979</v>
      </c>
      <c r="BD53" s="45"/>
      <c r="BE53" s="45"/>
      <c r="BF53" s="45"/>
      <c r="BG53" s="45"/>
      <c r="BH53" s="45"/>
      <c r="BI53" s="45"/>
      <c r="BJ53" s="45"/>
      <c r="BK53" s="45"/>
      <c r="BL53" s="45"/>
      <c r="BM53" s="21"/>
    </row>
    <row r="54" spans="1:71" ht="15" x14ac:dyDescent="0.2">
      <c r="A54" s="48" t="s">
        <v>875</v>
      </c>
      <c r="B54" s="21" t="s">
        <v>207</v>
      </c>
      <c r="C54" s="21" t="s">
        <v>122</v>
      </c>
      <c r="D54" s="21" t="s">
        <v>875</v>
      </c>
      <c r="E54" s="21" t="s">
        <v>138</v>
      </c>
      <c r="F54" s="43" t="s">
        <v>139</v>
      </c>
      <c r="G54" s="48" t="s">
        <v>170</v>
      </c>
      <c r="H54" s="48" t="s">
        <v>180</v>
      </c>
      <c r="I54" s="44">
        <v>45084</v>
      </c>
      <c r="J54" s="21"/>
      <c r="K54" s="49">
        <v>6.2431331400000012</v>
      </c>
      <c r="L54" s="49"/>
      <c r="M54" s="49"/>
      <c r="N54" s="21" t="s">
        <v>1020</v>
      </c>
      <c r="P54" s="21"/>
      <c r="Q54" s="21"/>
      <c r="T54" s="21"/>
      <c r="U54" s="21"/>
      <c r="V54" s="21"/>
      <c r="Y54" s="21"/>
      <c r="AA54" s="21"/>
      <c r="AE54" s="21"/>
      <c r="AF54" s="21"/>
      <c r="AG54" s="21"/>
      <c r="AH54" s="21"/>
      <c r="AJ54" s="21"/>
      <c r="AK54" s="57"/>
      <c r="AL54" s="57"/>
      <c r="AM54" s="160"/>
      <c r="AN54" s="21"/>
      <c r="AO54" s="21"/>
      <c r="AR54" s="45"/>
      <c r="AS54" s="45">
        <v>94.550072222133167</v>
      </c>
      <c r="AT54" s="45"/>
      <c r="AU54" s="156"/>
      <c r="AV54" s="156"/>
      <c r="AW54" s="163"/>
      <c r="AX54" s="45"/>
      <c r="AY54" s="30">
        <v>47.313089664557722</v>
      </c>
      <c r="AZ54" s="45"/>
      <c r="BA54" s="45"/>
      <c r="BB54" s="49">
        <v>47.553911744596512</v>
      </c>
      <c r="BC54" s="49">
        <v>1.0050899673165752</v>
      </c>
      <c r="BD54" s="45"/>
      <c r="BE54" s="45"/>
      <c r="BF54" s="45"/>
      <c r="BG54" s="45"/>
      <c r="BH54" s="45"/>
      <c r="BI54" s="45"/>
      <c r="BJ54" s="45"/>
      <c r="BK54" s="45"/>
      <c r="BL54" s="45"/>
      <c r="BM54" s="21"/>
    </row>
    <row r="55" spans="1:71" ht="15" x14ac:dyDescent="0.2">
      <c r="A55" s="48" t="s">
        <v>873</v>
      </c>
      <c r="B55" s="21" t="s">
        <v>207</v>
      </c>
      <c r="C55" s="21" t="s">
        <v>122</v>
      </c>
      <c r="D55" s="21" t="s">
        <v>873</v>
      </c>
      <c r="E55" s="21" t="s">
        <v>138</v>
      </c>
      <c r="F55" s="43" t="s">
        <v>139</v>
      </c>
      <c r="G55" s="48" t="s">
        <v>170</v>
      </c>
      <c r="H55" s="48" t="s">
        <v>180</v>
      </c>
      <c r="I55" s="44">
        <v>45084</v>
      </c>
      <c r="J55" s="21"/>
      <c r="K55" s="49">
        <v>3.6272814000000002</v>
      </c>
      <c r="L55" s="49"/>
      <c r="M55" s="49"/>
      <c r="N55" s="21" t="s">
        <v>1020</v>
      </c>
      <c r="P55" s="21"/>
      <c r="Q55" s="21"/>
      <c r="T55" s="21"/>
      <c r="U55" s="21"/>
      <c r="V55" s="21"/>
      <c r="Y55" s="21"/>
      <c r="AA55" s="21"/>
      <c r="AE55" s="21"/>
      <c r="AF55" s="21"/>
      <c r="AG55" s="21"/>
      <c r="AH55" s="21"/>
      <c r="AJ55" s="21"/>
      <c r="AK55" s="57"/>
      <c r="AL55" s="57"/>
      <c r="AM55" s="160"/>
      <c r="AN55" s="21"/>
      <c r="AO55" s="21"/>
      <c r="AR55" s="45"/>
      <c r="AS55" s="45">
        <v>94.566740277805366</v>
      </c>
      <c r="AT55" s="45"/>
      <c r="AU55" s="156"/>
      <c r="AV55" s="156"/>
      <c r="AW55" s="163"/>
      <c r="AX55" s="45"/>
      <c r="AY55" s="30">
        <v>43.021405835202565</v>
      </c>
      <c r="AZ55" s="45"/>
      <c r="BA55" s="45"/>
      <c r="BB55" s="49">
        <v>45.901219038369071</v>
      </c>
      <c r="BC55" s="49">
        <v>1.0669390771235576</v>
      </c>
      <c r="BD55" s="45"/>
      <c r="BE55" s="45"/>
      <c r="BF55" s="45"/>
      <c r="BG55" s="45"/>
      <c r="BH55" s="45"/>
      <c r="BI55" s="45"/>
      <c r="BJ55" s="45"/>
      <c r="BK55" s="45"/>
      <c r="BL55" s="45"/>
      <c r="BM55" s="21"/>
    </row>
    <row r="56" spans="1:71" ht="15" x14ac:dyDescent="0.2">
      <c r="A56" s="48" t="s">
        <v>874</v>
      </c>
      <c r="B56" s="21" t="s">
        <v>207</v>
      </c>
      <c r="C56" s="21" t="s">
        <v>122</v>
      </c>
      <c r="D56" s="21" t="s">
        <v>874</v>
      </c>
      <c r="E56" s="21" t="s">
        <v>138</v>
      </c>
      <c r="F56" s="43" t="s">
        <v>139</v>
      </c>
      <c r="G56" s="48" t="s">
        <v>170</v>
      </c>
      <c r="H56" s="48" t="s">
        <v>180</v>
      </c>
      <c r="I56" s="44">
        <v>45084</v>
      </c>
      <c r="J56" s="21"/>
      <c r="K56" s="49">
        <v>3.9615360000000006</v>
      </c>
      <c r="L56" s="49"/>
      <c r="M56" s="49"/>
      <c r="N56" s="21" t="s">
        <v>1020</v>
      </c>
      <c r="P56" s="21"/>
      <c r="Q56" s="21"/>
      <c r="T56" s="21"/>
      <c r="U56" s="21"/>
      <c r="V56" s="21"/>
      <c r="Y56" s="21"/>
      <c r="AA56" s="21"/>
      <c r="AE56" s="21"/>
      <c r="AF56" s="21"/>
      <c r="AG56" s="21"/>
      <c r="AH56" s="21"/>
      <c r="AJ56" s="21"/>
      <c r="AK56" s="57"/>
      <c r="AL56" s="57"/>
      <c r="AM56" s="160"/>
      <c r="AN56" s="21"/>
      <c r="AO56" s="21"/>
      <c r="AR56" s="45"/>
      <c r="AS56" s="45">
        <v>94.583408333302941</v>
      </c>
      <c r="AT56" s="45"/>
      <c r="AU56" s="156"/>
      <c r="AV56" s="156"/>
      <c r="AW56" s="163"/>
      <c r="AX56" s="45"/>
      <c r="AY56" s="30">
        <v>40.806231694315819</v>
      </c>
      <c r="AZ56" s="45"/>
      <c r="BA56" s="45"/>
      <c r="BB56" s="49">
        <v>43.699711955077341</v>
      </c>
      <c r="BC56" s="49">
        <v>1.0709078035540482</v>
      </c>
      <c r="BD56" s="45"/>
      <c r="BE56" s="45"/>
      <c r="BF56" s="45"/>
      <c r="BG56" s="45"/>
      <c r="BH56" s="45"/>
      <c r="BI56" s="45"/>
      <c r="BJ56" s="45"/>
      <c r="BK56" s="45"/>
      <c r="BL56" s="45"/>
      <c r="BM56" s="21"/>
    </row>
    <row r="57" spans="1:71" ht="15" x14ac:dyDescent="0.2">
      <c r="A57" s="48" t="s">
        <v>418</v>
      </c>
      <c r="B57" s="21" t="s">
        <v>207</v>
      </c>
      <c r="C57" s="21" t="s">
        <v>122</v>
      </c>
      <c r="D57" s="21" t="s">
        <v>418</v>
      </c>
      <c r="E57" s="21" t="s">
        <v>138</v>
      </c>
      <c r="F57" s="43" t="s">
        <v>139</v>
      </c>
      <c r="G57" s="48" t="s">
        <v>170</v>
      </c>
      <c r="H57" s="48" t="s">
        <v>180</v>
      </c>
      <c r="I57" s="44">
        <v>45084</v>
      </c>
      <c r="J57" s="21"/>
      <c r="K57" s="49">
        <v>9.4457874000000004</v>
      </c>
      <c r="L57" s="49"/>
      <c r="M57" s="49"/>
      <c r="N57" s="21" t="s">
        <v>1020</v>
      </c>
      <c r="P57" s="21"/>
      <c r="Q57" s="21"/>
      <c r="T57" s="21"/>
      <c r="U57" s="21"/>
      <c r="V57" s="21"/>
      <c r="Y57" s="21"/>
      <c r="AA57" s="21"/>
      <c r="AE57" s="21"/>
      <c r="AF57" s="21"/>
      <c r="AG57" s="21"/>
      <c r="AH57" s="21"/>
      <c r="AJ57" s="21"/>
      <c r="AK57" s="57"/>
      <c r="AL57" s="57"/>
      <c r="AM57" s="160"/>
      <c r="AN57" s="21"/>
      <c r="AO57" s="21"/>
      <c r="AR57" s="45"/>
      <c r="AS57" s="45">
        <v>94.600076388800517</v>
      </c>
      <c r="AT57" s="45"/>
      <c r="AU57" s="156"/>
      <c r="AV57" s="156"/>
      <c r="AW57" s="163"/>
      <c r="AX57" s="45"/>
      <c r="AY57" s="30">
        <v>47.286553733536678</v>
      </c>
      <c r="AZ57" s="45"/>
      <c r="BA57" s="45"/>
      <c r="BB57" s="49">
        <v>49.84044441807238</v>
      </c>
      <c r="BC57" s="49">
        <v>1.0540088139839301</v>
      </c>
      <c r="BD57" s="45"/>
      <c r="BE57" s="45"/>
      <c r="BF57" s="45"/>
      <c r="BG57" s="45"/>
      <c r="BH57" s="45"/>
      <c r="BI57" s="45"/>
      <c r="BJ57" s="45"/>
      <c r="BK57" s="45"/>
      <c r="BL57" s="45"/>
      <c r="BM57" s="21"/>
    </row>
    <row r="58" spans="1:71" ht="15" x14ac:dyDescent="0.2">
      <c r="A58" s="48"/>
      <c r="F58" s="43"/>
      <c r="G58" s="48"/>
      <c r="H58" s="48"/>
      <c r="J58" s="21"/>
      <c r="K58" s="49"/>
      <c r="L58" s="49"/>
      <c r="M58" s="49"/>
      <c r="N58" s="21"/>
      <c r="P58" s="21"/>
      <c r="Q58" s="21"/>
      <c r="T58" s="21"/>
      <c r="U58" s="21"/>
      <c r="V58" s="21"/>
      <c r="Y58" s="21"/>
      <c r="AA58" s="21"/>
      <c r="AE58" s="21"/>
      <c r="AF58" s="21"/>
      <c r="AG58" s="21"/>
      <c r="AH58" s="21"/>
      <c r="AJ58" s="21"/>
      <c r="AK58" s="57"/>
      <c r="AL58" s="57"/>
      <c r="AM58" s="160"/>
      <c r="AN58" s="21"/>
      <c r="AO58" s="21"/>
      <c r="AR58" s="45"/>
      <c r="AS58" s="45"/>
      <c r="AT58" s="45"/>
      <c r="AU58" s="156"/>
      <c r="AV58" s="156"/>
      <c r="AW58" s="163"/>
      <c r="AX58" s="45"/>
      <c r="AZ58" s="45"/>
      <c r="BA58" s="45"/>
      <c r="BB58" s="49"/>
      <c r="BC58" s="49"/>
      <c r="BD58" s="45"/>
      <c r="BE58" s="45"/>
      <c r="BF58" s="45"/>
      <c r="BG58" s="45"/>
      <c r="BH58" s="45"/>
      <c r="BI58" s="45"/>
      <c r="BJ58" s="45"/>
      <c r="BK58" s="45"/>
      <c r="BL58" s="45"/>
      <c r="BM58" s="21"/>
    </row>
    <row r="59" spans="1:71" ht="15" x14ac:dyDescent="0.2">
      <c r="A59" s="48" t="s">
        <v>563</v>
      </c>
      <c r="B59" s="21" t="s">
        <v>207</v>
      </c>
      <c r="C59" s="21" t="s">
        <v>122</v>
      </c>
      <c r="D59" s="21" t="s">
        <v>563</v>
      </c>
      <c r="E59" s="21" t="s">
        <v>138</v>
      </c>
      <c r="F59" s="43" t="s">
        <v>141</v>
      </c>
      <c r="G59" s="48" t="s">
        <v>170</v>
      </c>
      <c r="H59" s="48" t="s">
        <v>180</v>
      </c>
      <c r="I59" s="44">
        <v>45084</v>
      </c>
      <c r="J59" s="21"/>
      <c r="K59" s="49">
        <v>6.1539985799999997</v>
      </c>
      <c r="L59" s="49"/>
      <c r="M59" s="49"/>
      <c r="N59" s="21" t="s">
        <v>1020</v>
      </c>
      <c r="P59" s="21"/>
      <c r="Q59" s="21"/>
      <c r="T59" s="21"/>
      <c r="U59" s="21"/>
      <c r="V59" s="21"/>
      <c r="Y59" s="21"/>
      <c r="AA59" s="21"/>
      <c r="AE59" s="21"/>
      <c r="AF59" s="21"/>
      <c r="AG59" s="21"/>
      <c r="AH59" s="21"/>
      <c r="AJ59" s="21"/>
      <c r="AK59" s="57"/>
      <c r="AL59" s="57"/>
      <c r="AM59" s="160"/>
      <c r="AN59" s="21"/>
      <c r="AO59" s="21"/>
      <c r="AR59" s="45"/>
      <c r="AS59" s="45">
        <v>94.466731944470666</v>
      </c>
      <c r="AT59" s="45"/>
      <c r="AU59" s="156"/>
      <c r="AV59" s="156"/>
      <c r="AW59" s="163"/>
      <c r="AX59" s="45"/>
      <c r="AY59" s="30">
        <v>43.231827139236081</v>
      </c>
      <c r="AZ59" s="45"/>
      <c r="BA59" s="45"/>
      <c r="BB59" s="49">
        <v>50.244253192790126</v>
      </c>
      <c r="BC59" s="49">
        <v>1.1622051742335393</v>
      </c>
      <c r="BD59" s="45"/>
      <c r="BE59" s="45"/>
      <c r="BF59" s="45"/>
      <c r="BG59" s="45"/>
      <c r="BH59" s="45"/>
      <c r="BI59" s="45"/>
      <c r="BJ59" s="45"/>
      <c r="BK59" s="45"/>
      <c r="BL59" s="45"/>
      <c r="BM59" s="21"/>
    </row>
    <row r="60" spans="1:71" ht="15" x14ac:dyDescent="0.2">
      <c r="A60" s="48" t="s">
        <v>372</v>
      </c>
      <c r="B60" s="21" t="s">
        <v>207</v>
      </c>
      <c r="C60" s="21" t="s">
        <v>122</v>
      </c>
      <c r="D60" s="21" t="s">
        <v>372</v>
      </c>
      <c r="E60" s="21" t="s">
        <v>138</v>
      </c>
      <c r="F60" s="43" t="s">
        <v>141</v>
      </c>
      <c r="G60" s="48" t="s">
        <v>170</v>
      </c>
      <c r="H60" s="48" t="s">
        <v>180</v>
      </c>
      <c r="I60" s="44">
        <v>45084</v>
      </c>
      <c r="J60" s="21"/>
      <c r="K60" s="49">
        <v>5.1586626600000001</v>
      </c>
      <c r="L60" s="49"/>
      <c r="M60" s="49"/>
      <c r="N60" s="21" t="s">
        <v>1020</v>
      </c>
      <c r="P60" s="21"/>
      <c r="Q60" s="21"/>
      <c r="T60" s="21"/>
      <c r="U60" s="21"/>
      <c r="V60" s="21"/>
      <c r="Y60" s="21"/>
      <c r="AA60" s="21"/>
      <c r="AE60" s="21"/>
      <c r="AF60" s="21"/>
      <c r="AG60" s="21"/>
      <c r="AH60" s="21"/>
      <c r="AJ60" s="21"/>
      <c r="AK60" s="57"/>
      <c r="AL60" s="57"/>
      <c r="AM60" s="160"/>
      <c r="AN60" s="21"/>
      <c r="AO60" s="21"/>
      <c r="AR60" s="45"/>
      <c r="AS60" s="45">
        <v>94.483399999968242</v>
      </c>
      <c r="AT60" s="45"/>
      <c r="AU60" s="156"/>
      <c r="AV60" s="156"/>
      <c r="AW60" s="163"/>
      <c r="AX60" s="45"/>
      <c r="AY60" s="30">
        <v>36.665933260934608</v>
      </c>
      <c r="AZ60" s="45"/>
      <c r="BA60" s="45"/>
      <c r="BB60" s="49">
        <v>50.652567204139586</v>
      </c>
      <c r="BC60" s="49">
        <v>1.3814612829753581</v>
      </c>
      <c r="BD60" s="45"/>
      <c r="BE60" s="45"/>
      <c r="BF60" s="45"/>
      <c r="BG60" s="45"/>
      <c r="BH60" s="45"/>
      <c r="BI60" s="45"/>
      <c r="BJ60" s="45"/>
      <c r="BK60" s="45"/>
      <c r="BL60" s="45"/>
      <c r="BM60" s="21"/>
    </row>
    <row r="61" spans="1:71" ht="15" x14ac:dyDescent="0.2">
      <c r="A61" s="48" t="s">
        <v>541</v>
      </c>
      <c r="B61" s="21" t="s">
        <v>207</v>
      </c>
      <c r="C61" s="21" t="s">
        <v>122</v>
      </c>
      <c r="D61" s="21" t="s">
        <v>541</v>
      </c>
      <c r="E61" s="21" t="s">
        <v>138</v>
      </c>
      <c r="F61" s="43" t="s">
        <v>141</v>
      </c>
      <c r="G61" s="48" t="s">
        <v>170</v>
      </c>
      <c r="H61" s="48" t="s">
        <v>180</v>
      </c>
      <c r="I61" s="44">
        <v>45084</v>
      </c>
      <c r="J61" s="21"/>
      <c r="K61" s="49">
        <v>8.5618696800000009</v>
      </c>
      <c r="L61" s="49"/>
      <c r="M61" s="49"/>
      <c r="N61" s="21" t="s">
        <v>1020</v>
      </c>
      <c r="P61" s="21"/>
      <c r="Q61" s="21"/>
      <c r="T61" s="21"/>
      <c r="U61" s="21"/>
      <c r="V61" s="21"/>
      <c r="Y61" s="21"/>
      <c r="AA61" s="21"/>
      <c r="AE61" s="21"/>
      <c r="AF61" s="21"/>
      <c r="AG61" s="21"/>
      <c r="AH61" s="21"/>
      <c r="AJ61" s="21"/>
      <c r="AK61" s="57"/>
      <c r="AL61" s="57"/>
      <c r="AM61" s="160"/>
      <c r="AN61" s="21"/>
      <c r="AO61" s="21"/>
      <c r="AR61" s="45"/>
      <c r="AS61" s="45">
        <v>94.500068055465817</v>
      </c>
      <c r="AT61" s="45"/>
      <c r="AU61" s="156"/>
      <c r="AV61" s="156"/>
      <c r="AW61" s="163"/>
      <c r="AX61" s="45"/>
      <c r="AY61" s="30">
        <v>51.980682254488528</v>
      </c>
      <c r="AZ61" s="45"/>
      <c r="BA61" s="45"/>
      <c r="BB61" s="49">
        <v>49.831228988892839</v>
      </c>
      <c r="BC61" s="49">
        <v>0.95864899858235153</v>
      </c>
      <c r="BD61" s="45"/>
      <c r="BE61" s="45"/>
      <c r="BF61" s="45"/>
      <c r="BG61" s="45"/>
      <c r="BH61" s="45"/>
      <c r="BI61" s="45"/>
      <c r="BJ61" s="45"/>
      <c r="BK61" s="45"/>
      <c r="BL61" s="45"/>
      <c r="BM61" s="21"/>
    </row>
    <row r="62" spans="1:71" x14ac:dyDescent="0.2">
      <c r="A62" s="19" t="s">
        <v>412</v>
      </c>
      <c r="B62" s="21" t="s">
        <v>207</v>
      </c>
      <c r="C62" s="21" t="s">
        <v>122</v>
      </c>
      <c r="D62" s="21" t="s">
        <v>412</v>
      </c>
      <c r="E62" s="21" t="s">
        <v>138</v>
      </c>
      <c r="F62" s="22" t="s">
        <v>141</v>
      </c>
      <c r="G62" s="21" t="s">
        <v>170</v>
      </c>
      <c r="H62" s="21" t="s">
        <v>180</v>
      </c>
      <c r="I62" s="44">
        <v>45084</v>
      </c>
      <c r="J62" s="22" t="s">
        <v>687</v>
      </c>
      <c r="K62" s="23">
        <v>14.393993460000001</v>
      </c>
      <c r="L62" s="24">
        <v>2</v>
      </c>
      <c r="M62" s="25">
        <v>0.19364919999999999</v>
      </c>
      <c r="N62" s="23">
        <v>12.393993460000001</v>
      </c>
      <c r="O62" s="30">
        <v>7.7068888888888898</v>
      </c>
      <c r="P62" s="23" t="s">
        <v>16</v>
      </c>
      <c r="Q62" s="27">
        <v>1</v>
      </c>
      <c r="R62" s="25">
        <v>9.2653025210084028</v>
      </c>
      <c r="S62" s="25" t="s">
        <v>16</v>
      </c>
      <c r="T62" s="28">
        <v>1</v>
      </c>
      <c r="V62" s="28">
        <v>3</v>
      </c>
      <c r="W62" s="22">
        <v>14.9</v>
      </c>
      <c r="X62" s="22">
        <v>0.9</v>
      </c>
      <c r="AC62" s="22">
        <v>13.6</v>
      </c>
      <c r="AD62" s="22">
        <v>0.5</v>
      </c>
      <c r="AE62" s="79">
        <v>7.6</v>
      </c>
      <c r="AF62" s="79">
        <v>0.6</v>
      </c>
      <c r="AH62" s="25" t="s">
        <v>212</v>
      </c>
      <c r="AI62" s="32">
        <f>ROUND(((K62*O62)-(L62*R62))/N62,2)</f>
        <v>7.46</v>
      </c>
      <c r="AJ62" s="25" t="s">
        <v>212</v>
      </c>
      <c r="AK62" s="32">
        <f>(AC62-(W62-AI62))/(AC62-AE62)*100</f>
        <v>102.66666666666666</v>
      </c>
      <c r="AL62" s="32">
        <f>SUM(AJ62:AK62)</f>
        <v>102.66666666666666</v>
      </c>
      <c r="AN62" s="21" t="s">
        <v>15</v>
      </c>
      <c r="AP62" s="21">
        <v>240</v>
      </c>
      <c r="AQ62" s="21">
        <v>200</v>
      </c>
      <c r="AR62" s="34">
        <v>1.2999999999999998</v>
      </c>
      <c r="AS62" s="30">
        <v>94.516736111138016</v>
      </c>
      <c r="AT62" s="21">
        <v>22</v>
      </c>
      <c r="AU62" s="35">
        <f>(((N62*(10^-6))*(AQ62/1000)*1)/0.082057/(AT62+273.15))*(10^12)</f>
        <v>102348.8189769774</v>
      </c>
      <c r="AV62" s="36">
        <f>(N62*1000)/AR62/AS62</f>
        <v>100.86934351887169</v>
      </c>
      <c r="AW62" s="162">
        <f>AU62/AR62/AS62</f>
        <v>832.9726987075195</v>
      </c>
      <c r="AY62" s="30">
        <v>49.273904958897823</v>
      </c>
      <c r="BA62" s="14">
        <v>1</v>
      </c>
      <c r="BB62" s="49">
        <v>50.898086944639545</v>
      </c>
      <c r="BC62" s="49">
        <v>1.0329623151868428</v>
      </c>
      <c r="BE62" s="14" t="s">
        <v>167</v>
      </c>
      <c r="BF62" s="14" t="s">
        <v>167</v>
      </c>
      <c r="BG62" s="14" t="s">
        <v>167</v>
      </c>
      <c r="BI62" s="14" t="s">
        <v>167</v>
      </c>
      <c r="BJ62" s="14" t="s">
        <v>167</v>
      </c>
      <c r="BK62" s="14" t="s">
        <v>167</v>
      </c>
      <c r="BN62" s="19"/>
    </row>
    <row r="63" spans="1:71" x14ac:dyDescent="0.2">
      <c r="F63" s="22"/>
      <c r="J63" s="22"/>
      <c r="L63" s="24"/>
      <c r="M63" s="25"/>
      <c r="R63" s="25"/>
      <c r="S63" s="25"/>
      <c r="T63" s="28"/>
      <c r="V63" s="28"/>
      <c r="W63" s="22"/>
      <c r="X63" s="22"/>
      <c r="AC63" s="22"/>
      <c r="AD63" s="22"/>
      <c r="AE63" s="79"/>
      <c r="AF63" s="79"/>
      <c r="AH63" s="25"/>
      <c r="AI63" s="32"/>
      <c r="AJ63" s="25"/>
      <c r="AK63" s="32"/>
      <c r="AL63" s="32"/>
      <c r="AN63" s="21"/>
      <c r="AV63" s="36"/>
      <c r="BB63" s="49"/>
      <c r="BC63" s="49"/>
      <c r="BI63" s="14"/>
      <c r="BJ63" s="14"/>
      <c r="BK63" s="14"/>
      <c r="BN63" s="19"/>
    </row>
    <row r="64" spans="1:71" ht="15" x14ac:dyDescent="0.2">
      <c r="A64" s="48" t="s">
        <v>941</v>
      </c>
      <c r="B64" s="21" t="s">
        <v>207</v>
      </c>
      <c r="C64" s="21" t="s">
        <v>122</v>
      </c>
      <c r="D64" s="21" t="s">
        <v>941</v>
      </c>
      <c r="E64" s="21" t="s">
        <v>138</v>
      </c>
      <c r="F64" s="43" t="s">
        <v>140</v>
      </c>
      <c r="G64" s="48" t="s">
        <v>170</v>
      </c>
      <c r="H64" s="48" t="s">
        <v>180</v>
      </c>
      <c r="I64" s="44">
        <v>45084</v>
      </c>
      <c r="J64" s="21"/>
      <c r="K64" s="49">
        <v>6.2567509200000009</v>
      </c>
      <c r="L64" s="49"/>
      <c r="M64" s="49"/>
      <c r="N64" s="21" t="s">
        <v>1020</v>
      </c>
      <c r="P64" s="21"/>
      <c r="Q64" s="21"/>
      <c r="T64" s="21"/>
      <c r="U64" s="21"/>
      <c r="V64" s="21"/>
      <c r="Y64" s="21"/>
      <c r="AA64" s="21"/>
      <c r="AE64" s="21"/>
      <c r="AF64" s="21"/>
      <c r="AG64" s="21"/>
      <c r="AH64" s="21"/>
      <c r="AJ64" s="21"/>
      <c r="AK64" s="57"/>
      <c r="AL64" s="57"/>
      <c r="AM64" s="160"/>
      <c r="AN64" s="21"/>
      <c r="AO64" s="21"/>
      <c r="AR64" s="45"/>
      <c r="AS64" s="45">
        <v>94.533404166635592</v>
      </c>
      <c r="AT64" s="45"/>
      <c r="AU64" s="156"/>
      <c r="AV64" s="156"/>
      <c r="AW64" s="163"/>
      <c r="AX64" s="45"/>
      <c r="AZ64" s="45"/>
      <c r="BA64" s="45"/>
      <c r="BB64" s="49"/>
      <c r="BC64" s="49"/>
      <c r="BD64" s="45"/>
      <c r="BE64" s="45"/>
      <c r="BF64" s="45"/>
      <c r="BG64" s="45"/>
      <c r="BH64" s="45"/>
      <c r="BI64" s="45"/>
      <c r="BJ64" s="45"/>
      <c r="BK64" s="45"/>
      <c r="BL64" s="45"/>
      <c r="BM64" s="21"/>
    </row>
    <row r="65" spans="1:67" ht="15" x14ac:dyDescent="0.2">
      <c r="A65" s="48" t="s">
        <v>932</v>
      </c>
      <c r="B65" s="21" t="s">
        <v>207</v>
      </c>
      <c r="C65" s="21" t="s">
        <v>122</v>
      </c>
      <c r="D65" s="21" t="s">
        <v>932</v>
      </c>
      <c r="E65" s="21" t="s">
        <v>138</v>
      </c>
      <c r="F65" s="43" t="s">
        <v>140</v>
      </c>
      <c r="G65" s="48" t="s">
        <v>170</v>
      </c>
      <c r="H65" s="48" t="s">
        <v>180</v>
      </c>
      <c r="I65" s="44">
        <v>45084</v>
      </c>
      <c r="J65" s="21"/>
      <c r="K65" s="49">
        <v>4.1633267400000005</v>
      </c>
      <c r="L65" s="49"/>
      <c r="M65" s="49"/>
      <c r="N65" s="21" t="s">
        <v>1020</v>
      </c>
      <c r="P65" s="21"/>
      <c r="Q65" s="21"/>
      <c r="T65" s="21"/>
      <c r="U65" s="21"/>
      <c r="V65" s="21"/>
      <c r="Y65" s="21"/>
      <c r="AA65" s="21"/>
      <c r="AE65" s="21"/>
      <c r="AF65" s="21"/>
      <c r="AG65" s="21"/>
      <c r="AH65" s="21"/>
      <c r="AJ65" s="21"/>
      <c r="AK65" s="57"/>
      <c r="AL65" s="57"/>
      <c r="AM65" s="160"/>
      <c r="AN65" s="21"/>
      <c r="AO65" s="21"/>
      <c r="AR65" s="45"/>
      <c r="AS65" s="45">
        <v>94.550072222133167</v>
      </c>
      <c r="AT65" s="45"/>
      <c r="AU65" s="156"/>
      <c r="AV65" s="156"/>
      <c r="AW65" s="163"/>
      <c r="AX65" s="45"/>
      <c r="AZ65" s="45"/>
      <c r="BA65" s="45"/>
      <c r="BB65" s="49"/>
      <c r="BC65" s="49"/>
      <c r="BD65" s="45"/>
      <c r="BE65" s="45"/>
      <c r="BF65" s="45"/>
      <c r="BG65" s="45"/>
      <c r="BH65" s="45"/>
      <c r="BI65" s="45"/>
      <c r="BJ65" s="45"/>
      <c r="BK65" s="45"/>
      <c r="BL65" s="45"/>
      <c r="BM65" s="21"/>
    </row>
    <row r="66" spans="1:67" ht="15" x14ac:dyDescent="0.2">
      <c r="A66" s="48" t="s">
        <v>389</v>
      </c>
      <c r="B66" s="21" t="s">
        <v>207</v>
      </c>
      <c r="C66" s="21" t="s">
        <v>122</v>
      </c>
      <c r="D66" s="21" t="s">
        <v>389</v>
      </c>
      <c r="E66" s="21" t="s">
        <v>138</v>
      </c>
      <c r="F66" s="43" t="s">
        <v>140</v>
      </c>
      <c r="G66" s="48" t="s">
        <v>170</v>
      </c>
      <c r="H66" s="48" t="s">
        <v>180</v>
      </c>
      <c r="I66" s="44">
        <v>45084</v>
      </c>
      <c r="J66" s="21"/>
      <c r="K66" s="49">
        <v>6.9822071999999995</v>
      </c>
      <c r="L66" s="49"/>
      <c r="M66" s="49"/>
      <c r="N66" s="21" t="s">
        <v>1020</v>
      </c>
      <c r="P66" s="21"/>
      <c r="Q66" s="21"/>
      <c r="T66" s="21"/>
      <c r="U66" s="21"/>
      <c r="V66" s="21"/>
      <c r="Y66" s="21"/>
      <c r="AA66" s="21"/>
      <c r="AE66" s="21"/>
      <c r="AF66" s="21"/>
      <c r="AG66" s="21"/>
      <c r="AH66" s="21"/>
      <c r="AJ66" s="21"/>
      <c r="AK66" s="57"/>
      <c r="AL66" s="57"/>
      <c r="AM66" s="160"/>
      <c r="AN66" s="21"/>
      <c r="AO66" s="21"/>
      <c r="AR66" s="45"/>
      <c r="AS66" s="45">
        <v>94.566740277805366</v>
      </c>
      <c r="AT66" s="45"/>
      <c r="AU66" s="156"/>
      <c r="AV66" s="156"/>
      <c r="AW66" s="163"/>
      <c r="AX66" s="45"/>
      <c r="AY66" s="30">
        <v>36.889814543396575</v>
      </c>
      <c r="AZ66" s="45"/>
      <c r="BA66" s="45"/>
      <c r="BB66" s="49">
        <v>49.899509890818379</v>
      </c>
      <c r="BC66" s="49">
        <v>1.352663614833775</v>
      </c>
      <c r="BD66" s="45"/>
      <c r="BE66" s="45"/>
      <c r="BF66" s="45"/>
      <c r="BG66" s="45"/>
      <c r="BH66" s="45"/>
      <c r="BI66" s="45"/>
      <c r="BJ66" s="45"/>
      <c r="BK66" s="45"/>
      <c r="BL66" s="45"/>
      <c r="BM66" s="21"/>
    </row>
    <row r="67" spans="1:67" ht="15" x14ac:dyDescent="0.2">
      <c r="A67" s="48" t="s">
        <v>943</v>
      </c>
      <c r="B67" s="21" t="s">
        <v>207</v>
      </c>
      <c r="C67" s="21" t="s">
        <v>122</v>
      </c>
      <c r="D67" s="21" t="s">
        <v>943</v>
      </c>
      <c r="E67" s="21" t="s">
        <v>138</v>
      </c>
      <c r="F67" s="43" t="s">
        <v>140</v>
      </c>
      <c r="G67" s="48" t="s">
        <v>170</v>
      </c>
      <c r="H67" s="48" t="s">
        <v>180</v>
      </c>
      <c r="I67" s="44">
        <v>45084</v>
      </c>
      <c r="J67" s="21"/>
      <c r="K67" s="49">
        <v>6.6194790599999997</v>
      </c>
      <c r="L67" s="49"/>
      <c r="M67" s="49"/>
      <c r="N67" s="21" t="s">
        <v>1020</v>
      </c>
      <c r="P67" s="21"/>
      <c r="Q67" s="21"/>
      <c r="T67" s="21"/>
      <c r="U67" s="21"/>
      <c r="V67" s="21"/>
      <c r="Y67" s="21"/>
      <c r="AA67" s="21"/>
      <c r="AE67" s="21"/>
      <c r="AF67" s="21"/>
      <c r="AG67" s="21"/>
      <c r="AH67" s="21"/>
      <c r="AJ67" s="21"/>
      <c r="AK67" s="57"/>
      <c r="AL67" s="57"/>
      <c r="AM67" s="160"/>
      <c r="AN67" s="21"/>
      <c r="AO67" s="21"/>
      <c r="AR67" s="45"/>
      <c r="AS67" s="45">
        <v>94.583408333302941</v>
      </c>
      <c r="AT67" s="45"/>
      <c r="AU67" s="156"/>
      <c r="AV67" s="156"/>
      <c r="AW67" s="163"/>
      <c r="AX67" s="45"/>
      <c r="AZ67" s="45"/>
      <c r="BA67" s="45"/>
      <c r="BB67" s="49"/>
      <c r="BC67" s="49"/>
      <c r="BD67" s="45"/>
      <c r="BE67" s="45"/>
      <c r="BF67" s="45"/>
      <c r="BG67" s="45"/>
      <c r="BH67" s="45"/>
      <c r="BI67" s="45"/>
      <c r="BJ67" s="45"/>
      <c r="BK67" s="45"/>
      <c r="BL67" s="45"/>
      <c r="BM67" s="21"/>
    </row>
    <row r="68" spans="1:67" ht="15" x14ac:dyDescent="0.2">
      <c r="A68" s="48" t="s">
        <v>935</v>
      </c>
      <c r="B68" s="21" t="s">
        <v>207</v>
      </c>
      <c r="C68" s="21" t="s">
        <v>122</v>
      </c>
      <c r="D68" s="21" t="s">
        <v>935</v>
      </c>
      <c r="E68" s="21" t="s">
        <v>138</v>
      </c>
      <c r="F68" s="43" t="s">
        <v>140</v>
      </c>
      <c r="G68" s="48" t="s">
        <v>170</v>
      </c>
      <c r="H68" s="48" t="s">
        <v>180</v>
      </c>
      <c r="I68" s="44">
        <v>45084</v>
      </c>
      <c r="J68" s="21"/>
      <c r="K68" s="49">
        <v>4.1571368400000006</v>
      </c>
      <c r="L68" s="49"/>
      <c r="M68" s="49"/>
      <c r="N68" s="21" t="s">
        <v>1020</v>
      </c>
      <c r="P68" s="21"/>
      <c r="Q68" s="21"/>
      <c r="T68" s="21"/>
      <c r="U68" s="21"/>
      <c r="V68" s="21"/>
      <c r="Y68" s="21"/>
      <c r="AA68" s="21"/>
      <c r="AE68" s="21"/>
      <c r="AF68" s="21"/>
      <c r="AG68" s="21"/>
      <c r="AH68" s="21"/>
      <c r="AJ68" s="21"/>
      <c r="AK68" s="57"/>
      <c r="AL68" s="57"/>
      <c r="AM68" s="160"/>
      <c r="AN68" s="21"/>
      <c r="AO68" s="21"/>
      <c r="AR68" s="45"/>
      <c r="AS68" s="45">
        <v>94.600076388800517</v>
      </c>
      <c r="AT68" s="45"/>
      <c r="AU68" s="156"/>
      <c r="AV68" s="156"/>
      <c r="AW68" s="163"/>
      <c r="AX68" s="45"/>
      <c r="AZ68" s="45"/>
      <c r="BA68" s="45"/>
      <c r="BB68" s="49"/>
      <c r="BC68" s="49"/>
      <c r="BD68" s="45"/>
      <c r="BE68" s="45"/>
      <c r="BF68" s="45"/>
      <c r="BG68" s="45"/>
      <c r="BH68" s="45"/>
      <c r="BI68" s="45"/>
      <c r="BJ68" s="45"/>
      <c r="BK68" s="45"/>
      <c r="BL68" s="45"/>
      <c r="BM68" s="21"/>
    </row>
    <row r="69" spans="1:67" ht="15" x14ac:dyDescent="0.2">
      <c r="A69" s="48"/>
      <c r="F69" s="43"/>
      <c r="G69" s="48"/>
      <c r="H69" s="48"/>
      <c r="J69" s="21"/>
      <c r="K69" s="49"/>
      <c r="L69" s="49"/>
      <c r="M69" s="49"/>
      <c r="N69" s="21"/>
      <c r="P69" s="21"/>
      <c r="Q69" s="21"/>
      <c r="T69" s="21"/>
      <c r="U69" s="21"/>
      <c r="V69" s="21"/>
      <c r="Y69" s="21"/>
      <c r="AA69" s="21"/>
      <c r="AE69" s="21"/>
      <c r="AF69" s="21"/>
      <c r="AG69" s="21"/>
      <c r="AH69" s="21"/>
      <c r="AJ69" s="21"/>
      <c r="AK69" s="57"/>
      <c r="AL69" s="57"/>
      <c r="AM69" s="160"/>
      <c r="AN69" s="21"/>
      <c r="AO69" s="21"/>
      <c r="AR69" s="45"/>
      <c r="AS69" s="45"/>
      <c r="AT69" s="45"/>
      <c r="AU69" s="156"/>
      <c r="AV69" s="156"/>
      <c r="AW69" s="163"/>
      <c r="AX69" s="45"/>
      <c r="AZ69" s="45"/>
      <c r="BA69" s="45"/>
      <c r="BB69" s="49"/>
      <c r="BC69" s="49"/>
      <c r="BD69" s="45"/>
      <c r="BE69" s="45"/>
      <c r="BF69" s="45"/>
      <c r="BG69" s="45"/>
      <c r="BH69" s="45"/>
      <c r="BI69" s="45"/>
      <c r="BJ69" s="45"/>
      <c r="BK69" s="45"/>
      <c r="BL69" s="45"/>
      <c r="BM69" s="21"/>
    </row>
    <row r="70" spans="1:67" ht="15" x14ac:dyDescent="0.2">
      <c r="A70" s="48" t="s">
        <v>543</v>
      </c>
      <c r="B70" s="21" t="s">
        <v>207</v>
      </c>
      <c r="C70" s="21" t="s">
        <v>122</v>
      </c>
      <c r="D70" s="21" t="s">
        <v>543</v>
      </c>
      <c r="E70" s="21" t="s">
        <v>138</v>
      </c>
      <c r="F70" s="43" t="s">
        <v>749</v>
      </c>
      <c r="G70" s="48" t="s">
        <v>170</v>
      </c>
      <c r="H70" s="48" t="s">
        <v>180</v>
      </c>
      <c r="I70" s="44">
        <v>45084</v>
      </c>
      <c r="J70" s="21"/>
      <c r="K70" s="49">
        <v>9.0582996600000012</v>
      </c>
      <c r="L70" s="49"/>
      <c r="M70" s="49"/>
      <c r="N70" s="21" t="s">
        <v>1020</v>
      </c>
      <c r="P70" s="21"/>
      <c r="Q70" s="21"/>
      <c r="T70" s="21"/>
      <c r="U70" s="21"/>
      <c r="V70" s="21"/>
      <c r="Y70" s="21"/>
      <c r="AA70" s="21"/>
      <c r="AE70" s="21"/>
      <c r="AF70" s="21"/>
      <c r="AG70" s="21"/>
      <c r="AH70" s="21"/>
      <c r="AJ70" s="21"/>
      <c r="AK70" s="57"/>
      <c r="AL70" s="57"/>
      <c r="AM70" s="160"/>
      <c r="AN70" s="21"/>
      <c r="AO70" s="21"/>
      <c r="AR70" s="45"/>
      <c r="AS70" s="45">
        <v>94.616744444472715</v>
      </c>
      <c r="AT70" s="45"/>
      <c r="AU70" s="156"/>
      <c r="AV70" s="156"/>
      <c r="AW70" s="163"/>
      <c r="AX70" s="45"/>
      <c r="AY70" s="30">
        <v>38.536118877878366</v>
      </c>
      <c r="AZ70" s="45"/>
      <c r="BA70" s="45"/>
      <c r="BB70" s="49">
        <v>49.94016856646337</v>
      </c>
      <c r="BC70" s="49">
        <v>1.295931453936102</v>
      </c>
      <c r="BD70" s="45"/>
      <c r="BE70" s="45"/>
      <c r="BF70" s="45"/>
      <c r="BG70" s="45"/>
      <c r="BH70" s="45"/>
      <c r="BI70" s="45"/>
      <c r="BJ70" s="45"/>
      <c r="BK70" s="45"/>
      <c r="BL70" s="45"/>
      <c r="BM70" s="21"/>
    </row>
    <row r="71" spans="1:67" ht="15" x14ac:dyDescent="0.2">
      <c r="A71" s="48" t="s">
        <v>402</v>
      </c>
      <c r="B71" s="21" t="s">
        <v>207</v>
      </c>
      <c r="C71" s="21" t="s">
        <v>122</v>
      </c>
      <c r="D71" s="21" t="s">
        <v>402</v>
      </c>
      <c r="E71" s="21" t="s">
        <v>138</v>
      </c>
      <c r="F71" s="43" t="s">
        <v>749</v>
      </c>
      <c r="G71" s="48" t="s">
        <v>170</v>
      </c>
      <c r="H71" s="48" t="s">
        <v>180</v>
      </c>
      <c r="I71" s="44">
        <v>45084</v>
      </c>
      <c r="J71" s="21"/>
      <c r="K71" s="49">
        <v>9.2340928200000008</v>
      </c>
      <c r="L71" s="49"/>
      <c r="M71" s="49"/>
      <c r="N71" s="21" t="s">
        <v>1020</v>
      </c>
      <c r="P71" s="21"/>
      <c r="Q71" s="21"/>
      <c r="T71" s="21"/>
      <c r="U71" s="21"/>
      <c r="V71" s="21"/>
      <c r="Y71" s="21"/>
      <c r="AA71" s="21"/>
      <c r="AE71" s="21"/>
      <c r="AF71" s="21"/>
      <c r="AG71" s="21"/>
      <c r="AH71" s="21"/>
      <c r="AJ71" s="21"/>
      <c r="AK71" s="57"/>
      <c r="AL71" s="57"/>
      <c r="AM71" s="160"/>
      <c r="AN71" s="21"/>
      <c r="AO71" s="21"/>
      <c r="AR71" s="45"/>
      <c r="AS71" s="45">
        <v>94.633412499970291</v>
      </c>
      <c r="AT71" s="45"/>
      <c r="AU71" s="156"/>
      <c r="AV71" s="156"/>
      <c r="AW71" s="163"/>
      <c r="AX71" s="45"/>
      <c r="AY71" s="30">
        <v>51.412193324441674</v>
      </c>
      <c r="AZ71" s="45"/>
      <c r="BA71" s="45"/>
      <c r="BB71" s="49">
        <v>51.027075845858263</v>
      </c>
      <c r="BC71" s="49">
        <v>0.99250921904550748</v>
      </c>
      <c r="BD71" s="45"/>
      <c r="BE71" s="45"/>
      <c r="BF71" s="45"/>
      <c r="BG71" s="45"/>
      <c r="BH71" s="45"/>
      <c r="BI71" s="45"/>
      <c r="BJ71" s="45"/>
      <c r="BK71" s="45"/>
      <c r="BL71" s="45"/>
      <c r="BM71" s="21"/>
    </row>
    <row r="72" spans="1:67" ht="15" x14ac:dyDescent="0.2">
      <c r="A72" s="19" t="s">
        <v>123</v>
      </c>
      <c r="B72" s="21" t="s">
        <v>207</v>
      </c>
      <c r="C72" s="21" t="s">
        <v>122</v>
      </c>
      <c r="D72" s="21" t="s">
        <v>123</v>
      </c>
      <c r="E72" s="21" t="s">
        <v>138</v>
      </c>
      <c r="F72" s="22" t="s">
        <v>749</v>
      </c>
      <c r="G72" s="21" t="s">
        <v>170</v>
      </c>
      <c r="H72" s="21" t="s">
        <v>180</v>
      </c>
      <c r="I72" s="44">
        <v>45084</v>
      </c>
      <c r="J72" s="22" t="s">
        <v>687</v>
      </c>
      <c r="K72" s="23">
        <v>18</v>
      </c>
      <c r="L72" s="24">
        <v>2</v>
      </c>
      <c r="M72" s="25">
        <v>0.19364919999999999</v>
      </c>
      <c r="N72" s="23">
        <v>16</v>
      </c>
      <c r="O72" s="30">
        <v>7.6187142857142867</v>
      </c>
      <c r="P72" s="26" t="s">
        <v>16</v>
      </c>
      <c r="Q72" s="27">
        <v>1</v>
      </c>
      <c r="R72" s="25">
        <v>9.2653025210084028</v>
      </c>
      <c r="S72" s="25" t="s">
        <v>16</v>
      </c>
      <c r="T72" s="28">
        <v>1</v>
      </c>
      <c r="U72" s="28"/>
      <c r="V72" s="28">
        <v>3</v>
      </c>
      <c r="W72" s="22">
        <v>14.9</v>
      </c>
      <c r="X72" s="22">
        <v>0.9</v>
      </c>
      <c r="Y72" s="24"/>
      <c r="Z72" s="22"/>
      <c r="AA72" s="24"/>
      <c r="AB72" s="22"/>
      <c r="AC72" s="22">
        <v>13.6</v>
      </c>
      <c r="AD72" s="22">
        <v>0.5</v>
      </c>
      <c r="AE72" s="79">
        <v>7.6</v>
      </c>
      <c r="AF72" s="79">
        <v>0.6</v>
      </c>
      <c r="AG72" s="79"/>
      <c r="AH72" s="25" t="s">
        <v>212</v>
      </c>
      <c r="AI72" s="32">
        <f>ROUND(((K72*O72)-(L72*R72))/N72,2)</f>
        <v>7.41</v>
      </c>
      <c r="AJ72" s="25" t="s">
        <v>212</v>
      </c>
      <c r="AK72" s="32">
        <f>(AC72-(W72-AI72))/(AC72-AE72)*100</f>
        <v>101.83333333333333</v>
      </c>
      <c r="AL72" s="32">
        <f>SUM(AJ72:AK72)</f>
        <v>101.83333333333333</v>
      </c>
      <c r="AM72" s="159">
        <v>16.2</v>
      </c>
      <c r="AN72" s="21" t="s">
        <v>15</v>
      </c>
      <c r="AO72" s="34"/>
      <c r="AP72" s="21">
        <v>240</v>
      </c>
      <c r="AQ72" s="21">
        <v>200</v>
      </c>
      <c r="AR72" s="34">
        <v>1.3500000000000005</v>
      </c>
      <c r="AS72" s="30">
        <v>94.650080555467866</v>
      </c>
      <c r="AT72" s="21">
        <v>22</v>
      </c>
      <c r="AU72" s="35">
        <f>(((N72*(10^-6))*(AQ72/1000)*1)/0.082057/(AT72+273.15))*(10^12)</f>
        <v>132126.99433130395</v>
      </c>
      <c r="AV72" s="36">
        <f>(N72*1000)/AR72/AS72</f>
        <v>125.21755694551466</v>
      </c>
      <c r="AW72" s="162">
        <f>AU72/AR72/AS72</f>
        <v>1034.0387147949841</v>
      </c>
      <c r="AY72" s="30">
        <v>38.309414746682954</v>
      </c>
      <c r="BA72" s="14">
        <v>1</v>
      </c>
      <c r="BB72" s="49">
        <v>41.124580299621769</v>
      </c>
      <c r="BC72" s="49">
        <v>1.0734849532824713</v>
      </c>
      <c r="BE72" s="14" t="s">
        <v>167</v>
      </c>
      <c r="BF72" s="14" t="s">
        <v>167</v>
      </c>
      <c r="BG72" s="14" t="s">
        <v>167</v>
      </c>
      <c r="BI72" s="14" t="s">
        <v>167</v>
      </c>
      <c r="BJ72" s="14" t="s">
        <v>167</v>
      </c>
      <c r="BK72" s="14" t="s">
        <v>167</v>
      </c>
      <c r="BL72" s="34"/>
      <c r="BM72" s="22"/>
      <c r="BN72" s="19"/>
      <c r="BO72" s="22"/>
    </row>
    <row r="73" spans="1:67" ht="15" x14ac:dyDescent="0.2">
      <c r="A73" s="19" t="s">
        <v>124</v>
      </c>
      <c r="B73" s="21" t="s">
        <v>207</v>
      </c>
      <c r="C73" s="21" t="s">
        <v>122</v>
      </c>
      <c r="D73" s="21" t="s">
        <v>124</v>
      </c>
      <c r="E73" s="21" t="s">
        <v>138</v>
      </c>
      <c r="F73" s="22" t="s">
        <v>749</v>
      </c>
      <c r="G73" s="21" t="s">
        <v>170</v>
      </c>
      <c r="H73" s="21" t="s">
        <v>180</v>
      </c>
      <c r="I73" s="44">
        <v>45084</v>
      </c>
      <c r="J73" s="22" t="s">
        <v>687</v>
      </c>
      <c r="K73" s="23">
        <v>16.3</v>
      </c>
      <c r="L73" s="24">
        <v>2</v>
      </c>
      <c r="M73" s="25">
        <v>0.19364919999999999</v>
      </c>
      <c r="N73" s="23">
        <v>14.3</v>
      </c>
      <c r="O73" s="30">
        <v>7.8348571428571434</v>
      </c>
      <c r="P73" s="26" t="s">
        <v>16</v>
      </c>
      <c r="Q73" s="27">
        <v>1</v>
      </c>
      <c r="R73" s="25">
        <v>9.2653025210084028</v>
      </c>
      <c r="S73" s="25" t="s">
        <v>16</v>
      </c>
      <c r="T73" s="28">
        <v>1</v>
      </c>
      <c r="U73" s="28"/>
      <c r="V73" s="28">
        <v>3</v>
      </c>
      <c r="W73" s="22">
        <v>14.9</v>
      </c>
      <c r="X73" s="22">
        <v>0.9</v>
      </c>
      <c r="Y73" s="24"/>
      <c r="Z73" s="22"/>
      <c r="AA73" s="24"/>
      <c r="AB73" s="22"/>
      <c r="AC73" s="22">
        <v>13.6</v>
      </c>
      <c r="AD73" s="22">
        <v>0.5</v>
      </c>
      <c r="AE73" s="79">
        <v>7.6</v>
      </c>
      <c r="AF73" s="79">
        <v>0.6</v>
      </c>
      <c r="AG73" s="79"/>
      <c r="AH73" s="25" t="s">
        <v>212</v>
      </c>
      <c r="AI73" s="32">
        <f>ROUND(((K73*O73)-(L73*R73))/N73,2)</f>
        <v>7.63</v>
      </c>
      <c r="AJ73" s="25" t="s">
        <v>212</v>
      </c>
      <c r="AK73" s="32">
        <f>(AC73-(W73-AI73))/(AC73-AE73)*100</f>
        <v>105.5</v>
      </c>
      <c r="AL73" s="32">
        <f>SUM(AJ73:AK73)</f>
        <v>105.5</v>
      </c>
      <c r="AM73" s="159">
        <v>16.5</v>
      </c>
      <c r="AN73" s="21" t="s">
        <v>15</v>
      </c>
      <c r="AO73" s="34"/>
      <c r="AP73" s="21">
        <v>240</v>
      </c>
      <c r="AQ73" s="21">
        <v>200</v>
      </c>
      <c r="AR73" s="34">
        <v>1.3500000000000005</v>
      </c>
      <c r="AS73" s="30">
        <v>94.666748611140065</v>
      </c>
      <c r="AT73" s="21">
        <v>22</v>
      </c>
      <c r="AU73" s="35">
        <f>(((N73*(10^-6))*(AQ73/1000)*1)/0.082057/(AT73+273.15))*(10^12)</f>
        <v>118088.50118360292</v>
      </c>
      <c r="AV73" s="36">
        <f>(N73*1000)/AR73/AS73</f>
        <v>111.89348686837742</v>
      </c>
      <c r="AW73" s="162">
        <f>AU73/AR73/AS73</f>
        <v>924.00938157299618</v>
      </c>
      <c r="AY73" s="30">
        <v>43.876140733469498</v>
      </c>
      <c r="BA73" s="14">
        <v>1</v>
      </c>
      <c r="BB73" s="49">
        <v>51.713409631288968</v>
      </c>
      <c r="BC73" s="49">
        <v>1.1786225672268633</v>
      </c>
      <c r="BE73" s="14" t="s">
        <v>167</v>
      </c>
      <c r="BF73" s="14" t="s">
        <v>167</v>
      </c>
      <c r="BG73" s="14" t="s">
        <v>167</v>
      </c>
      <c r="BI73" s="14" t="s">
        <v>167</v>
      </c>
      <c r="BJ73" s="14" t="s">
        <v>167</v>
      </c>
      <c r="BK73" s="14" t="s">
        <v>167</v>
      </c>
      <c r="BL73" s="34"/>
      <c r="BM73" s="22"/>
      <c r="BN73" s="19"/>
      <c r="BO73" s="22"/>
    </row>
    <row r="74" spans="1:67" x14ac:dyDescent="0.2">
      <c r="A74" s="19" t="s">
        <v>428</v>
      </c>
      <c r="B74" s="21" t="s">
        <v>207</v>
      </c>
      <c r="C74" s="21" t="s">
        <v>122</v>
      </c>
      <c r="D74" s="21" t="s">
        <v>428</v>
      </c>
      <c r="E74" s="21" t="s">
        <v>138</v>
      </c>
      <c r="F74" s="22" t="s">
        <v>749</v>
      </c>
      <c r="G74" s="21" t="s">
        <v>170</v>
      </c>
      <c r="H74" s="21" t="s">
        <v>180</v>
      </c>
      <c r="I74" s="44">
        <v>45084</v>
      </c>
      <c r="J74" s="22" t="s">
        <v>687</v>
      </c>
      <c r="K74" s="23">
        <v>16.45399218</v>
      </c>
      <c r="L74" s="24">
        <v>2</v>
      </c>
      <c r="M74" s="25">
        <v>0.19364919999999999</v>
      </c>
      <c r="N74" s="23">
        <v>14.45399218</v>
      </c>
      <c r="O74" s="30">
        <v>7.499714285714286</v>
      </c>
      <c r="P74" s="23" t="s">
        <v>16</v>
      </c>
      <c r="Q74" s="27">
        <v>1</v>
      </c>
      <c r="R74" s="25">
        <v>9.2653025210084028</v>
      </c>
      <c r="S74" s="25" t="s">
        <v>16</v>
      </c>
      <c r="T74" s="28">
        <v>1</v>
      </c>
      <c r="V74" s="28">
        <v>3</v>
      </c>
      <c r="W74" s="22">
        <v>14.9</v>
      </c>
      <c r="X74" s="22">
        <v>0.9</v>
      </c>
      <c r="AC74" s="22">
        <v>13.6</v>
      </c>
      <c r="AD74" s="22">
        <v>0.5</v>
      </c>
      <c r="AE74" s="79">
        <v>7.6</v>
      </c>
      <c r="AF74" s="79">
        <v>0.6</v>
      </c>
      <c r="AH74" s="25" t="s">
        <v>212</v>
      </c>
      <c r="AI74" s="32">
        <f>ROUND(((K74*O74)-(L74*R74))/N74,2)</f>
        <v>7.26</v>
      </c>
      <c r="AJ74" s="25" t="s">
        <v>212</v>
      </c>
      <c r="AK74" s="32">
        <f>(AC74-(W74-AI74))/(AC74-AE74)*100</f>
        <v>99.333333333333314</v>
      </c>
      <c r="AL74" s="32">
        <f>SUM(AJ74:AK74)</f>
        <v>99.333333333333314</v>
      </c>
      <c r="AN74" s="21" t="s">
        <v>15</v>
      </c>
      <c r="AP74" s="21">
        <v>240</v>
      </c>
      <c r="AQ74" s="21">
        <v>200</v>
      </c>
      <c r="AR74" s="34">
        <v>1.25</v>
      </c>
      <c r="AS74" s="30">
        <v>94.68341666663764</v>
      </c>
      <c r="AT74" s="21">
        <v>22</v>
      </c>
      <c r="AU74" s="35">
        <f>(((N74*(10^-6))*(AQ74/1000)*1)/0.082057/(AT74+273.15))*(10^12)</f>
        <v>119360.15892697324</v>
      </c>
      <c r="AV74" s="36">
        <f>(N74*1000)/AR74/AS74</f>
        <v>122.1248044386887</v>
      </c>
      <c r="AW74" s="162">
        <f>AU74/AR74/AS74</f>
        <v>1008.4989589863892</v>
      </c>
      <c r="AY74" s="30">
        <v>48.278494509909343</v>
      </c>
      <c r="BA74" s="14">
        <v>1</v>
      </c>
      <c r="BB74" s="49">
        <v>40.141227164230209</v>
      </c>
      <c r="BC74" s="49">
        <v>0.83145151007124019</v>
      </c>
      <c r="BE74" s="14" t="s">
        <v>167</v>
      </c>
      <c r="BF74" s="14" t="s">
        <v>167</v>
      </c>
      <c r="BG74" s="14" t="s">
        <v>167</v>
      </c>
      <c r="BI74" s="14" t="s">
        <v>167</v>
      </c>
      <c r="BJ74" s="14" t="s">
        <v>167</v>
      </c>
      <c r="BK74" s="14" t="s">
        <v>167</v>
      </c>
      <c r="BN74" s="19"/>
    </row>
    <row r="75" spans="1:67" x14ac:dyDescent="0.2">
      <c r="F75" s="22"/>
      <c r="J75" s="22"/>
      <c r="L75" s="24"/>
      <c r="M75" s="25"/>
      <c r="R75" s="25"/>
      <c r="S75" s="25"/>
      <c r="T75" s="28"/>
      <c r="V75" s="28"/>
      <c r="W75" s="22"/>
      <c r="X75" s="22"/>
      <c r="AC75" s="22"/>
      <c r="AD75" s="22"/>
      <c r="AE75" s="79"/>
      <c r="AF75" s="79"/>
      <c r="AH75" s="25"/>
      <c r="AI75" s="32"/>
      <c r="AJ75" s="25"/>
      <c r="AK75" s="32"/>
      <c r="AL75" s="32"/>
      <c r="AN75" s="21"/>
      <c r="AV75" s="36"/>
      <c r="BB75" s="49"/>
      <c r="BC75" s="49"/>
      <c r="BI75" s="14"/>
      <c r="BJ75" s="14"/>
      <c r="BK75" s="14"/>
      <c r="BN75" s="19"/>
    </row>
    <row r="76" spans="1:67" x14ac:dyDescent="0.2">
      <c r="F76" s="22"/>
      <c r="J76" s="22"/>
      <c r="L76" s="24"/>
      <c r="M76" s="25"/>
      <c r="R76" s="25"/>
      <c r="S76" s="25"/>
      <c r="T76" s="28"/>
      <c r="V76" s="28"/>
      <c r="W76" s="22"/>
      <c r="X76" s="22"/>
      <c r="AC76" s="22"/>
      <c r="AD76" s="22"/>
      <c r="AE76" s="79"/>
      <c r="AF76" s="79"/>
      <c r="AH76" s="25"/>
      <c r="AI76" s="32"/>
      <c r="AJ76" s="25"/>
      <c r="AK76" s="32"/>
      <c r="AL76" s="32"/>
      <c r="AN76" s="21"/>
      <c r="AV76" s="36"/>
      <c r="BB76" s="49"/>
      <c r="BC76" s="49"/>
      <c r="BI76" s="14"/>
      <c r="BJ76" s="14"/>
      <c r="BK76" s="14"/>
      <c r="BN76" s="19"/>
    </row>
    <row r="77" spans="1:67" x14ac:dyDescent="0.2">
      <c r="F77" s="22"/>
      <c r="J77" s="22"/>
      <c r="L77" s="24"/>
      <c r="M77" s="25"/>
      <c r="R77" s="25"/>
      <c r="S77" s="25"/>
      <c r="T77" s="28"/>
      <c r="V77" s="28"/>
      <c r="W77" s="22"/>
      <c r="X77" s="22"/>
      <c r="AC77" s="22"/>
      <c r="AD77" s="22"/>
      <c r="AE77" s="79"/>
      <c r="AF77" s="79"/>
      <c r="AH77" s="25"/>
      <c r="AI77" s="32"/>
      <c r="AJ77" s="25"/>
      <c r="AK77" s="32"/>
      <c r="AL77" s="32"/>
      <c r="AN77" s="21"/>
      <c r="AV77" s="36"/>
      <c r="BB77" s="49"/>
      <c r="BC77" s="49"/>
      <c r="BI77" s="14"/>
      <c r="BJ77" s="14"/>
      <c r="BK77" s="14"/>
      <c r="BN77" s="19"/>
    </row>
    <row r="78" spans="1:67" ht="15" x14ac:dyDescent="0.2">
      <c r="A78" s="21" t="s">
        <v>1122</v>
      </c>
      <c r="B78" s="21" t="s">
        <v>207</v>
      </c>
      <c r="C78" s="21" t="s">
        <v>122</v>
      </c>
      <c r="D78" s="21" t="s">
        <v>1210</v>
      </c>
      <c r="E78" s="21" t="s">
        <v>986</v>
      </c>
      <c r="F78" s="43" t="s">
        <v>139</v>
      </c>
      <c r="G78" s="48" t="s">
        <v>170</v>
      </c>
      <c r="H78" s="48" t="s">
        <v>180</v>
      </c>
      <c r="I78" s="44">
        <v>45084</v>
      </c>
      <c r="J78" s="48"/>
      <c r="K78" s="49">
        <v>0.74155002000000003</v>
      </c>
      <c r="L78" s="49"/>
      <c r="M78" s="49"/>
      <c r="N78" s="21" t="s">
        <v>986</v>
      </c>
      <c r="P78" s="21"/>
      <c r="Q78" s="21"/>
      <c r="T78" s="21"/>
      <c r="U78" s="21"/>
      <c r="V78" s="21"/>
      <c r="Y78" s="21"/>
      <c r="AA78" s="21"/>
      <c r="AE78" s="21"/>
      <c r="AF78" s="21"/>
      <c r="AG78" s="21"/>
      <c r="AH78" s="21"/>
      <c r="AJ78" s="21"/>
      <c r="AK78" s="57"/>
      <c r="AL78" s="57"/>
      <c r="AM78" s="160"/>
      <c r="AN78" s="21"/>
      <c r="AO78" s="21"/>
      <c r="AR78" s="45"/>
      <c r="AS78" s="45">
        <v>94.700084722135216</v>
      </c>
      <c r="AT78" s="45"/>
      <c r="AU78" s="156"/>
      <c r="AV78" s="156"/>
      <c r="AW78" s="163"/>
      <c r="AX78" s="45"/>
      <c r="AZ78" s="45"/>
      <c r="BA78" s="45"/>
      <c r="BB78" s="49"/>
      <c r="BC78" s="49"/>
      <c r="BD78" s="45"/>
      <c r="BE78" s="45"/>
      <c r="BF78" s="45"/>
      <c r="BG78" s="45"/>
      <c r="BH78" s="45"/>
      <c r="BI78" s="45"/>
      <c r="BJ78" s="45"/>
      <c r="BK78" s="45"/>
      <c r="BL78" s="45"/>
      <c r="BM78" s="48"/>
    </row>
    <row r="79" spans="1:67" ht="15" x14ac:dyDescent="0.2">
      <c r="A79" s="21" t="s">
        <v>1119</v>
      </c>
      <c r="B79" s="21" t="s">
        <v>207</v>
      </c>
      <c r="C79" s="21" t="s">
        <v>122</v>
      </c>
      <c r="D79" s="21" t="s">
        <v>1211</v>
      </c>
      <c r="E79" s="21" t="s">
        <v>986</v>
      </c>
      <c r="F79" s="43" t="s">
        <v>139</v>
      </c>
      <c r="G79" s="48" t="s">
        <v>170</v>
      </c>
      <c r="H79" s="48" t="s">
        <v>180</v>
      </c>
      <c r="I79" s="44">
        <v>45084</v>
      </c>
      <c r="J79" s="48"/>
      <c r="K79" s="49">
        <v>0.71183850000000004</v>
      </c>
      <c r="L79" s="49"/>
      <c r="M79" s="49"/>
      <c r="N79" s="21" t="s">
        <v>986</v>
      </c>
      <c r="P79" s="21"/>
      <c r="Q79" s="21"/>
      <c r="T79" s="21"/>
      <c r="U79" s="21"/>
      <c r="V79" s="21"/>
      <c r="Y79" s="21"/>
      <c r="AA79" s="21"/>
      <c r="AE79" s="21"/>
      <c r="AF79" s="21"/>
      <c r="AG79" s="21"/>
      <c r="AH79" s="21"/>
      <c r="AJ79" s="21"/>
      <c r="AK79" s="57"/>
      <c r="AL79" s="57"/>
      <c r="AM79" s="160"/>
      <c r="AN79" s="21"/>
      <c r="AO79" s="21"/>
      <c r="AR79" s="45"/>
      <c r="AS79" s="45">
        <v>94.716752777632792</v>
      </c>
      <c r="AT79" s="45"/>
      <c r="AU79" s="156"/>
      <c r="AV79" s="156"/>
      <c r="AW79" s="163"/>
      <c r="AX79" s="45"/>
      <c r="AZ79" s="45"/>
      <c r="BA79" s="45"/>
      <c r="BB79" s="49"/>
      <c r="BC79" s="49"/>
      <c r="BD79" s="45"/>
      <c r="BE79" s="45"/>
      <c r="BF79" s="45"/>
      <c r="BG79" s="45"/>
      <c r="BH79" s="45"/>
      <c r="BI79" s="45"/>
      <c r="BJ79" s="45"/>
      <c r="BK79" s="45"/>
      <c r="BL79" s="45"/>
      <c r="BM79" s="48"/>
    </row>
    <row r="80" spans="1:67" ht="15" x14ac:dyDescent="0.2">
      <c r="A80" s="21" t="s">
        <v>1117</v>
      </c>
      <c r="B80" s="21" t="s">
        <v>207</v>
      </c>
      <c r="C80" s="21" t="s">
        <v>122</v>
      </c>
      <c r="D80" s="21" t="s">
        <v>1212</v>
      </c>
      <c r="E80" s="21" t="s">
        <v>986</v>
      </c>
      <c r="F80" s="43" t="s">
        <v>139</v>
      </c>
      <c r="G80" s="48" t="s">
        <v>170</v>
      </c>
      <c r="H80" s="48" t="s">
        <v>180</v>
      </c>
      <c r="I80" s="44">
        <v>45084</v>
      </c>
      <c r="J80" s="21"/>
      <c r="K80" s="49">
        <v>0.6746991</v>
      </c>
      <c r="L80" s="49"/>
      <c r="M80" s="49"/>
      <c r="N80" s="21" t="s">
        <v>986</v>
      </c>
      <c r="P80" s="21"/>
      <c r="Q80" s="21"/>
      <c r="T80" s="21"/>
      <c r="U80" s="21"/>
      <c r="V80" s="21"/>
      <c r="Y80" s="21"/>
      <c r="AA80" s="21"/>
      <c r="AE80" s="21"/>
      <c r="AF80" s="21"/>
      <c r="AG80" s="21"/>
      <c r="AH80" s="21"/>
      <c r="AJ80" s="21"/>
      <c r="AK80" s="57"/>
      <c r="AL80" s="57"/>
      <c r="AM80" s="160"/>
      <c r="AN80" s="21"/>
      <c r="AO80" s="21"/>
      <c r="AR80" s="45"/>
      <c r="AS80" s="45">
        <v>94.73342083330499</v>
      </c>
      <c r="AT80" s="45"/>
      <c r="AU80" s="156"/>
      <c r="AV80" s="156"/>
      <c r="AW80" s="163"/>
      <c r="AX80" s="45"/>
      <c r="AZ80" s="45"/>
      <c r="BA80" s="45"/>
      <c r="BB80" s="49"/>
      <c r="BC80" s="49"/>
      <c r="BD80" s="45"/>
      <c r="BE80" s="45"/>
      <c r="BF80" s="45"/>
      <c r="BG80" s="45"/>
      <c r="BH80" s="45"/>
      <c r="BI80" s="45"/>
      <c r="BJ80" s="45"/>
      <c r="BK80" s="45"/>
      <c r="BL80" s="45"/>
      <c r="BM80" s="21"/>
    </row>
    <row r="81" spans="1:71" ht="15" x14ac:dyDescent="0.2">
      <c r="A81" s="21" t="s">
        <v>1114</v>
      </c>
      <c r="B81" s="21" t="s">
        <v>207</v>
      </c>
      <c r="C81" s="21" t="s">
        <v>122</v>
      </c>
      <c r="D81" s="21" t="s">
        <v>1213</v>
      </c>
      <c r="E81" s="21" t="s">
        <v>986</v>
      </c>
      <c r="F81" s="43" t="s">
        <v>139</v>
      </c>
      <c r="G81" s="48" t="s">
        <v>170</v>
      </c>
      <c r="H81" s="48" t="s">
        <v>180</v>
      </c>
      <c r="I81" s="44">
        <v>45084</v>
      </c>
      <c r="J81" s="21"/>
      <c r="K81" s="49">
        <v>0.63136980000000009</v>
      </c>
      <c r="L81" s="49"/>
      <c r="M81" s="49"/>
      <c r="N81" s="21" t="s">
        <v>986</v>
      </c>
      <c r="P81" s="21"/>
      <c r="Q81" s="21"/>
      <c r="T81" s="21"/>
      <c r="U81" s="21"/>
      <c r="V81" s="21"/>
      <c r="Y81" s="21"/>
      <c r="AA81" s="21"/>
      <c r="AE81" s="21"/>
      <c r="AF81" s="21"/>
      <c r="AG81" s="21"/>
      <c r="AH81" s="21"/>
      <c r="AJ81" s="21"/>
      <c r="AK81" s="57"/>
      <c r="AL81" s="57"/>
      <c r="AM81" s="160"/>
      <c r="AN81" s="21"/>
      <c r="AO81" s="21"/>
      <c r="AR81" s="45"/>
      <c r="AS81" s="45">
        <v>94.750088888802566</v>
      </c>
      <c r="AT81" s="45"/>
      <c r="AU81" s="156"/>
      <c r="AV81" s="156"/>
      <c r="AW81" s="163"/>
      <c r="AX81" s="45"/>
      <c r="AZ81" s="45"/>
      <c r="BA81" s="45"/>
      <c r="BB81" s="49"/>
      <c r="BC81" s="49"/>
      <c r="BD81" s="45"/>
      <c r="BE81" s="45"/>
      <c r="BF81" s="45"/>
      <c r="BG81" s="45"/>
      <c r="BH81" s="45"/>
      <c r="BI81" s="45"/>
      <c r="BJ81" s="45"/>
      <c r="BK81" s="45"/>
      <c r="BL81" s="45"/>
      <c r="BM81" s="21"/>
    </row>
    <row r="82" spans="1:71" ht="15" x14ac:dyDescent="0.2">
      <c r="A82" s="21" t="s">
        <v>1123</v>
      </c>
      <c r="B82" s="21" t="s">
        <v>207</v>
      </c>
      <c r="C82" s="21" t="s">
        <v>122</v>
      </c>
      <c r="D82" s="21" t="s">
        <v>1214</v>
      </c>
      <c r="E82" s="21" t="s">
        <v>986</v>
      </c>
      <c r="F82" s="43" t="s">
        <v>139</v>
      </c>
      <c r="G82" s="48" t="s">
        <v>170</v>
      </c>
      <c r="H82" s="48" t="s">
        <v>180</v>
      </c>
      <c r="I82" s="44">
        <v>45084</v>
      </c>
      <c r="J82" s="21"/>
      <c r="K82" s="49">
        <v>0.75021588000000006</v>
      </c>
      <c r="L82" s="49"/>
      <c r="M82" s="49"/>
      <c r="N82" s="21" t="s">
        <v>986</v>
      </c>
      <c r="P82" s="21"/>
      <c r="Q82" s="21"/>
      <c r="T82" s="21"/>
      <c r="U82" s="21"/>
      <c r="V82" s="21"/>
      <c r="Y82" s="21"/>
      <c r="AA82" s="21"/>
      <c r="AE82" s="21"/>
      <c r="AF82" s="21"/>
      <c r="AG82" s="21"/>
      <c r="AH82" s="21"/>
      <c r="AJ82" s="21"/>
      <c r="AK82" s="57"/>
      <c r="AL82" s="57"/>
      <c r="AM82" s="160"/>
      <c r="AN82" s="21"/>
      <c r="AO82" s="21"/>
      <c r="AR82" s="45"/>
      <c r="AS82" s="45">
        <v>94.766756944300141</v>
      </c>
      <c r="AT82" s="45"/>
      <c r="AU82" s="156"/>
      <c r="AV82" s="156"/>
      <c r="AW82" s="163"/>
      <c r="AX82" s="45"/>
      <c r="AZ82" s="45"/>
      <c r="BA82" s="45"/>
      <c r="BB82" s="49"/>
      <c r="BC82" s="49"/>
      <c r="BD82" s="45"/>
      <c r="BE82" s="45"/>
      <c r="BF82" s="45"/>
      <c r="BG82" s="45"/>
      <c r="BH82" s="45"/>
      <c r="BI82" s="45"/>
      <c r="BJ82" s="45"/>
      <c r="BK82" s="45"/>
      <c r="BL82" s="45"/>
      <c r="BM82" s="21"/>
    </row>
    <row r="83" spans="1:71" x14ac:dyDescent="0.2">
      <c r="A83" s="19" t="s">
        <v>1298</v>
      </c>
      <c r="B83" s="21" t="s">
        <v>207</v>
      </c>
      <c r="C83" s="21" t="s">
        <v>122</v>
      </c>
      <c r="D83" s="21" t="s">
        <v>404</v>
      </c>
      <c r="E83" s="21" t="s">
        <v>754</v>
      </c>
      <c r="F83" s="22" t="s">
        <v>141</v>
      </c>
      <c r="G83" s="21" t="s">
        <v>170</v>
      </c>
      <c r="H83" s="21" t="s">
        <v>180</v>
      </c>
      <c r="I83" s="44">
        <v>45084</v>
      </c>
      <c r="J83" s="22" t="s">
        <v>687</v>
      </c>
      <c r="K83" s="23">
        <v>12.407035560000001</v>
      </c>
      <c r="L83" s="30" t="s">
        <v>16</v>
      </c>
      <c r="M83" s="34" t="s">
        <v>167</v>
      </c>
      <c r="N83" s="23">
        <v>12.407035560000001</v>
      </c>
      <c r="O83" s="30">
        <v>7.784880952380953</v>
      </c>
      <c r="P83" s="23">
        <v>6.2999847028572892E-2</v>
      </c>
      <c r="Q83" s="27">
        <v>2</v>
      </c>
      <c r="R83" s="25">
        <v>9.2653025210084028</v>
      </c>
      <c r="S83" s="25" t="s">
        <v>16</v>
      </c>
      <c r="T83" s="28">
        <v>1</v>
      </c>
      <c r="V83" s="14" t="s">
        <v>16</v>
      </c>
      <c r="W83" s="14" t="s">
        <v>16</v>
      </c>
      <c r="X83" s="14" t="s">
        <v>16</v>
      </c>
      <c r="Y83" s="14" t="s">
        <v>16</v>
      </c>
      <c r="Z83" s="14" t="s">
        <v>16</v>
      </c>
      <c r="AA83" s="14" t="s">
        <v>16</v>
      </c>
      <c r="AB83" s="14" t="s">
        <v>16</v>
      </c>
      <c r="AC83" s="14" t="s">
        <v>16</v>
      </c>
      <c r="AD83" s="14" t="s">
        <v>16</v>
      </c>
      <c r="AE83" s="14" t="s">
        <v>16</v>
      </c>
      <c r="AF83" s="14" t="s">
        <v>16</v>
      </c>
      <c r="AH83" s="14" t="s">
        <v>16</v>
      </c>
      <c r="AI83" s="36" t="s">
        <v>16</v>
      </c>
      <c r="AJ83" s="14" t="s">
        <v>16</v>
      </c>
      <c r="AK83" s="36" t="s">
        <v>16</v>
      </c>
      <c r="AL83" s="36" t="s">
        <v>16</v>
      </c>
      <c r="AM83" s="161" t="s">
        <v>16</v>
      </c>
      <c r="AN83" s="21" t="s">
        <v>15</v>
      </c>
      <c r="AP83" s="21">
        <v>240</v>
      </c>
      <c r="AQ83" s="21">
        <v>200</v>
      </c>
      <c r="AR83" s="34">
        <v>1.2999999999999998</v>
      </c>
      <c r="AS83" s="30">
        <v>94.78342499997234</v>
      </c>
      <c r="AT83" s="21">
        <v>22</v>
      </c>
      <c r="AU83" s="35">
        <f>(((N83*(10^-6))*(AQ83/1000)*1)/0.082057/(AT83+273.15))*(10^12)</f>
        <v>102456.51981902542</v>
      </c>
      <c r="AV83" s="36">
        <f>(N83*1000)/AR83/AS83</f>
        <v>100.69137623687996</v>
      </c>
      <c r="AW83" s="162">
        <f>AU83/AR83/AS83</f>
        <v>831.50305607883956</v>
      </c>
      <c r="AY83" s="30">
        <v>42.615126183100259</v>
      </c>
      <c r="BA83" s="14">
        <v>1</v>
      </c>
      <c r="BB83" s="49">
        <v>49.738694917127894</v>
      </c>
      <c r="BC83" s="49">
        <v>1.1671605688416948</v>
      </c>
      <c r="BE83" s="14" t="s">
        <v>167</v>
      </c>
      <c r="BF83" s="14" t="s">
        <v>167</v>
      </c>
      <c r="BG83" s="14" t="s">
        <v>167</v>
      </c>
      <c r="BI83" s="14" t="s">
        <v>167</v>
      </c>
      <c r="BJ83" s="14" t="s">
        <v>167</v>
      </c>
      <c r="BK83" s="14" t="s">
        <v>167</v>
      </c>
      <c r="BN83" s="19"/>
    </row>
    <row r="84" spans="1:71" x14ac:dyDescent="0.2">
      <c r="A84" s="19" t="s">
        <v>1299</v>
      </c>
      <c r="B84" s="21" t="s">
        <v>207</v>
      </c>
      <c r="C84" s="21" t="s">
        <v>122</v>
      </c>
      <c r="D84" s="21" t="s">
        <v>391</v>
      </c>
      <c r="E84" s="21" t="s">
        <v>754</v>
      </c>
      <c r="F84" s="22" t="s">
        <v>141</v>
      </c>
      <c r="G84" s="21" t="s">
        <v>170</v>
      </c>
      <c r="H84" s="21" t="s">
        <v>180</v>
      </c>
      <c r="I84" s="44">
        <v>45084</v>
      </c>
      <c r="J84" s="22" t="s">
        <v>687</v>
      </c>
      <c r="K84" s="23">
        <v>12.88489584</v>
      </c>
      <c r="L84" s="30" t="s">
        <v>16</v>
      </c>
      <c r="M84" s="34" t="s">
        <v>167</v>
      </c>
      <c r="N84" s="23">
        <v>12.88489584</v>
      </c>
      <c r="O84" s="30">
        <v>7.4649047619047622</v>
      </c>
      <c r="P84" s="23">
        <v>0.13259935734822012</v>
      </c>
      <c r="Q84" s="27">
        <v>2</v>
      </c>
      <c r="R84" s="25">
        <v>9.2653025210084028</v>
      </c>
      <c r="S84" s="25" t="s">
        <v>16</v>
      </c>
      <c r="T84" s="28">
        <v>1</v>
      </c>
      <c r="V84" s="14" t="s">
        <v>16</v>
      </c>
      <c r="W84" s="14" t="s">
        <v>16</v>
      </c>
      <c r="X84" s="14" t="s">
        <v>16</v>
      </c>
      <c r="Y84" s="14" t="s">
        <v>16</v>
      </c>
      <c r="Z84" s="14" t="s">
        <v>16</v>
      </c>
      <c r="AA84" s="14" t="s">
        <v>16</v>
      </c>
      <c r="AB84" s="14" t="s">
        <v>16</v>
      </c>
      <c r="AC84" s="14" t="s">
        <v>16</v>
      </c>
      <c r="AD84" s="14" t="s">
        <v>16</v>
      </c>
      <c r="AE84" s="14" t="s">
        <v>16</v>
      </c>
      <c r="AF84" s="14" t="s">
        <v>16</v>
      </c>
      <c r="AH84" s="14" t="s">
        <v>16</v>
      </c>
      <c r="AI84" s="36" t="s">
        <v>16</v>
      </c>
      <c r="AJ84" s="14" t="s">
        <v>16</v>
      </c>
      <c r="AK84" s="36" t="s">
        <v>16</v>
      </c>
      <c r="AL84" s="36" t="s">
        <v>16</v>
      </c>
      <c r="AM84" s="161" t="s">
        <v>16</v>
      </c>
      <c r="AN84" s="21" t="s">
        <v>15</v>
      </c>
      <c r="AP84" s="21">
        <v>240</v>
      </c>
      <c r="AQ84" s="21">
        <v>200</v>
      </c>
      <c r="AR84" s="34">
        <v>1.2000000000000002</v>
      </c>
      <c r="AS84" s="30">
        <v>94.800093055469915</v>
      </c>
      <c r="AT84" s="21">
        <v>22</v>
      </c>
      <c r="AU84" s="35">
        <f>(((N84*(10^-6))*(AQ84/1000)*1)/0.082057/(AT84+273.15))*(10^12)</f>
        <v>106402.65997569512</v>
      </c>
      <c r="AV84" s="36">
        <f>(N84*1000)/AR84/AS84</f>
        <v>113.26374114123779</v>
      </c>
      <c r="AW84" s="162">
        <f>AU84/AR84/AS84</f>
        <v>935.32485523191269</v>
      </c>
      <c r="AY84" s="30">
        <v>44.433868769414666</v>
      </c>
      <c r="BA84" s="14">
        <v>1</v>
      </c>
      <c r="BB84" s="49">
        <v>49.896124454977844</v>
      </c>
      <c r="BC84" s="49">
        <v>1.1229300044501871</v>
      </c>
      <c r="BE84" s="14" t="s">
        <v>167</v>
      </c>
      <c r="BF84" s="14" t="s">
        <v>167</v>
      </c>
      <c r="BG84" s="14" t="s">
        <v>167</v>
      </c>
      <c r="BI84" s="14" t="s">
        <v>167</v>
      </c>
      <c r="BJ84" s="14" t="s">
        <v>167</v>
      </c>
      <c r="BK84" s="14" t="s">
        <v>167</v>
      </c>
      <c r="BN84" s="19"/>
    </row>
    <row r="85" spans="1:71" ht="15" x14ac:dyDescent="0.2">
      <c r="A85" s="21" t="s">
        <v>1164</v>
      </c>
      <c r="B85" s="21" t="s">
        <v>207</v>
      </c>
      <c r="C85" s="21" t="s">
        <v>122</v>
      </c>
      <c r="D85" s="21" t="s">
        <v>539</v>
      </c>
      <c r="E85" s="21" t="s">
        <v>986</v>
      </c>
      <c r="F85" s="43" t="s">
        <v>141</v>
      </c>
      <c r="G85" s="48" t="s">
        <v>170</v>
      </c>
      <c r="H85" s="48" t="s">
        <v>180</v>
      </c>
      <c r="I85" s="44">
        <v>45084</v>
      </c>
      <c r="J85" s="21"/>
      <c r="K85" s="49">
        <v>13.874041860000002</v>
      </c>
      <c r="L85" s="49"/>
      <c r="M85" s="49"/>
      <c r="N85" s="21" t="s">
        <v>986</v>
      </c>
      <c r="O85" s="30">
        <v>7.4138571428571396</v>
      </c>
      <c r="P85" s="21" t="s">
        <v>16</v>
      </c>
      <c r="Q85" s="21">
        <v>1</v>
      </c>
      <c r="T85" s="21"/>
      <c r="U85" s="21"/>
      <c r="V85" s="21"/>
      <c r="Y85" s="21"/>
      <c r="AA85" s="21"/>
      <c r="AE85" s="21"/>
      <c r="AF85" s="21"/>
      <c r="AG85" s="21"/>
      <c r="AH85" s="21"/>
      <c r="AJ85" s="21"/>
      <c r="AK85" s="57"/>
      <c r="AL85" s="57"/>
      <c r="AM85" s="160"/>
      <c r="AN85" s="21"/>
      <c r="AO85" s="21"/>
      <c r="AR85" s="45"/>
      <c r="AS85" s="45">
        <v>94.816761110967491</v>
      </c>
      <c r="AT85" s="45"/>
      <c r="AU85" s="156"/>
      <c r="AV85" s="156"/>
      <c r="AW85" s="163"/>
      <c r="AX85" s="45"/>
      <c r="AY85" s="30">
        <v>38.864035773990317</v>
      </c>
      <c r="AZ85" s="45"/>
      <c r="BA85" s="45"/>
      <c r="BB85" s="49">
        <v>49.604510640989233</v>
      </c>
      <c r="BC85" s="49">
        <v>1.2763602557762916</v>
      </c>
      <c r="BD85" s="45"/>
      <c r="BE85" s="45"/>
      <c r="BF85" s="45"/>
      <c r="BG85" s="45"/>
      <c r="BH85" s="45"/>
      <c r="BI85" s="45"/>
      <c r="BJ85" s="45"/>
      <c r="BK85" s="45"/>
      <c r="BL85" s="45"/>
      <c r="BM85" s="21"/>
      <c r="BS85" s="48"/>
    </row>
    <row r="86" spans="1:71" x14ac:dyDescent="0.2">
      <c r="A86" s="19" t="s">
        <v>1300</v>
      </c>
      <c r="B86" s="21" t="s">
        <v>207</v>
      </c>
      <c r="C86" s="21" t="s">
        <v>122</v>
      </c>
      <c r="D86" s="21" t="s">
        <v>424</v>
      </c>
      <c r="E86" s="21" t="s">
        <v>754</v>
      </c>
      <c r="F86" s="22" t="s">
        <v>141</v>
      </c>
      <c r="G86" s="21" t="s">
        <v>170</v>
      </c>
      <c r="H86" s="21" t="s">
        <v>180</v>
      </c>
      <c r="I86" s="44">
        <v>45084</v>
      </c>
      <c r="J86" s="22" t="s">
        <v>687</v>
      </c>
      <c r="K86" s="23">
        <v>11.83137486</v>
      </c>
      <c r="L86" s="30" t="s">
        <v>16</v>
      </c>
      <c r="M86" s="34" t="s">
        <v>167</v>
      </c>
      <c r="N86" s="23">
        <v>11.83137486</v>
      </c>
      <c r="O86" s="30">
        <v>7.079142857142859</v>
      </c>
      <c r="P86" s="23" t="s">
        <v>16</v>
      </c>
      <c r="Q86" s="27">
        <v>1</v>
      </c>
      <c r="R86" s="25">
        <v>9.2653025210084028</v>
      </c>
      <c r="S86" s="25" t="s">
        <v>16</v>
      </c>
      <c r="T86" s="28">
        <v>1</v>
      </c>
      <c r="V86" s="14" t="s">
        <v>16</v>
      </c>
      <c r="W86" s="14" t="s">
        <v>16</v>
      </c>
      <c r="X86" s="14" t="s">
        <v>16</v>
      </c>
      <c r="Y86" s="14" t="s">
        <v>16</v>
      </c>
      <c r="Z86" s="14" t="s">
        <v>16</v>
      </c>
      <c r="AA86" s="14" t="s">
        <v>16</v>
      </c>
      <c r="AB86" s="14" t="s">
        <v>16</v>
      </c>
      <c r="AC86" s="14" t="s">
        <v>16</v>
      </c>
      <c r="AD86" s="14" t="s">
        <v>16</v>
      </c>
      <c r="AE86" s="14" t="s">
        <v>16</v>
      </c>
      <c r="AF86" s="14" t="s">
        <v>16</v>
      </c>
      <c r="AH86" s="14" t="s">
        <v>16</v>
      </c>
      <c r="AI86" s="36" t="s">
        <v>16</v>
      </c>
      <c r="AJ86" s="14" t="s">
        <v>16</v>
      </c>
      <c r="AK86" s="36" t="s">
        <v>16</v>
      </c>
      <c r="AL86" s="36" t="s">
        <v>16</v>
      </c>
      <c r="AM86" s="161" t="s">
        <v>16</v>
      </c>
      <c r="AN86" s="21" t="s">
        <v>15</v>
      </c>
      <c r="AP86" s="21">
        <v>240</v>
      </c>
      <c r="AQ86" s="21">
        <v>200</v>
      </c>
      <c r="AR86" s="34">
        <v>1.25</v>
      </c>
      <c r="AS86" s="30">
        <v>94.833429166639689</v>
      </c>
      <c r="AT86" s="21">
        <v>22</v>
      </c>
      <c r="AU86" s="35">
        <f>(((N86*(10^-6))*(AQ86/1000)*1)/0.082057/(AT86+273.15))*(10^12)</f>
        <v>97702.74994117202</v>
      </c>
      <c r="AV86" s="36">
        <f>(N86*1000)/AR86/AS86</f>
        <v>99.807630823600064</v>
      </c>
      <c r="AW86" s="162">
        <f>AU86/AR86/AS86</f>
        <v>824.20514200316779</v>
      </c>
      <c r="AY86" s="30">
        <v>49.484940226049588</v>
      </c>
      <c r="BA86" s="14">
        <v>1</v>
      </c>
      <c r="BB86" s="49">
        <v>50.404787199255374</v>
      </c>
      <c r="BC86" s="49">
        <v>1.0185884224372883</v>
      </c>
      <c r="BE86" s="14" t="s">
        <v>167</v>
      </c>
      <c r="BF86" s="14" t="s">
        <v>167</v>
      </c>
      <c r="BG86" s="14" t="s">
        <v>167</v>
      </c>
      <c r="BI86" s="14" t="s">
        <v>167</v>
      </c>
      <c r="BJ86" s="14" t="s">
        <v>167</v>
      </c>
      <c r="BK86" s="14" t="s">
        <v>167</v>
      </c>
      <c r="BN86" s="19"/>
    </row>
    <row r="87" spans="1:71" x14ac:dyDescent="0.2">
      <c r="A87" s="19" t="s">
        <v>1301</v>
      </c>
      <c r="B87" s="21" t="s">
        <v>207</v>
      </c>
      <c r="C87" s="21" t="s">
        <v>122</v>
      </c>
      <c r="D87" s="21" t="s">
        <v>410</v>
      </c>
      <c r="E87" s="21" t="s">
        <v>754</v>
      </c>
      <c r="F87" s="22" t="s">
        <v>141</v>
      </c>
      <c r="G87" s="21" t="s">
        <v>170</v>
      </c>
      <c r="H87" s="21" t="s">
        <v>180</v>
      </c>
      <c r="I87" s="44">
        <v>45084</v>
      </c>
      <c r="J87" s="22" t="s">
        <v>687</v>
      </c>
      <c r="K87" s="23">
        <v>14.1501114</v>
      </c>
      <c r="L87" s="30" t="s">
        <v>16</v>
      </c>
      <c r="M87" s="34" t="s">
        <v>167</v>
      </c>
      <c r="N87" s="23">
        <v>14.1501114</v>
      </c>
      <c r="O87" s="30">
        <v>7.214214285714287</v>
      </c>
      <c r="P87" s="23">
        <v>0.434668639920816</v>
      </c>
      <c r="Q87" s="27">
        <v>2</v>
      </c>
      <c r="R87" s="25">
        <v>9.2653025210084028</v>
      </c>
      <c r="S87" s="25" t="s">
        <v>16</v>
      </c>
      <c r="T87" s="28">
        <v>1</v>
      </c>
      <c r="V87" s="14" t="s">
        <v>16</v>
      </c>
      <c r="W87" s="14" t="s">
        <v>16</v>
      </c>
      <c r="X87" s="14" t="s">
        <v>16</v>
      </c>
      <c r="Y87" s="14" t="s">
        <v>16</v>
      </c>
      <c r="Z87" s="14" t="s">
        <v>16</v>
      </c>
      <c r="AA87" s="14" t="s">
        <v>16</v>
      </c>
      <c r="AB87" s="14" t="s">
        <v>16</v>
      </c>
      <c r="AC87" s="14" t="s">
        <v>16</v>
      </c>
      <c r="AD87" s="14" t="s">
        <v>16</v>
      </c>
      <c r="AE87" s="14" t="s">
        <v>16</v>
      </c>
      <c r="AF87" s="14" t="s">
        <v>16</v>
      </c>
      <c r="AH87" s="14" t="s">
        <v>16</v>
      </c>
      <c r="AI87" s="36" t="s">
        <v>16</v>
      </c>
      <c r="AJ87" s="14" t="s">
        <v>16</v>
      </c>
      <c r="AK87" s="36" t="s">
        <v>16</v>
      </c>
      <c r="AL87" s="36" t="s">
        <v>16</v>
      </c>
      <c r="AM87" s="161" t="s">
        <v>16</v>
      </c>
      <c r="AN87" s="21" t="s">
        <v>15</v>
      </c>
      <c r="AP87" s="21">
        <v>240</v>
      </c>
      <c r="AQ87" s="21">
        <v>200</v>
      </c>
      <c r="AR87" s="34">
        <v>1.25</v>
      </c>
      <c r="AS87" s="30">
        <v>94.850091666681692</v>
      </c>
      <c r="AT87" s="21">
        <v>22</v>
      </c>
      <c r="AU87" s="35">
        <f>(((N87*(10^-6))*(AQ87/1000)*1)/0.082057/(AT87+273.15))*(10^12)</f>
        <v>116850.73054594499</v>
      </c>
      <c r="AV87" s="36">
        <f>(N87*1000)/AR87/AS87</f>
        <v>119.34716056765231</v>
      </c>
      <c r="AW87" s="162">
        <f>AU87/AR87/AS87</f>
        <v>985.56135048621388</v>
      </c>
      <c r="AY87" s="30">
        <v>37.25957927434802</v>
      </c>
      <c r="BA87" s="14">
        <v>1</v>
      </c>
      <c r="BB87" s="49">
        <v>48.942818936766962</v>
      </c>
      <c r="BC87" s="49">
        <v>1.3135633812822589</v>
      </c>
      <c r="BE87" s="14" t="s">
        <v>167</v>
      </c>
      <c r="BF87" s="14" t="s">
        <v>167</v>
      </c>
      <c r="BG87" s="14" t="s">
        <v>167</v>
      </c>
      <c r="BI87" s="14" t="s">
        <v>167</v>
      </c>
      <c r="BJ87" s="14" t="s">
        <v>167</v>
      </c>
      <c r="BK87" s="14" t="s">
        <v>167</v>
      </c>
      <c r="BN87" s="19"/>
    </row>
    <row r="88" spans="1:71" ht="15" x14ac:dyDescent="0.2">
      <c r="A88" s="21" t="s">
        <v>1140</v>
      </c>
      <c r="B88" s="21" t="s">
        <v>207</v>
      </c>
      <c r="C88" s="21" t="s">
        <v>122</v>
      </c>
      <c r="D88" s="21" t="s">
        <v>1215</v>
      </c>
      <c r="E88" s="21" t="s">
        <v>986</v>
      </c>
      <c r="F88" s="43" t="s">
        <v>140</v>
      </c>
      <c r="G88" s="48" t="s">
        <v>170</v>
      </c>
      <c r="H88" s="48" t="s">
        <v>180</v>
      </c>
      <c r="I88" s="44">
        <v>45084</v>
      </c>
      <c r="J88" s="21"/>
      <c r="K88" s="49">
        <v>1.0659007800000002</v>
      </c>
      <c r="L88" s="49"/>
      <c r="M88" s="49"/>
      <c r="N88" s="21" t="s">
        <v>986</v>
      </c>
      <c r="P88" s="21"/>
      <c r="Q88" s="21"/>
      <c r="T88" s="21"/>
      <c r="U88" s="21"/>
      <c r="V88" s="21"/>
      <c r="Y88" s="21"/>
      <c r="AA88" s="21"/>
      <c r="AE88" s="21"/>
      <c r="AF88" s="21"/>
      <c r="AG88" s="21"/>
      <c r="AH88" s="21"/>
      <c r="AJ88" s="21"/>
      <c r="AK88" s="57"/>
      <c r="AL88" s="57"/>
      <c r="AM88" s="160"/>
      <c r="AN88" s="21"/>
      <c r="AO88" s="21"/>
      <c r="AR88" s="45"/>
      <c r="AS88" s="45">
        <v>94.866758333228063</v>
      </c>
      <c r="AT88" s="45"/>
      <c r="AU88" s="156"/>
      <c r="AV88" s="156"/>
      <c r="AW88" s="163"/>
      <c r="AX88" s="45"/>
      <c r="AZ88" s="45"/>
      <c r="BA88" s="45"/>
      <c r="BB88" s="49"/>
      <c r="BC88" s="49"/>
      <c r="BD88" s="45"/>
      <c r="BE88" s="45"/>
      <c r="BF88" s="45"/>
      <c r="BG88" s="45"/>
      <c r="BH88" s="45"/>
      <c r="BI88" s="45"/>
      <c r="BJ88" s="45"/>
      <c r="BK88" s="45"/>
      <c r="BL88" s="45"/>
      <c r="BM88" s="21"/>
    </row>
    <row r="89" spans="1:71" ht="15" x14ac:dyDescent="0.2">
      <c r="A89" s="21" t="s">
        <v>1148</v>
      </c>
      <c r="B89" s="21" t="s">
        <v>207</v>
      </c>
      <c r="C89" s="21" t="s">
        <v>122</v>
      </c>
      <c r="D89" s="21" t="s">
        <v>1216</v>
      </c>
      <c r="E89" s="21" t="s">
        <v>986</v>
      </c>
      <c r="F89" s="43" t="s">
        <v>140</v>
      </c>
      <c r="G89" s="48" t="s">
        <v>170</v>
      </c>
      <c r="H89" s="48" t="s">
        <v>180</v>
      </c>
      <c r="I89" s="44">
        <v>45084</v>
      </c>
      <c r="J89" s="21"/>
      <c r="K89" s="49">
        <v>1.2293141400000001</v>
      </c>
      <c r="L89" s="49"/>
      <c r="M89" s="49"/>
      <c r="N89" s="21" t="s">
        <v>986</v>
      </c>
      <c r="P89" s="21"/>
      <c r="Q89" s="21"/>
      <c r="T89" s="21"/>
      <c r="U89" s="21"/>
      <c r="V89" s="21"/>
      <c r="Y89" s="21"/>
      <c r="AA89" s="21"/>
      <c r="AE89" s="21"/>
      <c r="AF89" s="21"/>
      <c r="AG89" s="21"/>
      <c r="AH89" s="21"/>
      <c r="AJ89" s="21"/>
      <c r="AK89" s="57"/>
      <c r="AL89" s="57"/>
      <c r="AM89" s="160"/>
      <c r="AN89" s="21"/>
      <c r="AO89" s="21"/>
      <c r="AR89" s="45"/>
      <c r="AS89" s="45">
        <v>94.883424999949057</v>
      </c>
      <c r="AT89" s="45"/>
      <c r="AU89" s="156"/>
      <c r="AV89" s="156"/>
      <c r="AW89" s="163"/>
      <c r="AX89" s="45"/>
      <c r="AZ89" s="45"/>
      <c r="BA89" s="45"/>
      <c r="BB89" s="49"/>
      <c r="BC89" s="49"/>
      <c r="BD89" s="45"/>
      <c r="BE89" s="45"/>
      <c r="BF89" s="45"/>
      <c r="BG89" s="45"/>
      <c r="BH89" s="45"/>
      <c r="BI89" s="45"/>
      <c r="BJ89" s="45"/>
      <c r="BK89" s="45"/>
      <c r="BL89" s="45"/>
      <c r="BM89" s="21"/>
    </row>
    <row r="90" spans="1:71" ht="15" x14ac:dyDescent="0.2">
      <c r="A90" s="21" t="s">
        <v>1040</v>
      </c>
      <c r="B90" s="21" t="s">
        <v>207</v>
      </c>
      <c r="C90" s="21" t="s">
        <v>122</v>
      </c>
      <c r="D90" s="21" t="s">
        <v>1217</v>
      </c>
      <c r="E90" s="21" t="s">
        <v>986</v>
      </c>
      <c r="F90" s="43" t="s">
        <v>140</v>
      </c>
      <c r="G90" s="48" t="s">
        <v>170</v>
      </c>
      <c r="H90" s="48" t="s">
        <v>180</v>
      </c>
      <c r="I90" s="44">
        <v>45084</v>
      </c>
      <c r="J90" s="21"/>
      <c r="K90" s="48">
        <v>0</v>
      </c>
      <c r="L90" s="48"/>
      <c r="M90" s="48"/>
      <c r="N90" s="21" t="s">
        <v>986</v>
      </c>
      <c r="P90" s="21"/>
      <c r="Q90" s="21"/>
      <c r="T90" s="21"/>
      <c r="U90" s="21"/>
      <c r="V90" s="21"/>
      <c r="Y90" s="21"/>
      <c r="AA90" s="21"/>
      <c r="AE90" s="21"/>
      <c r="AF90" s="21"/>
      <c r="AG90" s="21"/>
      <c r="AH90" s="21"/>
      <c r="AJ90" s="21"/>
      <c r="AK90" s="57"/>
      <c r="AL90" s="57"/>
      <c r="AM90" s="160"/>
      <c r="AN90" s="21"/>
      <c r="AO90" s="21"/>
      <c r="AR90" s="45"/>
      <c r="AS90" s="45">
        <v>94.90009166667005</v>
      </c>
      <c r="AT90" s="45"/>
      <c r="AU90" s="156"/>
      <c r="AV90" s="156"/>
      <c r="AW90" s="163"/>
      <c r="AX90" s="45"/>
      <c r="AZ90" s="45"/>
      <c r="BA90" s="45"/>
      <c r="BB90" s="49"/>
      <c r="BC90" s="49"/>
      <c r="BD90" s="45"/>
      <c r="BE90" s="45"/>
      <c r="BF90" s="45"/>
      <c r="BG90" s="45"/>
      <c r="BH90" s="45"/>
      <c r="BI90" s="45"/>
      <c r="BJ90" s="45"/>
      <c r="BK90" s="45"/>
      <c r="BL90" s="45"/>
      <c r="BM90" s="21"/>
    </row>
    <row r="91" spans="1:71" ht="15" x14ac:dyDescent="0.2">
      <c r="A91" s="21" t="s">
        <v>1136</v>
      </c>
      <c r="B91" s="21" t="s">
        <v>207</v>
      </c>
      <c r="C91" s="21" t="s">
        <v>122</v>
      </c>
      <c r="D91" s="21" t="s">
        <v>1218</v>
      </c>
      <c r="E91" s="21" t="s">
        <v>986</v>
      </c>
      <c r="F91" s="43" t="s">
        <v>140</v>
      </c>
      <c r="G91" s="48" t="s">
        <v>170</v>
      </c>
      <c r="H91" s="48" t="s">
        <v>180</v>
      </c>
      <c r="I91" s="44">
        <v>45084</v>
      </c>
      <c r="J91" s="21"/>
      <c r="K91" s="49">
        <v>0.94210278000000003</v>
      </c>
      <c r="L91" s="49"/>
      <c r="M91" s="49"/>
      <c r="N91" s="21" t="s">
        <v>986</v>
      </c>
      <c r="P91" s="21"/>
      <c r="Q91" s="21"/>
      <c r="T91" s="21"/>
      <c r="U91" s="21"/>
      <c r="V91" s="21"/>
      <c r="Y91" s="21"/>
      <c r="AA91" s="21"/>
      <c r="AE91" s="21"/>
      <c r="AF91" s="21"/>
      <c r="AG91" s="21"/>
      <c r="AH91" s="21"/>
      <c r="AJ91" s="21"/>
      <c r="AK91" s="57"/>
      <c r="AL91" s="57"/>
      <c r="AM91" s="160"/>
      <c r="AN91" s="21"/>
      <c r="AO91" s="21"/>
      <c r="AR91" s="45"/>
      <c r="AS91" s="45">
        <v>94.916758333216421</v>
      </c>
      <c r="AT91" s="45"/>
      <c r="AU91" s="156"/>
      <c r="AV91" s="156"/>
      <c r="AW91" s="163"/>
      <c r="AX91" s="45"/>
      <c r="AZ91" s="45"/>
      <c r="BA91" s="45"/>
      <c r="BB91" s="49"/>
      <c r="BC91" s="49"/>
      <c r="BD91" s="45"/>
      <c r="BE91" s="45"/>
      <c r="BF91" s="45"/>
      <c r="BG91" s="45"/>
      <c r="BH91" s="45"/>
      <c r="BI91" s="45"/>
      <c r="BJ91" s="45"/>
      <c r="BK91" s="45"/>
      <c r="BL91" s="45"/>
      <c r="BM91" s="21"/>
    </row>
    <row r="92" spans="1:71" ht="15" x14ac:dyDescent="0.2">
      <c r="A92" s="21" t="s">
        <v>1149</v>
      </c>
      <c r="B92" s="21" t="s">
        <v>207</v>
      </c>
      <c r="C92" s="21" t="s">
        <v>122</v>
      </c>
      <c r="D92" s="21" t="s">
        <v>1219</v>
      </c>
      <c r="E92" s="21" t="s">
        <v>986</v>
      </c>
      <c r="F92" s="43" t="s">
        <v>140</v>
      </c>
      <c r="G92" s="48" t="s">
        <v>170</v>
      </c>
      <c r="H92" s="48" t="s">
        <v>180</v>
      </c>
      <c r="I92" s="44">
        <v>45084</v>
      </c>
      <c r="J92" s="21"/>
      <c r="K92" s="49">
        <v>1.2874992000000001</v>
      </c>
      <c r="L92" s="49"/>
      <c r="M92" s="49"/>
      <c r="N92" s="21" t="s">
        <v>986</v>
      </c>
      <c r="P92" s="21"/>
      <c r="Q92" s="21"/>
      <c r="T92" s="21"/>
      <c r="U92" s="21"/>
      <c r="V92" s="21"/>
      <c r="Y92" s="21"/>
      <c r="AA92" s="21"/>
      <c r="AE92" s="21"/>
      <c r="AF92" s="21"/>
      <c r="AG92" s="21"/>
      <c r="AH92" s="21"/>
      <c r="AJ92" s="21"/>
      <c r="AK92" s="57"/>
      <c r="AL92" s="57"/>
      <c r="AM92" s="160"/>
      <c r="AN92" s="21"/>
      <c r="AO92" s="21"/>
      <c r="AR92" s="45"/>
      <c r="AS92" s="45">
        <v>94.933424999937415</v>
      </c>
      <c r="AT92" s="45"/>
      <c r="AU92" s="156"/>
      <c r="AV92" s="156"/>
      <c r="AW92" s="163"/>
      <c r="AX92" s="45"/>
      <c r="AZ92" s="45"/>
      <c r="BA92" s="45"/>
      <c r="BB92" s="49"/>
      <c r="BC92" s="49"/>
      <c r="BD92" s="45"/>
      <c r="BE92" s="45"/>
      <c r="BF92" s="45"/>
      <c r="BG92" s="45"/>
      <c r="BH92" s="45"/>
      <c r="BI92" s="45"/>
      <c r="BJ92" s="45"/>
      <c r="BK92" s="45"/>
      <c r="BL92" s="45"/>
      <c r="BM92" s="21"/>
    </row>
    <row r="93" spans="1:71" ht="15" x14ac:dyDescent="0.2">
      <c r="A93" s="21" t="s">
        <v>1155</v>
      </c>
      <c r="B93" s="21" t="s">
        <v>207</v>
      </c>
      <c r="C93" s="21" t="s">
        <v>122</v>
      </c>
      <c r="D93" s="21" t="s">
        <v>1220</v>
      </c>
      <c r="E93" s="21" t="s">
        <v>986</v>
      </c>
      <c r="F93" s="43" t="s">
        <v>749</v>
      </c>
      <c r="G93" s="48" t="s">
        <v>170</v>
      </c>
      <c r="H93" s="48" t="s">
        <v>180</v>
      </c>
      <c r="I93" s="44">
        <v>45084</v>
      </c>
      <c r="J93" s="21"/>
      <c r="K93" s="49">
        <v>2.6430872999999999</v>
      </c>
      <c r="L93" s="49"/>
      <c r="M93" s="49"/>
      <c r="N93" s="21" t="s">
        <v>986</v>
      </c>
      <c r="P93" s="21"/>
      <c r="Q93" s="21"/>
      <c r="T93" s="21"/>
      <c r="U93" s="21"/>
      <c r="V93" s="21"/>
      <c r="Y93" s="21"/>
      <c r="AA93" s="21"/>
      <c r="AE93" s="21"/>
      <c r="AF93" s="21"/>
      <c r="AG93" s="21"/>
      <c r="AH93" s="21"/>
      <c r="AJ93" s="21"/>
      <c r="AK93" s="57"/>
      <c r="AL93" s="57"/>
      <c r="AM93" s="160"/>
      <c r="AN93" s="21"/>
      <c r="AO93" s="21"/>
      <c r="AR93" s="45"/>
      <c r="AS93" s="45">
        <v>94.950091666658409</v>
      </c>
      <c r="AT93" s="45"/>
      <c r="AU93" s="156"/>
      <c r="AV93" s="156"/>
      <c r="AW93" s="163"/>
      <c r="AX93" s="45"/>
      <c r="AZ93" s="45"/>
      <c r="BA93" s="45"/>
      <c r="BB93" s="49"/>
      <c r="BC93" s="49"/>
      <c r="BD93" s="45"/>
      <c r="BE93" s="45"/>
      <c r="BF93" s="45"/>
      <c r="BG93" s="45"/>
      <c r="BH93" s="45"/>
      <c r="BI93" s="45"/>
      <c r="BJ93" s="45"/>
      <c r="BK93" s="45"/>
      <c r="BL93" s="45"/>
      <c r="BM93" s="21"/>
      <c r="BS93" s="48"/>
    </row>
    <row r="94" spans="1:71" ht="15" x14ac:dyDescent="0.2">
      <c r="A94" s="21" t="s">
        <v>1162</v>
      </c>
      <c r="B94" s="21" t="s">
        <v>207</v>
      </c>
      <c r="C94" s="21" t="s">
        <v>122</v>
      </c>
      <c r="D94" s="21" t="s">
        <v>381</v>
      </c>
      <c r="E94" s="21" t="s">
        <v>986</v>
      </c>
      <c r="F94" s="43" t="s">
        <v>749</v>
      </c>
      <c r="G94" s="48" t="s">
        <v>170</v>
      </c>
      <c r="H94" s="48" t="s">
        <v>180</v>
      </c>
      <c r="I94" s="44">
        <v>45084</v>
      </c>
      <c r="J94" s="48"/>
      <c r="K94" s="49">
        <v>7.5925313400000007</v>
      </c>
      <c r="L94" s="49"/>
      <c r="M94" s="49"/>
      <c r="N94" s="21" t="s">
        <v>986</v>
      </c>
      <c r="P94" s="21"/>
      <c r="Q94" s="21"/>
      <c r="T94" s="21"/>
      <c r="U94" s="21"/>
      <c r="V94" s="21"/>
      <c r="Y94" s="21"/>
      <c r="AA94" s="21"/>
      <c r="AE94" s="21"/>
      <c r="AF94" s="21"/>
      <c r="AG94" s="21"/>
      <c r="AH94" s="21"/>
      <c r="AJ94" s="21"/>
      <c r="AK94" s="57"/>
      <c r="AL94" s="57"/>
      <c r="AM94" s="160"/>
      <c r="AN94" s="21"/>
      <c r="AO94" s="21"/>
      <c r="AR94" s="45"/>
      <c r="AS94" s="45">
        <v>94.96675833320478</v>
      </c>
      <c r="AT94" s="45"/>
      <c r="AU94" s="156"/>
      <c r="AV94" s="156"/>
      <c r="AW94" s="163"/>
      <c r="AX94" s="45"/>
      <c r="AY94" s="30">
        <v>44.964421003717874</v>
      </c>
      <c r="AZ94" s="45"/>
      <c r="BA94" s="45"/>
      <c r="BB94" s="49">
        <v>49.815181338911444</v>
      </c>
      <c r="BC94" s="49">
        <v>1.1078799688045018</v>
      </c>
      <c r="BD94" s="45"/>
      <c r="BE94" s="45"/>
      <c r="BF94" s="45"/>
      <c r="BG94" s="45"/>
      <c r="BH94" s="45"/>
      <c r="BI94" s="45"/>
      <c r="BJ94" s="45"/>
      <c r="BK94" s="45"/>
      <c r="BL94" s="45"/>
      <c r="BM94" s="48"/>
      <c r="BS94" s="48"/>
    </row>
    <row r="95" spans="1:71" x14ac:dyDescent="0.2">
      <c r="A95" s="19" t="s">
        <v>1302</v>
      </c>
      <c r="B95" s="21" t="s">
        <v>207</v>
      </c>
      <c r="C95" s="21" t="s">
        <v>122</v>
      </c>
      <c r="D95" s="21" t="s">
        <v>394</v>
      </c>
      <c r="E95" s="21" t="s">
        <v>754</v>
      </c>
      <c r="F95" s="22" t="s">
        <v>749</v>
      </c>
      <c r="G95" s="21" t="s">
        <v>170</v>
      </c>
      <c r="H95" s="21" t="s">
        <v>180</v>
      </c>
      <c r="I95" s="44">
        <v>45084</v>
      </c>
      <c r="J95" s="22" t="s">
        <v>687</v>
      </c>
      <c r="K95" s="23">
        <v>12.373610100000001</v>
      </c>
      <c r="L95" s="30" t="s">
        <v>16</v>
      </c>
      <c r="M95" s="34" t="s">
        <v>167</v>
      </c>
      <c r="N95" s="23">
        <v>12.373610100000001</v>
      </c>
      <c r="O95" s="30">
        <v>7.8888571428571437</v>
      </c>
      <c r="P95" s="23">
        <v>0.24263864120144057</v>
      </c>
      <c r="Q95" s="27">
        <v>2</v>
      </c>
      <c r="R95" s="25">
        <v>9.2653025210084028</v>
      </c>
      <c r="S95" s="25" t="s">
        <v>16</v>
      </c>
      <c r="T95" s="28">
        <v>1</v>
      </c>
      <c r="V95" s="14" t="s">
        <v>16</v>
      </c>
      <c r="W95" s="14" t="s">
        <v>16</v>
      </c>
      <c r="X95" s="14" t="s">
        <v>16</v>
      </c>
      <c r="Y95" s="14" t="s">
        <v>16</v>
      </c>
      <c r="Z95" s="14" t="s">
        <v>16</v>
      </c>
      <c r="AA95" s="14" t="s">
        <v>16</v>
      </c>
      <c r="AB95" s="14" t="s">
        <v>16</v>
      </c>
      <c r="AC95" s="14" t="s">
        <v>16</v>
      </c>
      <c r="AD95" s="14" t="s">
        <v>16</v>
      </c>
      <c r="AE95" s="14" t="s">
        <v>16</v>
      </c>
      <c r="AF95" s="14" t="s">
        <v>16</v>
      </c>
      <c r="AH95" s="14" t="s">
        <v>16</v>
      </c>
      <c r="AI95" s="36" t="s">
        <v>16</v>
      </c>
      <c r="AJ95" s="14" t="s">
        <v>16</v>
      </c>
      <c r="AK95" s="36" t="s">
        <v>16</v>
      </c>
      <c r="AL95" s="36" t="s">
        <v>16</v>
      </c>
      <c r="AM95" s="161" t="s">
        <v>16</v>
      </c>
      <c r="AN95" s="21" t="s">
        <v>15</v>
      </c>
      <c r="AP95" s="21">
        <v>240</v>
      </c>
      <c r="AQ95" s="21">
        <v>200</v>
      </c>
      <c r="AR95" s="34">
        <v>1.2999999999999998</v>
      </c>
      <c r="AS95" s="30">
        <v>94.983424999925774</v>
      </c>
      <c r="AT95" s="21">
        <v>22</v>
      </c>
      <c r="AU95" s="35">
        <f>(((N95*(10^-6))*(AQ95/1000)*1)/0.082057/(AT95+273.15))*(10^12)</f>
        <v>102180.49447127909</v>
      </c>
      <c r="AV95" s="36">
        <f>(N95*1000)/AR95/AS95</f>
        <v>100.20865867273217</v>
      </c>
      <c r="AW95" s="162">
        <f>AU95/AR95/AS95</f>
        <v>827.51680477497837</v>
      </c>
      <c r="AY95" s="30">
        <v>37.933624496524111</v>
      </c>
      <c r="BA95" s="14">
        <v>1</v>
      </c>
      <c r="BB95" s="49">
        <v>49.149853802193746</v>
      </c>
      <c r="BC95" s="49">
        <v>1.295680401083144</v>
      </c>
      <c r="BE95" s="14" t="s">
        <v>167</v>
      </c>
      <c r="BF95" s="14" t="s">
        <v>167</v>
      </c>
      <c r="BG95" s="14" t="s">
        <v>167</v>
      </c>
      <c r="BI95" s="14" t="s">
        <v>167</v>
      </c>
      <c r="BJ95" s="14" t="s">
        <v>167</v>
      </c>
      <c r="BK95" s="14" t="s">
        <v>167</v>
      </c>
      <c r="BN95" s="19"/>
    </row>
    <row r="96" spans="1:71" s="48" customFormat="1" ht="15" x14ac:dyDescent="0.2">
      <c r="A96" s="21" t="s">
        <v>1159</v>
      </c>
      <c r="B96" s="21" t="s">
        <v>207</v>
      </c>
      <c r="C96" s="21" t="s">
        <v>122</v>
      </c>
      <c r="D96" s="21" t="s">
        <v>377</v>
      </c>
      <c r="E96" s="21" t="s">
        <v>986</v>
      </c>
      <c r="F96" s="43" t="s">
        <v>749</v>
      </c>
      <c r="G96" s="48" t="s">
        <v>170</v>
      </c>
      <c r="H96" s="48" t="s">
        <v>180</v>
      </c>
      <c r="I96" s="44">
        <v>45084</v>
      </c>
      <c r="J96" s="21"/>
      <c r="K96" s="49">
        <v>5.8024122600000005</v>
      </c>
      <c r="L96" s="49"/>
      <c r="M96" s="49"/>
      <c r="N96" s="21" t="s">
        <v>986</v>
      </c>
      <c r="O96" s="30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57"/>
      <c r="AJ96" s="21"/>
      <c r="AK96" s="57"/>
      <c r="AL96" s="57"/>
      <c r="AM96" s="160"/>
      <c r="AN96" s="21"/>
      <c r="AO96" s="21"/>
      <c r="AP96" s="21"/>
      <c r="AQ96" s="21"/>
      <c r="AR96" s="45"/>
      <c r="AS96" s="45">
        <v>95.000091666646767</v>
      </c>
      <c r="AT96" s="45"/>
      <c r="AU96" s="156"/>
      <c r="AV96" s="156"/>
      <c r="AW96" s="163"/>
      <c r="AX96" s="45"/>
      <c r="AY96" s="30">
        <v>41.817613336395304</v>
      </c>
      <c r="AZ96" s="45"/>
      <c r="BA96" s="45"/>
      <c r="BB96" s="49">
        <v>48.374976119527894</v>
      </c>
      <c r="BC96" s="49">
        <v>1.156808633012671</v>
      </c>
      <c r="BD96" s="45"/>
      <c r="BE96" s="45"/>
      <c r="BF96" s="45"/>
      <c r="BG96" s="45"/>
      <c r="BH96" s="45"/>
      <c r="BI96" s="45"/>
      <c r="BJ96" s="45"/>
      <c r="BK96" s="45"/>
      <c r="BL96" s="45"/>
      <c r="BM96" s="21"/>
      <c r="BN96" s="21"/>
      <c r="BO96" s="21"/>
      <c r="BP96" s="21"/>
      <c r="BQ96" s="21"/>
      <c r="BR96" s="21"/>
    </row>
    <row r="97" spans="1:71" ht="15" x14ac:dyDescent="0.2">
      <c r="A97" s="21" t="s">
        <v>1141</v>
      </c>
      <c r="B97" s="21" t="s">
        <v>207</v>
      </c>
      <c r="C97" s="21" t="s">
        <v>122</v>
      </c>
      <c r="D97" s="21" t="s">
        <v>1221</v>
      </c>
      <c r="E97" s="21" t="s">
        <v>986</v>
      </c>
      <c r="F97" s="43" t="s">
        <v>749</v>
      </c>
      <c r="G97" s="48" t="s">
        <v>170</v>
      </c>
      <c r="H97" s="48" t="s">
        <v>180</v>
      </c>
      <c r="I97" s="44">
        <v>45084</v>
      </c>
      <c r="J97" s="48"/>
      <c r="K97" s="49">
        <v>1.08570846</v>
      </c>
      <c r="L97" s="49"/>
      <c r="M97" s="49"/>
      <c r="N97" s="21" t="s">
        <v>986</v>
      </c>
      <c r="P97" s="21"/>
      <c r="Q97" s="21"/>
      <c r="T97" s="21"/>
      <c r="U97" s="21"/>
      <c r="V97" s="21"/>
      <c r="Y97" s="21"/>
      <c r="AA97" s="21"/>
      <c r="AE97" s="21"/>
      <c r="AF97" s="21"/>
      <c r="AG97" s="21"/>
      <c r="AH97" s="21"/>
      <c r="AJ97" s="21"/>
      <c r="AK97" s="57"/>
      <c r="AL97" s="57"/>
      <c r="AM97" s="160"/>
      <c r="AN97" s="21"/>
      <c r="AO97" s="21"/>
      <c r="AR97" s="45"/>
      <c r="AS97" s="45">
        <v>95.016758333193138</v>
      </c>
      <c r="AT97" s="45"/>
      <c r="AU97" s="156"/>
      <c r="AV97" s="156"/>
      <c r="AW97" s="163"/>
      <c r="AX97" s="45"/>
      <c r="AZ97" s="45"/>
      <c r="BA97" s="45"/>
      <c r="BB97" s="49"/>
      <c r="BC97" s="49"/>
      <c r="BD97" s="45"/>
      <c r="BE97" s="45"/>
      <c r="BF97" s="45"/>
      <c r="BG97" s="45"/>
      <c r="BH97" s="45"/>
      <c r="BI97" s="45"/>
      <c r="BJ97" s="45"/>
      <c r="BK97" s="45"/>
      <c r="BL97" s="45"/>
      <c r="BM97" s="48"/>
    </row>
    <row r="98" spans="1:71" x14ac:dyDescent="0.2">
      <c r="BB98" s="49"/>
      <c r="BC98" s="49"/>
    </row>
    <row r="99" spans="1:71" x14ac:dyDescent="0.2">
      <c r="BB99" s="49"/>
      <c r="BC99" s="49"/>
    </row>
    <row r="100" spans="1:71" x14ac:dyDescent="0.2">
      <c r="F100" s="22"/>
      <c r="J100" s="21"/>
      <c r="L100" s="24"/>
      <c r="M100" s="25"/>
      <c r="P100" s="26"/>
      <c r="R100" s="25"/>
      <c r="S100" s="25"/>
      <c r="T100" s="28"/>
      <c r="U100" s="28"/>
      <c r="V100" s="28"/>
      <c r="W100" s="22"/>
      <c r="X100" s="22"/>
      <c r="AC100" s="22"/>
      <c r="AD100" s="22"/>
      <c r="AE100" s="79"/>
      <c r="AF100" s="79"/>
      <c r="AH100" s="25"/>
      <c r="AI100" s="32"/>
      <c r="AJ100" s="25"/>
      <c r="AK100" s="32"/>
      <c r="AL100" s="32"/>
      <c r="AN100" s="21"/>
      <c r="AV100" s="36"/>
      <c r="BB100" s="49"/>
      <c r="BC100" s="49"/>
      <c r="BD100" s="37"/>
      <c r="BI100" s="14"/>
      <c r="BJ100" s="14"/>
      <c r="BK100" s="14"/>
      <c r="BN100" s="19"/>
    </row>
    <row r="101" spans="1:71" s="19" customFormat="1" ht="15" x14ac:dyDescent="0.2">
      <c r="A101" s="19" t="s">
        <v>114</v>
      </c>
      <c r="B101" s="21" t="s">
        <v>208</v>
      </c>
      <c r="C101" s="21" t="s">
        <v>115</v>
      </c>
      <c r="D101" s="19" t="s">
        <v>114</v>
      </c>
      <c r="E101" s="21" t="s">
        <v>138</v>
      </c>
      <c r="F101" s="22" t="s">
        <v>139</v>
      </c>
      <c r="G101" s="21" t="s">
        <v>170</v>
      </c>
      <c r="H101" s="21" t="s">
        <v>178</v>
      </c>
      <c r="I101" s="44">
        <v>45022</v>
      </c>
      <c r="J101" s="21" t="s">
        <v>685</v>
      </c>
      <c r="K101" s="23">
        <v>16.8</v>
      </c>
      <c r="L101" s="24">
        <v>2</v>
      </c>
      <c r="M101" s="25">
        <v>0.19364919999999999</v>
      </c>
      <c r="N101" s="23">
        <v>14.8</v>
      </c>
      <c r="O101" s="30">
        <v>4.8988571428571435</v>
      </c>
      <c r="P101" s="26" t="s">
        <v>16</v>
      </c>
      <c r="Q101" s="27">
        <v>1</v>
      </c>
      <c r="R101" s="25">
        <v>8.7764285714285712</v>
      </c>
      <c r="S101" s="25">
        <v>0.29536860402706672</v>
      </c>
      <c r="T101" s="28">
        <v>2</v>
      </c>
      <c r="U101" s="28"/>
      <c r="V101" s="28">
        <v>3</v>
      </c>
      <c r="W101" s="22">
        <v>14.9</v>
      </c>
      <c r="X101" s="22">
        <v>0.9</v>
      </c>
      <c r="Y101" s="24"/>
      <c r="Z101" s="22"/>
      <c r="AA101" s="24"/>
      <c r="AB101" s="22"/>
      <c r="AC101" s="22">
        <v>13.6</v>
      </c>
      <c r="AD101" s="22">
        <v>0.5</v>
      </c>
      <c r="AE101" s="79">
        <v>7.6</v>
      </c>
      <c r="AF101" s="79">
        <v>0.6</v>
      </c>
      <c r="AG101" s="79"/>
      <c r="AH101" s="25" t="s">
        <v>212</v>
      </c>
      <c r="AI101" s="32">
        <f>ROUND(((K101*O101)-(L101*R101))/N101,2)</f>
        <v>4.37</v>
      </c>
      <c r="AJ101" s="25" t="s">
        <v>212</v>
      </c>
      <c r="AK101" s="32">
        <f>(AC101-(W101-AI101))/(AC101-AE101)*100</f>
        <v>51.166666666666636</v>
      </c>
      <c r="AL101" s="32">
        <f>SUM(AJ101:AK101)</f>
        <v>51.166666666666636</v>
      </c>
      <c r="AM101" s="159">
        <v>14</v>
      </c>
      <c r="AN101" s="21" t="s">
        <v>15</v>
      </c>
      <c r="AO101" s="34"/>
      <c r="AP101" s="21">
        <v>240</v>
      </c>
      <c r="AQ101" s="21">
        <v>200</v>
      </c>
      <c r="AR101" s="34">
        <v>18.55</v>
      </c>
      <c r="AS101" s="30">
        <v>68.945277777733281</v>
      </c>
      <c r="AT101" s="21">
        <v>22</v>
      </c>
      <c r="AU101" s="35">
        <f>(((N101*(10^-6))*(AQ101/1000)*1)/0.082057/(AT101+273.15))*(10^12)</f>
        <v>122217.46975645616</v>
      </c>
      <c r="AV101" s="36">
        <f>(N101*1000)/AR101/AS101</f>
        <v>11.572129252133745</v>
      </c>
      <c r="AW101" s="162">
        <f>AU101/AR101/AS101</f>
        <v>95.561916006112014</v>
      </c>
      <c r="AX101" s="49"/>
      <c r="AY101" s="30">
        <v>15.869151221732677</v>
      </c>
      <c r="AZ101" s="30"/>
      <c r="BA101" s="14">
        <v>1</v>
      </c>
      <c r="BB101" s="49">
        <v>13.480137696755124</v>
      </c>
      <c r="BC101" s="49">
        <v>0.84945549439935908</v>
      </c>
      <c r="BD101" s="14"/>
      <c r="BE101" s="14">
        <v>443.30316281271172</v>
      </c>
      <c r="BF101" s="14">
        <v>25.455735515118576</v>
      </c>
      <c r="BG101" s="14">
        <v>3</v>
      </c>
      <c r="BH101" s="14"/>
      <c r="BI101" s="14">
        <v>51137.376901498414</v>
      </c>
      <c r="BJ101" s="14">
        <v>1114.4697835947557</v>
      </c>
      <c r="BK101" s="14">
        <v>3</v>
      </c>
      <c r="BL101" s="34"/>
      <c r="BM101" s="21"/>
      <c r="BO101" s="21"/>
      <c r="BP101" s="21"/>
      <c r="BQ101" s="21"/>
      <c r="BR101" s="21"/>
      <c r="BS101" s="21"/>
    </row>
    <row r="102" spans="1:71" s="19" customFormat="1" ht="15" x14ac:dyDescent="0.2">
      <c r="A102" s="21" t="s">
        <v>806</v>
      </c>
      <c r="B102" s="21" t="s">
        <v>208</v>
      </c>
      <c r="C102" s="21" t="s">
        <v>115</v>
      </c>
      <c r="D102" s="21" t="s">
        <v>806</v>
      </c>
      <c r="E102" s="21" t="s">
        <v>138</v>
      </c>
      <c r="F102" s="22" t="s">
        <v>139</v>
      </c>
      <c r="G102" s="21" t="s">
        <v>170</v>
      </c>
      <c r="H102" s="21" t="s">
        <v>178</v>
      </c>
      <c r="I102" s="44">
        <v>45022</v>
      </c>
      <c r="J102" s="21" t="s">
        <v>685</v>
      </c>
      <c r="K102" s="23">
        <v>4.0939778699999998</v>
      </c>
      <c r="L102" s="24"/>
      <c r="M102" s="25"/>
      <c r="N102" s="23" t="s">
        <v>1020</v>
      </c>
      <c r="O102" s="30"/>
      <c r="P102" s="26"/>
      <c r="Q102" s="27"/>
      <c r="R102" s="25"/>
      <c r="S102" s="25"/>
      <c r="T102" s="28"/>
      <c r="U102" s="28"/>
      <c r="V102" s="28"/>
      <c r="W102" s="22"/>
      <c r="X102" s="22"/>
      <c r="Y102" s="24"/>
      <c r="Z102" s="22"/>
      <c r="AA102" s="24"/>
      <c r="AB102" s="22"/>
      <c r="AC102" s="22"/>
      <c r="AD102" s="22"/>
      <c r="AE102" s="79"/>
      <c r="AF102" s="79"/>
      <c r="AG102" s="79"/>
      <c r="AH102" s="25"/>
      <c r="AI102" s="32"/>
      <c r="AJ102" s="25"/>
      <c r="AK102" s="32"/>
      <c r="AL102" s="32"/>
      <c r="AM102" s="159"/>
      <c r="AN102" s="21"/>
      <c r="AO102" s="34"/>
      <c r="AP102" s="21"/>
      <c r="AQ102" s="21"/>
      <c r="AR102" s="34"/>
      <c r="AS102" s="30"/>
      <c r="AT102" s="21"/>
      <c r="AU102" s="35"/>
      <c r="AV102" s="36"/>
      <c r="AW102" s="162"/>
      <c r="AY102" s="49">
        <v>14.134533971579959</v>
      </c>
      <c r="AZ102" s="30"/>
      <c r="BA102" s="14"/>
      <c r="BB102" s="49">
        <v>10.1256235163257</v>
      </c>
      <c r="BC102" s="49">
        <v>0.71637476953149637</v>
      </c>
      <c r="BD102" s="14"/>
      <c r="BE102" s="14"/>
      <c r="BF102" s="14"/>
      <c r="BG102" s="14"/>
      <c r="BH102" s="14"/>
      <c r="BI102" s="14"/>
      <c r="BJ102" s="14"/>
      <c r="BK102" s="14"/>
      <c r="BL102" s="34"/>
      <c r="BM102" s="21"/>
      <c r="BO102" s="21"/>
      <c r="BP102" s="21"/>
      <c r="BQ102" s="21"/>
      <c r="BR102" s="21"/>
      <c r="BS102" s="21"/>
    </row>
    <row r="103" spans="1:71" s="19" customFormat="1" ht="15" x14ac:dyDescent="0.2">
      <c r="A103" s="21" t="s">
        <v>809</v>
      </c>
      <c r="B103" s="21" t="s">
        <v>208</v>
      </c>
      <c r="C103" s="21" t="s">
        <v>115</v>
      </c>
      <c r="D103" s="21" t="s">
        <v>809</v>
      </c>
      <c r="E103" s="21" t="s">
        <v>138</v>
      </c>
      <c r="F103" s="22" t="s">
        <v>139</v>
      </c>
      <c r="G103" s="21" t="s">
        <v>170</v>
      </c>
      <c r="H103" s="21" t="s">
        <v>178</v>
      </c>
      <c r="I103" s="44">
        <v>45022</v>
      </c>
      <c r="J103" s="21" t="s">
        <v>685</v>
      </c>
      <c r="K103" s="23">
        <v>4.7224723319999997</v>
      </c>
      <c r="L103" s="24"/>
      <c r="M103" s="25"/>
      <c r="N103" s="23" t="s">
        <v>1020</v>
      </c>
      <c r="O103" s="30"/>
      <c r="P103" s="26"/>
      <c r="Q103" s="27"/>
      <c r="R103" s="25"/>
      <c r="S103" s="25"/>
      <c r="T103" s="28"/>
      <c r="U103" s="28"/>
      <c r="V103" s="28"/>
      <c r="W103" s="22"/>
      <c r="X103" s="22"/>
      <c r="Y103" s="24"/>
      <c r="Z103" s="22"/>
      <c r="AA103" s="24"/>
      <c r="AB103" s="22"/>
      <c r="AC103" s="22"/>
      <c r="AD103" s="22"/>
      <c r="AE103" s="79"/>
      <c r="AF103" s="79"/>
      <c r="AG103" s="79"/>
      <c r="AH103" s="25"/>
      <c r="AI103" s="32"/>
      <c r="AJ103" s="25"/>
      <c r="AK103" s="32"/>
      <c r="AL103" s="32"/>
      <c r="AM103" s="159"/>
      <c r="AN103" s="21"/>
      <c r="AO103" s="34"/>
      <c r="AP103" s="21"/>
      <c r="AQ103" s="21"/>
      <c r="AR103" s="34"/>
      <c r="AS103" s="30"/>
      <c r="AT103" s="21"/>
      <c r="AU103" s="35"/>
      <c r="AV103" s="36"/>
      <c r="AW103" s="162"/>
      <c r="AY103" s="49">
        <v>14.385353504674198</v>
      </c>
      <c r="AZ103" s="30"/>
      <c r="BA103" s="14"/>
      <c r="BB103" s="49">
        <v>11.868441216628531</v>
      </c>
      <c r="BC103" s="49">
        <v>0.82503646592849789</v>
      </c>
      <c r="BD103" s="14"/>
      <c r="BE103" s="14"/>
      <c r="BF103" s="14"/>
      <c r="BG103" s="14"/>
      <c r="BH103" s="14"/>
      <c r="BI103" s="14"/>
      <c r="BJ103" s="14"/>
      <c r="BK103" s="14"/>
      <c r="BL103" s="34"/>
      <c r="BM103" s="21"/>
      <c r="BO103" s="21"/>
      <c r="BP103" s="21"/>
      <c r="BQ103" s="21"/>
      <c r="BR103" s="21"/>
      <c r="BS103" s="21"/>
    </row>
    <row r="104" spans="1:71" s="19" customFormat="1" ht="15" x14ac:dyDescent="0.2">
      <c r="A104" s="21" t="s">
        <v>807</v>
      </c>
      <c r="B104" s="21" t="s">
        <v>208</v>
      </c>
      <c r="C104" s="21" t="s">
        <v>115</v>
      </c>
      <c r="D104" s="21" t="s">
        <v>807</v>
      </c>
      <c r="E104" s="21" t="s">
        <v>138</v>
      </c>
      <c r="F104" s="22" t="s">
        <v>139</v>
      </c>
      <c r="G104" s="21" t="s">
        <v>170</v>
      </c>
      <c r="H104" s="21" t="s">
        <v>178</v>
      </c>
      <c r="I104" s="44">
        <v>45022</v>
      </c>
      <c r="J104" s="21" t="s">
        <v>685</v>
      </c>
      <c r="K104" s="23">
        <v>4.492107828</v>
      </c>
      <c r="L104" s="24"/>
      <c r="M104" s="25"/>
      <c r="N104" s="23" t="s">
        <v>1020</v>
      </c>
      <c r="O104" s="30"/>
      <c r="P104" s="26"/>
      <c r="Q104" s="27"/>
      <c r="R104" s="25"/>
      <c r="S104" s="25"/>
      <c r="T104" s="28"/>
      <c r="U104" s="28"/>
      <c r="V104" s="28"/>
      <c r="W104" s="22"/>
      <c r="X104" s="22"/>
      <c r="Y104" s="24"/>
      <c r="Z104" s="22"/>
      <c r="AA104" s="24"/>
      <c r="AB104" s="22"/>
      <c r="AC104" s="22"/>
      <c r="AD104" s="22"/>
      <c r="AE104" s="79"/>
      <c r="AF104" s="79"/>
      <c r="AG104" s="79"/>
      <c r="AH104" s="25"/>
      <c r="AI104" s="32"/>
      <c r="AJ104" s="25"/>
      <c r="AK104" s="32"/>
      <c r="AL104" s="32"/>
      <c r="AM104" s="159"/>
      <c r="AN104" s="21"/>
      <c r="AO104" s="34"/>
      <c r="AP104" s="21"/>
      <c r="AQ104" s="21"/>
      <c r="AR104" s="34"/>
      <c r="AS104" s="30"/>
      <c r="AT104" s="21"/>
      <c r="AU104" s="35"/>
      <c r="AV104" s="36"/>
      <c r="AW104" s="162"/>
      <c r="AY104" s="49">
        <v>14.981282438942438</v>
      </c>
      <c r="AZ104" s="30"/>
      <c r="BA104" s="14"/>
      <c r="BB104" s="49">
        <v>10.048030114788101</v>
      </c>
      <c r="BC104" s="49">
        <v>0.67070560586116379</v>
      </c>
      <c r="BD104" s="14"/>
      <c r="BE104" s="14"/>
      <c r="BF104" s="14"/>
      <c r="BG104" s="14"/>
      <c r="BH104" s="14"/>
      <c r="BI104" s="14"/>
      <c r="BJ104" s="14"/>
      <c r="BK104" s="14"/>
      <c r="BL104" s="34"/>
      <c r="BM104" s="21"/>
      <c r="BO104" s="21"/>
      <c r="BP104" s="21"/>
      <c r="BQ104" s="21"/>
      <c r="BR104" s="21"/>
      <c r="BS104" s="21"/>
    </row>
    <row r="105" spans="1:71" s="19" customFormat="1" ht="15" x14ac:dyDescent="0.2">
      <c r="A105" s="21" t="s">
        <v>808</v>
      </c>
      <c r="B105" s="21" t="s">
        <v>208</v>
      </c>
      <c r="C105" s="21" t="s">
        <v>115</v>
      </c>
      <c r="D105" s="21" t="s">
        <v>808</v>
      </c>
      <c r="E105" s="21" t="s">
        <v>138</v>
      </c>
      <c r="F105" s="22" t="s">
        <v>139</v>
      </c>
      <c r="G105" s="21" t="s">
        <v>170</v>
      </c>
      <c r="H105" s="21" t="s">
        <v>178</v>
      </c>
      <c r="I105" s="44">
        <v>45022</v>
      </c>
      <c r="J105" s="21" t="s">
        <v>685</v>
      </c>
      <c r="K105" s="23">
        <v>4.7913312870000002</v>
      </c>
      <c r="L105" s="24"/>
      <c r="M105" s="25"/>
      <c r="N105" s="23" t="s">
        <v>1020</v>
      </c>
      <c r="O105" s="30"/>
      <c r="P105" s="26"/>
      <c r="Q105" s="27"/>
      <c r="R105" s="25"/>
      <c r="S105" s="25"/>
      <c r="T105" s="28"/>
      <c r="U105" s="28"/>
      <c r="V105" s="28"/>
      <c r="W105" s="22"/>
      <c r="X105" s="22"/>
      <c r="Y105" s="24"/>
      <c r="Z105" s="22"/>
      <c r="AA105" s="24"/>
      <c r="AB105" s="22"/>
      <c r="AC105" s="22"/>
      <c r="AD105" s="22"/>
      <c r="AE105" s="79"/>
      <c r="AF105" s="79"/>
      <c r="AG105" s="79"/>
      <c r="AH105" s="25"/>
      <c r="AI105" s="32"/>
      <c r="AJ105" s="25"/>
      <c r="AK105" s="32"/>
      <c r="AL105" s="32"/>
      <c r="AM105" s="159"/>
      <c r="AN105" s="21"/>
      <c r="AO105" s="34"/>
      <c r="AP105" s="21"/>
      <c r="AQ105" s="21"/>
      <c r="AR105" s="34"/>
      <c r="AS105" s="30"/>
      <c r="AT105" s="21"/>
      <c r="AU105" s="35"/>
      <c r="AV105" s="36"/>
      <c r="AW105" s="162"/>
      <c r="AY105" s="49">
        <v>14.619208299660755</v>
      </c>
      <c r="AZ105" s="30"/>
      <c r="BA105" s="14"/>
      <c r="BB105" s="49">
        <v>10.522254019226017</v>
      </c>
      <c r="BC105" s="49">
        <v>0.71975539328420335</v>
      </c>
      <c r="BD105" s="14"/>
      <c r="BE105" s="14"/>
      <c r="BF105" s="14"/>
      <c r="BG105" s="14"/>
      <c r="BH105" s="14"/>
      <c r="BI105" s="14"/>
      <c r="BJ105" s="14"/>
      <c r="BK105" s="14"/>
      <c r="BL105" s="34"/>
      <c r="BM105" s="21"/>
      <c r="BO105" s="21"/>
      <c r="BP105" s="21"/>
      <c r="BQ105" s="21"/>
      <c r="BR105" s="21"/>
      <c r="BS105" s="21"/>
    </row>
    <row r="106" spans="1:71" s="19" customFormat="1" ht="15" x14ac:dyDescent="0.2">
      <c r="A106" s="21" t="s">
        <v>860</v>
      </c>
      <c r="B106" s="21" t="s">
        <v>208</v>
      </c>
      <c r="C106" s="21" t="s">
        <v>115</v>
      </c>
      <c r="D106" s="21" t="s">
        <v>860</v>
      </c>
      <c r="E106" s="21" t="s">
        <v>138</v>
      </c>
      <c r="F106" s="22" t="s">
        <v>139</v>
      </c>
      <c r="G106" s="21" t="s">
        <v>170</v>
      </c>
      <c r="H106" s="21" t="s">
        <v>178</v>
      </c>
      <c r="I106" s="44">
        <v>45022</v>
      </c>
      <c r="J106" s="21" t="s">
        <v>685</v>
      </c>
      <c r="K106" s="23">
        <v>3.6107132040000001</v>
      </c>
      <c r="L106" s="24"/>
      <c r="M106" s="25"/>
      <c r="N106" s="23" t="s">
        <v>1020</v>
      </c>
      <c r="O106" s="30"/>
      <c r="P106" s="26"/>
      <c r="Q106" s="27"/>
      <c r="R106" s="25"/>
      <c r="S106" s="25"/>
      <c r="T106" s="28"/>
      <c r="U106" s="28"/>
      <c r="V106" s="28"/>
      <c r="W106" s="22"/>
      <c r="X106" s="22"/>
      <c r="Y106" s="24"/>
      <c r="Z106" s="22"/>
      <c r="AA106" s="24"/>
      <c r="AB106" s="22"/>
      <c r="AC106" s="22"/>
      <c r="AD106" s="22"/>
      <c r="AE106" s="79"/>
      <c r="AF106" s="79"/>
      <c r="AG106" s="79"/>
      <c r="AH106" s="25"/>
      <c r="AI106" s="32"/>
      <c r="AJ106" s="25"/>
      <c r="AK106" s="32"/>
      <c r="AL106" s="32"/>
      <c r="AM106" s="159"/>
      <c r="AN106" s="21"/>
      <c r="AO106" s="34"/>
      <c r="AP106" s="21"/>
      <c r="AQ106" s="21"/>
      <c r="AR106" s="34"/>
      <c r="AS106" s="30"/>
      <c r="AT106" s="21"/>
      <c r="AU106" s="35"/>
      <c r="AV106" s="36"/>
      <c r="AW106" s="162"/>
      <c r="AX106" s="49"/>
      <c r="AY106" s="30"/>
      <c r="AZ106" s="30"/>
      <c r="BA106" s="14"/>
      <c r="BB106" s="49"/>
      <c r="BC106" s="49"/>
      <c r="BD106" s="14"/>
      <c r="BE106" s="14"/>
      <c r="BF106" s="14"/>
      <c r="BG106" s="14"/>
      <c r="BH106" s="14"/>
      <c r="BI106" s="14"/>
      <c r="BJ106" s="14"/>
      <c r="BK106" s="14"/>
      <c r="BL106" s="34"/>
      <c r="BM106" s="21"/>
      <c r="BO106" s="21"/>
      <c r="BP106" s="21"/>
      <c r="BQ106" s="21"/>
      <c r="BR106" s="21"/>
      <c r="BS106" s="21"/>
    </row>
    <row r="107" spans="1:71" s="19" customFormat="1" ht="15" x14ac:dyDescent="0.2">
      <c r="A107" s="21" t="s">
        <v>863</v>
      </c>
      <c r="B107" s="21" t="s">
        <v>208</v>
      </c>
      <c r="C107" s="21" t="s">
        <v>115</v>
      </c>
      <c r="D107" s="21" t="s">
        <v>863</v>
      </c>
      <c r="E107" s="21" t="s">
        <v>138</v>
      </c>
      <c r="F107" s="22" t="s">
        <v>139</v>
      </c>
      <c r="G107" s="21" t="s">
        <v>170</v>
      </c>
      <c r="H107" s="21" t="s">
        <v>178</v>
      </c>
      <c r="I107" s="44">
        <v>45022</v>
      </c>
      <c r="J107" s="21" t="s">
        <v>685</v>
      </c>
      <c r="K107" s="23">
        <v>4.520903391</v>
      </c>
      <c r="L107" s="24"/>
      <c r="M107" s="25"/>
      <c r="N107" s="23" t="s">
        <v>1020</v>
      </c>
      <c r="O107" s="30"/>
      <c r="P107" s="26"/>
      <c r="Q107" s="27"/>
      <c r="R107" s="25"/>
      <c r="S107" s="25"/>
      <c r="T107" s="28"/>
      <c r="U107" s="28"/>
      <c r="V107" s="28"/>
      <c r="W107" s="22"/>
      <c r="X107" s="22"/>
      <c r="Y107" s="24"/>
      <c r="Z107" s="22"/>
      <c r="AA107" s="24"/>
      <c r="AB107" s="22"/>
      <c r="AC107" s="22"/>
      <c r="AD107" s="22"/>
      <c r="AE107" s="79"/>
      <c r="AF107" s="79"/>
      <c r="AG107" s="79"/>
      <c r="AH107" s="25"/>
      <c r="AI107" s="32"/>
      <c r="AJ107" s="25"/>
      <c r="AK107" s="32"/>
      <c r="AL107" s="32"/>
      <c r="AM107" s="159"/>
      <c r="AN107" s="21"/>
      <c r="AO107" s="34"/>
      <c r="AP107" s="21"/>
      <c r="AQ107" s="21"/>
      <c r="AR107" s="34"/>
      <c r="AS107" s="30"/>
      <c r="AT107" s="21"/>
      <c r="AU107" s="35"/>
      <c r="AV107" s="36"/>
      <c r="AW107" s="162"/>
      <c r="AX107" s="49"/>
      <c r="AY107" s="30"/>
      <c r="AZ107" s="30"/>
      <c r="BA107" s="14"/>
      <c r="BB107" s="49"/>
      <c r="BC107" s="49"/>
      <c r="BD107" s="14"/>
      <c r="BE107" s="14"/>
      <c r="BF107" s="14"/>
      <c r="BG107" s="14"/>
      <c r="BH107" s="14"/>
      <c r="BI107" s="14"/>
      <c r="BJ107" s="14"/>
      <c r="BK107" s="14"/>
      <c r="BL107" s="34"/>
      <c r="BM107" s="21"/>
      <c r="BO107" s="21"/>
      <c r="BP107" s="21"/>
      <c r="BQ107" s="21"/>
      <c r="BR107" s="21"/>
      <c r="BS107" s="21"/>
    </row>
    <row r="108" spans="1:71" s="19" customFormat="1" ht="15" x14ac:dyDescent="0.2">
      <c r="A108" s="21" t="s">
        <v>861</v>
      </c>
      <c r="B108" s="21" t="s">
        <v>208</v>
      </c>
      <c r="C108" s="21" t="s">
        <v>115</v>
      </c>
      <c r="D108" s="21" t="s">
        <v>861</v>
      </c>
      <c r="E108" s="21" t="s">
        <v>138</v>
      </c>
      <c r="F108" s="22" t="s">
        <v>139</v>
      </c>
      <c r="G108" s="21" t="s">
        <v>170</v>
      </c>
      <c r="H108" s="21" t="s">
        <v>178</v>
      </c>
      <c r="I108" s="44">
        <v>45022</v>
      </c>
      <c r="J108" s="21" t="s">
        <v>685</v>
      </c>
      <c r="K108" s="23">
        <v>4.2266878559999999</v>
      </c>
      <c r="L108" s="24"/>
      <c r="M108" s="25"/>
      <c r="N108" s="23" t="s">
        <v>1020</v>
      </c>
      <c r="O108" s="30"/>
      <c r="P108" s="26"/>
      <c r="Q108" s="27"/>
      <c r="R108" s="25"/>
      <c r="S108" s="25"/>
      <c r="T108" s="28"/>
      <c r="U108" s="28"/>
      <c r="V108" s="28"/>
      <c r="W108" s="22"/>
      <c r="X108" s="22"/>
      <c r="Y108" s="24"/>
      <c r="Z108" s="22"/>
      <c r="AA108" s="24"/>
      <c r="AB108" s="22"/>
      <c r="AC108" s="22"/>
      <c r="AD108" s="22"/>
      <c r="AE108" s="79"/>
      <c r="AF108" s="79"/>
      <c r="AG108" s="79"/>
      <c r="AH108" s="25"/>
      <c r="AI108" s="32"/>
      <c r="AJ108" s="25"/>
      <c r="AK108" s="32"/>
      <c r="AL108" s="32"/>
      <c r="AM108" s="159"/>
      <c r="AN108" s="21"/>
      <c r="AO108" s="34"/>
      <c r="AP108" s="21"/>
      <c r="AQ108" s="21"/>
      <c r="AR108" s="34"/>
      <c r="AS108" s="30"/>
      <c r="AT108" s="21"/>
      <c r="AU108" s="35"/>
      <c r="AV108" s="36"/>
      <c r="AW108" s="162"/>
      <c r="AX108" s="49"/>
      <c r="AY108" s="30"/>
      <c r="AZ108" s="30"/>
      <c r="BA108" s="14"/>
      <c r="BB108" s="49"/>
      <c r="BC108" s="49"/>
      <c r="BD108" s="14"/>
      <c r="BE108" s="14"/>
      <c r="BF108" s="14"/>
      <c r="BG108" s="14"/>
      <c r="BH108" s="14"/>
      <c r="BI108" s="14"/>
      <c r="BJ108" s="14"/>
      <c r="BK108" s="14"/>
      <c r="BL108" s="34"/>
      <c r="BM108" s="21"/>
      <c r="BO108" s="21"/>
      <c r="BP108" s="21"/>
      <c r="BQ108" s="21"/>
      <c r="BR108" s="21"/>
      <c r="BS108" s="21"/>
    </row>
    <row r="109" spans="1:71" s="19" customFormat="1" ht="15" x14ac:dyDescent="0.2">
      <c r="A109" s="19" t="s">
        <v>116</v>
      </c>
      <c r="B109" s="21" t="s">
        <v>208</v>
      </c>
      <c r="C109" s="21" t="s">
        <v>115</v>
      </c>
      <c r="D109" s="21" t="s">
        <v>116</v>
      </c>
      <c r="E109" s="21" t="s">
        <v>138</v>
      </c>
      <c r="F109" s="21" t="s">
        <v>139</v>
      </c>
      <c r="G109" s="21" t="s">
        <v>170</v>
      </c>
      <c r="H109" s="21" t="s">
        <v>178</v>
      </c>
      <c r="I109" s="44">
        <v>45022</v>
      </c>
      <c r="J109" s="21" t="s">
        <v>685</v>
      </c>
      <c r="K109" s="23">
        <v>21.4</v>
      </c>
      <c r="L109" s="24">
        <v>2</v>
      </c>
      <c r="M109" s="25">
        <v>0.19364919999999999</v>
      </c>
      <c r="N109" s="23">
        <v>19.399999999999999</v>
      </c>
      <c r="O109" s="30">
        <v>6.6828571428571442</v>
      </c>
      <c r="P109" s="26" t="s">
        <v>16</v>
      </c>
      <c r="Q109" s="27">
        <v>1</v>
      </c>
      <c r="R109" s="25">
        <v>8.7764285714285712</v>
      </c>
      <c r="S109" s="25">
        <v>0.29536860402706672</v>
      </c>
      <c r="T109" s="28">
        <v>2</v>
      </c>
      <c r="U109" s="28"/>
      <c r="V109" s="28">
        <v>3</v>
      </c>
      <c r="W109" s="22">
        <v>14.9</v>
      </c>
      <c r="X109" s="22">
        <v>0.9</v>
      </c>
      <c r="Y109" s="24"/>
      <c r="Z109" s="22"/>
      <c r="AA109" s="24"/>
      <c r="AB109" s="22"/>
      <c r="AC109" s="22">
        <v>13.6</v>
      </c>
      <c r="AD109" s="22">
        <v>0.5</v>
      </c>
      <c r="AE109" s="79">
        <v>7.6</v>
      </c>
      <c r="AF109" s="79">
        <v>0.6</v>
      </c>
      <c r="AG109" s="79"/>
      <c r="AH109" s="25" t="s">
        <v>212</v>
      </c>
      <c r="AI109" s="32">
        <f>ROUND(((K109*O109)-(L109*R109))/N109,2)</f>
        <v>6.47</v>
      </c>
      <c r="AJ109" s="25" t="s">
        <v>212</v>
      </c>
      <c r="AK109" s="32">
        <f>(AC109-(W109-AI109))/(AC109-AE109)*100</f>
        <v>86.166666666666671</v>
      </c>
      <c r="AL109" s="32">
        <f>SUM(AJ109:AK109)</f>
        <v>86.166666666666671</v>
      </c>
      <c r="AM109" s="159">
        <v>15.2</v>
      </c>
      <c r="AN109" s="21" t="s">
        <v>15</v>
      </c>
      <c r="AO109" s="34"/>
      <c r="AP109" s="21">
        <v>240</v>
      </c>
      <c r="AQ109" s="21">
        <v>200</v>
      </c>
      <c r="AR109" s="34">
        <v>17.5</v>
      </c>
      <c r="AS109" s="30">
        <v>69.149720833345782</v>
      </c>
      <c r="AT109" s="21">
        <v>22</v>
      </c>
      <c r="AU109" s="35">
        <f>(((N109*(10^-6))*(AQ109/1000)*1)/0.082057/(AT109+273.15))*(10^12)</f>
        <v>160203.98062670603</v>
      </c>
      <c r="AV109" s="36">
        <f>(N109*1000)/AR109/AS109</f>
        <v>16.031466435607747</v>
      </c>
      <c r="AW109" s="162">
        <f>AU109/AR109/AS109</f>
        <v>132.38684217875212</v>
      </c>
      <c r="AX109" s="49"/>
      <c r="AY109" s="30">
        <v>14.961692570211531</v>
      </c>
      <c r="AZ109" s="30"/>
      <c r="BA109" s="14">
        <v>1</v>
      </c>
      <c r="BB109" s="49">
        <v>10.269502988298685</v>
      </c>
      <c r="BC109" s="49">
        <v>0.68638644592558229</v>
      </c>
      <c r="BD109" s="14"/>
      <c r="BE109" s="14">
        <v>531.89847505564774</v>
      </c>
      <c r="BF109" s="14">
        <v>13.336079908548575</v>
      </c>
      <c r="BG109" s="14">
        <v>3</v>
      </c>
      <c r="BH109" s="14"/>
      <c r="BI109" s="14">
        <v>59006.019184833764</v>
      </c>
      <c r="BJ109" s="14">
        <v>648.67874453156696</v>
      </c>
      <c r="BK109" s="14">
        <v>3</v>
      </c>
      <c r="BL109" s="34"/>
      <c r="BM109" s="21"/>
      <c r="BO109" s="21"/>
    </row>
    <row r="110" spans="1:71" s="19" customFormat="1" ht="15" x14ac:dyDescent="0.2">
      <c r="B110" s="21"/>
      <c r="C110" s="21"/>
      <c r="D110" s="21"/>
      <c r="E110" s="21"/>
      <c r="F110" s="21"/>
      <c r="G110" s="21"/>
      <c r="H110" s="21"/>
      <c r="I110" s="44"/>
      <c r="J110" s="21"/>
      <c r="K110" s="23"/>
      <c r="L110" s="24"/>
      <c r="M110" s="25"/>
      <c r="N110" s="23"/>
      <c r="O110" s="30"/>
      <c r="P110" s="26"/>
      <c r="Q110" s="27"/>
      <c r="R110" s="25"/>
      <c r="S110" s="25"/>
      <c r="T110" s="28"/>
      <c r="U110" s="28"/>
      <c r="V110" s="28"/>
      <c r="W110" s="22"/>
      <c r="X110" s="22"/>
      <c r="Y110" s="24"/>
      <c r="Z110" s="22"/>
      <c r="AA110" s="24"/>
      <c r="AB110" s="22"/>
      <c r="AC110" s="22"/>
      <c r="AD110" s="22"/>
      <c r="AE110" s="79"/>
      <c r="AF110" s="79"/>
      <c r="AG110" s="79"/>
      <c r="AH110" s="25"/>
      <c r="AI110" s="32"/>
      <c r="AJ110" s="25"/>
      <c r="AK110" s="32"/>
      <c r="AL110" s="32"/>
      <c r="AM110" s="159"/>
      <c r="AN110" s="21"/>
      <c r="AO110" s="34"/>
      <c r="AP110" s="21"/>
      <c r="AQ110" s="21"/>
      <c r="AR110" s="34"/>
      <c r="AS110" s="30"/>
      <c r="AT110" s="21"/>
      <c r="AU110" s="35"/>
      <c r="AV110" s="36"/>
      <c r="AW110" s="162"/>
      <c r="AX110" s="49"/>
      <c r="AY110" s="30"/>
      <c r="AZ110" s="30"/>
      <c r="BA110" s="14"/>
      <c r="BB110" s="49"/>
      <c r="BC110" s="49"/>
      <c r="BD110" s="14"/>
      <c r="BE110" s="14"/>
      <c r="BF110" s="14"/>
      <c r="BG110" s="14"/>
      <c r="BH110" s="14"/>
      <c r="BI110" s="14"/>
      <c r="BJ110" s="14"/>
      <c r="BK110" s="14"/>
      <c r="BL110" s="34"/>
      <c r="BM110" s="21"/>
      <c r="BO110" s="21"/>
    </row>
    <row r="111" spans="1:71" s="19" customFormat="1" ht="15" x14ac:dyDescent="0.2">
      <c r="A111" s="21" t="s">
        <v>897</v>
      </c>
      <c r="B111" s="21" t="s">
        <v>208</v>
      </c>
      <c r="C111" s="21" t="s">
        <v>115</v>
      </c>
      <c r="D111" s="21" t="s">
        <v>897</v>
      </c>
      <c r="E111" s="21" t="s">
        <v>138</v>
      </c>
      <c r="F111" s="46" t="s">
        <v>140</v>
      </c>
      <c r="G111" s="21" t="s">
        <v>170</v>
      </c>
      <c r="H111" s="21" t="s">
        <v>178</v>
      </c>
      <c r="I111" s="44">
        <v>45022</v>
      </c>
      <c r="J111" s="21" t="s">
        <v>685</v>
      </c>
      <c r="K111" s="30">
        <v>4.5371791440000004</v>
      </c>
      <c r="L111" s="30"/>
      <c r="M111" s="30"/>
      <c r="N111" s="21" t="s">
        <v>1020</v>
      </c>
      <c r="O111" s="30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57"/>
      <c r="AJ111" s="21"/>
      <c r="AK111" s="57"/>
      <c r="AL111" s="57"/>
      <c r="AM111" s="160"/>
      <c r="AN111" s="21"/>
      <c r="AO111" s="21"/>
      <c r="AP111" s="21"/>
      <c r="AQ111" s="21"/>
      <c r="AR111" s="45"/>
      <c r="AS111" s="30">
        <v>69.200831944530364</v>
      </c>
      <c r="AT111" s="14"/>
      <c r="AU111" s="36"/>
      <c r="AV111" s="36"/>
      <c r="AW111" s="162"/>
      <c r="AX111" s="49"/>
      <c r="AY111" s="30"/>
      <c r="AZ111" s="14"/>
      <c r="BA111" s="14"/>
      <c r="BB111" s="49"/>
      <c r="BC111" s="49"/>
      <c r="BD111" s="14"/>
      <c r="BE111" s="14"/>
      <c r="BF111" s="14"/>
      <c r="BG111" s="14"/>
      <c r="BH111" s="14"/>
      <c r="BI111" s="14"/>
      <c r="BJ111" s="14"/>
      <c r="BK111" s="14"/>
      <c r="BL111" s="14"/>
      <c r="BM111" s="21"/>
      <c r="BN111" s="21"/>
      <c r="BO111" s="21"/>
      <c r="BP111" s="21"/>
      <c r="BQ111" s="21"/>
      <c r="BR111" s="21"/>
      <c r="BS111" s="21"/>
    </row>
    <row r="112" spans="1:71" ht="15" x14ac:dyDescent="0.2">
      <c r="A112" s="21" t="s">
        <v>895</v>
      </c>
      <c r="B112" s="21" t="s">
        <v>208</v>
      </c>
      <c r="C112" s="21" t="s">
        <v>115</v>
      </c>
      <c r="D112" s="21" t="s">
        <v>895</v>
      </c>
      <c r="E112" s="21" t="s">
        <v>138</v>
      </c>
      <c r="F112" s="46" t="s">
        <v>140</v>
      </c>
      <c r="G112" s="21" t="s">
        <v>170</v>
      </c>
      <c r="H112" s="21" t="s">
        <v>178</v>
      </c>
      <c r="I112" s="44">
        <v>45022</v>
      </c>
      <c r="J112" s="21" t="s">
        <v>685</v>
      </c>
      <c r="K112" s="30">
        <v>3.1650079680000003</v>
      </c>
      <c r="M112" s="30"/>
      <c r="N112" s="21" t="s">
        <v>1020</v>
      </c>
      <c r="P112" s="21"/>
      <c r="Q112" s="21"/>
      <c r="T112" s="21"/>
      <c r="U112" s="21"/>
      <c r="V112" s="21"/>
      <c r="Y112" s="21"/>
      <c r="AA112" s="21"/>
      <c r="AE112" s="21"/>
      <c r="AF112" s="21"/>
      <c r="AG112" s="21"/>
      <c r="AH112" s="21"/>
      <c r="AJ112" s="21"/>
      <c r="AK112" s="57"/>
      <c r="AL112" s="57"/>
      <c r="AM112" s="160"/>
      <c r="AN112" s="21"/>
      <c r="AO112" s="21"/>
      <c r="AR112" s="45"/>
      <c r="AS112" s="30">
        <v>69.226387500122655</v>
      </c>
      <c r="AT112" s="14"/>
      <c r="AU112" s="36"/>
      <c r="AV112" s="36"/>
      <c r="AX112" s="49"/>
      <c r="AZ112" s="14"/>
      <c r="BB112" s="49"/>
      <c r="BC112" s="49"/>
      <c r="BI112" s="14"/>
      <c r="BJ112" s="14"/>
      <c r="BK112" s="14"/>
      <c r="BL112" s="14"/>
      <c r="BM112" s="21"/>
    </row>
    <row r="113" spans="1:71" s="19" customFormat="1" ht="15" x14ac:dyDescent="0.2">
      <c r="A113" s="21" t="s">
        <v>905</v>
      </c>
      <c r="B113" s="21" t="s">
        <v>208</v>
      </c>
      <c r="C113" s="21" t="s">
        <v>115</v>
      </c>
      <c r="D113" s="21" t="s">
        <v>905</v>
      </c>
      <c r="E113" s="21" t="s">
        <v>138</v>
      </c>
      <c r="F113" s="46" t="s">
        <v>140</v>
      </c>
      <c r="G113" s="21" t="s">
        <v>170</v>
      </c>
      <c r="H113" s="21" t="s">
        <v>178</v>
      </c>
      <c r="I113" s="44">
        <v>45022</v>
      </c>
      <c r="J113" s="21" t="s">
        <v>685</v>
      </c>
      <c r="K113" s="30">
        <v>7.7059430550000005</v>
      </c>
      <c r="L113" s="30"/>
      <c r="M113" s="30"/>
      <c r="N113" s="21" t="s">
        <v>1020</v>
      </c>
      <c r="O113" s="30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57"/>
      <c r="AJ113" s="21"/>
      <c r="AK113" s="57"/>
      <c r="AL113" s="57"/>
      <c r="AM113" s="160"/>
      <c r="AN113" s="21"/>
      <c r="AO113" s="21"/>
      <c r="AP113" s="21"/>
      <c r="AQ113" s="21"/>
      <c r="AR113" s="45"/>
      <c r="AS113" s="30">
        <v>69.251943055540323</v>
      </c>
      <c r="AT113" s="14"/>
      <c r="AU113" s="36"/>
      <c r="AV113" s="36"/>
      <c r="AW113" s="162"/>
      <c r="AX113" s="49"/>
      <c r="AY113" s="30"/>
      <c r="AZ113" s="14"/>
      <c r="BA113" s="14"/>
      <c r="BB113" s="49"/>
      <c r="BC113" s="49"/>
      <c r="BD113" s="14"/>
      <c r="BE113" s="14"/>
      <c r="BF113" s="14"/>
      <c r="BG113" s="14"/>
      <c r="BH113" s="14"/>
      <c r="BI113" s="14"/>
      <c r="BJ113" s="14"/>
      <c r="BK113" s="14"/>
      <c r="BL113" s="14"/>
      <c r="BM113" s="21"/>
      <c r="BN113" s="21"/>
      <c r="BO113" s="21"/>
      <c r="BP113" s="21"/>
      <c r="BQ113" s="21"/>
      <c r="BR113" s="21"/>
      <c r="BS113" s="21"/>
    </row>
    <row r="114" spans="1:71" ht="15" x14ac:dyDescent="0.2">
      <c r="A114" s="21" t="s">
        <v>907</v>
      </c>
      <c r="B114" s="21" t="s">
        <v>208</v>
      </c>
      <c r="C114" s="21" t="s">
        <v>115</v>
      </c>
      <c r="D114" s="21" t="s">
        <v>907</v>
      </c>
      <c r="E114" s="21" t="s">
        <v>138</v>
      </c>
      <c r="F114" s="46" t="s">
        <v>140</v>
      </c>
      <c r="G114" s="21" t="s">
        <v>170</v>
      </c>
      <c r="H114" s="21" t="s">
        <v>178</v>
      </c>
      <c r="I114" s="44">
        <v>45022</v>
      </c>
      <c r="J114" s="21" t="s">
        <v>685</v>
      </c>
      <c r="K114" s="30">
        <v>8.512218819000001</v>
      </c>
      <c r="M114" s="30"/>
      <c r="N114" s="21" t="s">
        <v>1020</v>
      </c>
      <c r="P114" s="21"/>
      <c r="Q114" s="21"/>
      <c r="T114" s="21"/>
      <c r="U114" s="21"/>
      <c r="V114" s="21"/>
      <c r="Y114" s="21"/>
      <c r="AA114" s="21"/>
      <c r="AE114" s="21"/>
      <c r="AF114" s="21"/>
      <c r="AG114" s="21"/>
      <c r="AH114" s="21"/>
      <c r="AJ114" s="21"/>
      <c r="AK114" s="57"/>
      <c r="AL114" s="57"/>
      <c r="AM114" s="160"/>
      <c r="AN114" s="21"/>
      <c r="AO114" s="21"/>
      <c r="AR114" s="45"/>
      <c r="AS114" s="30">
        <v>69.277498611132614</v>
      </c>
      <c r="AT114" s="14"/>
      <c r="AV114" s="36"/>
      <c r="AX114" s="49"/>
      <c r="AZ114" s="14"/>
      <c r="BB114" s="49"/>
      <c r="BC114" s="49"/>
      <c r="BI114" s="14"/>
      <c r="BJ114" s="14"/>
      <c r="BK114" s="14"/>
      <c r="BL114" s="14"/>
      <c r="BM114" s="21"/>
    </row>
    <row r="115" spans="1:71" ht="15" x14ac:dyDescent="0.2">
      <c r="A115" s="21"/>
      <c r="F115" s="46"/>
      <c r="J115" s="21"/>
      <c r="K115" s="30"/>
      <c r="M115" s="30"/>
      <c r="N115" s="21"/>
      <c r="P115" s="21"/>
      <c r="Q115" s="21"/>
      <c r="T115" s="21"/>
      <c r="U115" s="21"/>
      <c r="V115" s="21"/>
      <c r="Y115" s="21"/>
      <c r="AA115" s="21"/>
      <c r="AE115" s="21"/>
      <c r="AF115" s="21"/>
      <c r="AG115" s="21"/>
      <c r="AH115" s="21"/>
      <c r="AJ115" s="21"/>
      <c r="AK115" s="57"/>
      <c r="AL115" s="57"/>
      <c r="AM115" s="160"/>
      <c r="AN115" s="21"/>
      <c r="AO115" s="21"/>
      <c r="AR115" s="45"/>
      <c r="AT115" s="14"/>
      <c r="AV115" s="36"/>
      <c r="AX115" s="49"/>
      <c r="AZ115" s="14"/>
      <c r="BB115" s="49"/>
      <c r="BC115" s="49"/>
      <c r="BI115" s="14"/>
      <c r="BJ115" s="14"/>
      <c r="BK115" s="14"/>
      <c r="BL115" s="14"/>
      <c r="BM115" s="21"/>
    </row>
    <row r="116" spans="1:71" ht="15" x14ac:dyDescent="0.2">
      <c r="A116" s="21" t="s">
        <v>359</v>
      </c>
      <c r="B116" s="21" t="s">
        <v>208</v>
      </c>
      <c r="C116" s="21" t="s">
        <v>115</v>
      </c>
      <c r="D116" s="21" t="s">
        <v>359</v>
      </c>
      <c r="E116" s="21" t="s">
        <v>138</v>
      </c>
      <c r="F116" s="46" t="s">
        <v>141</v>
      </c>
      <c r="G116" s="21" t="s">
        <v>170</v>
      </c>
      <c r="H116" s="21" t="s">
        <v>178</v>
      </c>
      <c r="I116" s="44">
        <v>45022</v>
      </c>
      <c r="J116" s="21" t="s">
        <v>685</v>
      </c>
      <c r="K116" s="30">
        <v>1994.9503447349998</v>
      </c>
      <c r="L116" s="24">
        <v>2</v>
      </c>
      <c r="M116" s="25">
        <v>0.19364919999999999</v>
      </c>
      <c r="N116" s="23">
        <v>1992.9503447349998</v>
      </c>
      <c r="O116" s="30">
        <v>0.51900000000000079</v>
      </c>
      <c r="P116" s="30" t="s">
        <v>16</v>
      </c>
      <c r="Q116" s="21">
        <v>1</v>
      </c>
      <c r="R116" s="25">
        <v>8.7764285714285712</v>
      </c>
      <c r="S116" s="25">
        <v>0.29536860402706672</v>
      </c>
      <c r="T116" s="28">
        <v>2</v>
      </c>
      <c r="U116" s="21"/>
      <c r="V116" s="28">
        <v>3</v>
      </c>
      <c r="W116" s="22">
        <v>14.9</v>
      </c>
      <c r="X116" s="22">
        <v>0.9</v>
      </c>
      <c r="Y116" s="21"/>
      <c r="AA116" s="21"/>
      <c r="AC116" s="22">
        <v>13.6</v>
      </c>
      <c r="AD116" s="22">
        <v>0.5</v>
      </c>
      <c r="AE116" s="79">
        <v>7.6</v>
      </c>
      <c r="AF116" s="79">
        <v>0.6</v>
      </c>
      <c r="AG116" s="21"/>
      <c r="AH116" s="25" t="s">
        <v>212</v>
      </c>
      <c r="AI116" s="32">
        <f t="shared" ref="AI116:AI118" si="0">ROUND(((K116*O116)-(L116*R116))/N116,2)</f>
        <v>0.51</v>
      </c>
      <c r="AJ116" s="25" t="s">
        <v>212</v>
      </c>
      <c r="AK116" s="32">
        <f t="shared" ref="AK116:AK118" si="1">(AC116-(W116-AI116))/(AC116-AE116)*100</f>
        <v>-13.166666666666682</v>
      </c>
      <c r="AL116" s="32">
        <f t="shared" ref="AL116:AL118" si="2">SUM(AJ116:AK116)</f>
        <v>-13.166666666666682</v>
      </c>
      <c r="AM116" s="160"/>
      <c r="AN116" s="21" t="s">
        <v>15</v>
      </c>
      <c r="AO116" s="21"/>
      <c r="AP116" s="21">
        <v>240</v>
      </c>
      <c r="AQ116" s="21">
        <v>200</v>
      </c>
      <c r="AR116" s="155">
        <v>18.5</v>
      </c>
      <c r="AS116" s="30">
        <v>69.405276388919447</v>
      </c>
      <c r="AT116" s="21">
        <v>22</v>
      </c>
      <c r="AU116" s="35">
        <f t="shared" ref="AU116:AU124" si="3">(((N116*(10^-6))*(AQ116/1000)*1)/0.082057/(AT116+273.15))*(10^12)</f>
        <v>16457658.681335723</v>
      </c>
      <c r="AV116" s="36">
        <f t="shared" ref="AV116:AV124" si="4">(N116*1000)/AR116/AS116</f>
        <v>1552.1448982883089</v>
      </c>
      <c r="AW116" s="162">
        <f t="shared" ref="AW116:AW124" si="5">AU116/AR116/AS116</f>
        <v>12817.515011093858</v>
      </c>
      <c r="AX116" s="21"/>
      <c r="AY116" s="49">
        <v>15.284555482202425</v>
      </c>
      <c r="AZ116" s="14"/>
      <c r="BA116" s="14">
        <v>1</v>
      </c>
      <c r="BB116" s="49">
        <v>11.284653957116788</v>
      </c>
      <c r="BC116" s="49">
        <v>0.73830436025809298</v>
      </c>
      <c r="BE116" s="14" t="s">
        <v>167</v>
      </c>
      <c r="BF116" s="14" t="s">
        <v>167</v>
      </c>
      <c r="BG116" s="14" t="s">
        <v>167</v>
      </c>
      <c r="BI116" s="14" t="s">
        <v>167</v>
      </c>
      <c r="BJ116" s="14" t="s">
        <v>167</v>
      </c>
      <c r="BK116" s="14" t="s">
        <v>167</v>
      </c>
      <c r="BL116" s="14"/>
      <c r="BM116" s="48"/>
    </row>
    <row r="117" spans="1:71" s="19" customFormat="1" ht="15" x14ac:dyDescent="0.2">
      <c r="A117" s="21" t="s">
        <v>349</v>
      </c>
      <c r="B117" s="21" t="s">
        <v>208</v>
      </c>
      <c r="C117" s="21" t="s">
        <v>115</v>
      </c>
      <c r="D117" s="21" t="s">
        <v>349</v>
      </c>
      <c r="E117" s="21" t="s">
        <v>138</v>
      </c>
      <c r="F117" s="46" t="s">
        <v>141</v>
      </c>
      <c r="G117" s="21" t="s">
        <v>170</v>
      </c>
      <c r="H117" s="21" t="s">
        <v>178</v>
      </c>
      <c r="I117" s="44">
        <v>45022</v>
      </c>
      <c r="J117" s="21" t="s">
        <v>685</v>
      </c>
      <c r="K117" s="30">
        <v>2493.6081171300002</v>
      </c>
      <c r="L117" s="24">
        <v>2</v>
      </c>
      <c r="M117" s="25">
        <v>0.19364919999999999</v>
      </c>
      <c r="N117" s="23">
        <v>2491.6081171300002</v>
      </c>
      <c r="O117" s="30">
        <v>0.79100000000000081</v>
      </c>
      <c r="P117" s="30" t="s">
        <v>16</v>
      </c>
      <c r="Q117" s="21">
        <v>1</v>
      </c>
      <c r="R117" s="25">
        <v>8.7764285714285712</v>
      </c>
      <c r="S117" s="25">
        <v>0.29536860402706672</v>
      </c>
      <c r="T117" s="28">
        <v>2</v>
      </c>
      <c r="U117" s="21"/>
      <c r="V117" s="28">
        <v>3</v>
      </c>
      <c r="W117" s="22">
        <v>14.9</v>
      </c>
      <c r="X117" s="22">
        <v>0.9</v>
      </c>
      <c r="Y117" s="21"/>
      <c r="Z117" s="21"/>
      <c r="AA117" s="21"/>
      <c r="AB117" s="21"/>
      <c r="AC117" s="22">
        <v>13.6</v>
      </c>
      <c r="AD117" s="22">
        <v>0.5</v>
      </c>
      <c r="AE117" s="79">
        <v>7.6</v>
      </c>
      <c r="AF117" s="79">
        <v>0.6</v>
      </c>
      <c r="AG117" s="21"/>
      <c r="AH117" s="25" t="s">
        <v>212</v>
      </c>
      <c r="AI117" s="32">
        <f t="shared" si="0"/>
        <v>0.78</v>
      </c>
      <c r="AJ117" s="25" t="s">
        <v>212</v>
      </c>
      <c r="AK117" s="32">
        <f t="shared" si="1"/>
        <v>-8.6666666666666892</v>
      </c>
      <c r="AL117" s="32">
        <f t="shared" si="2"/>
        <v>-8.6666666666666892</v>
      </c>
      <c r="AM117" s="160"/>
      <c r="AN117" s="21" t="s">
        <v>15</v>
      </c>
      <c r="AO117" s="21"/>
      <c r="AP117" s="21">
        <v>240</v>
      </c>
      <c r="AQ117" s="21">
        <v>200</v>
      </c>
      <c r="AR117" s="155">
        <v>18.75</v>
      </c>
      <c r="AS117" s="30">
        <v>69.430831944511738</v>
      </c>
      <c r="AT117" s="21">
        <v>22</v>
      </c>
      <c r="AU117" s="35">
        <f t="shared" si="3"/>
        <v>20575543.222991649</v>
      </c>
      <c r="AV117" s="36">
        <f t="shared" si="4"/>
        <v>1913.9302025522898</v>
      </c>
      <c r="AW117" s="162">
        <f t="shared" si="5"/>
        <v>15805.115313946109</v>
      </c>
      <c r="AY117" s="49">
        <v>14.768937036550135</v>
      </c>
      <c r="AZ117" s="14"/>
      <c r="BA117" s="14">
        <v>1</v>
      </c>
      <c r="BB117" s="49">
        <v>6.6777717315015526</v>
      </c>
      <c r="BC117" s="49">
        <v>0.45214978674331247</v>
      </c>
      <c r="BD117" s="14"/>
      <c r="BE117" s="14" t="s">
        <v>167</v>
      </c>
      <c r="BF117" s="14" t="s">
        <v>167</v>
      </c>
      <c r="BG117" s="14" t="s">
        <v>167</v>
      </c>
      <c r="BH117" s="14"/>
      <c r="BI117" s="14" t="s">
        <v>167</v>
      </c>
      <c r="BJ117" s="14" t="s">
        <v>167</v>
      </c>
      <c r="BK117" s="14" t="s">
        <v>167</v>
      </c>
      <c r="BL117" s="14"/>
      <c r="BM117" s="48"/>
      <c r="BN117" s="21"/>
      <c r="BO117" s="21"/>
      <c r="BP117" s="21"/>
      <c r="BQ117" s="21"/>
      <c r="BR117" s="21"/>
      <c r="BS117" s="21"/>
    </row>
    <row r="118" spans="1:71" s="19" customFormat="1" ht="15" x14ac:dyDescent="0.2">
      <c r="A118" s="21" t="s">
        <v>347</v>
      </c>
      <c r="B118" s="21" t="s">
        <v>208</v>
      </c>
      <c r="C118" s="21" t="s">
        <v>115</v>
      </c>
      <c r="D118" s="21" t="s">
        <v>347</v>
      </c>
      <c r="E118" s="21" t="s">
        <v>138</v>
      </c>
      <c r="F118" s="46" t="s">
        <v>141</v>
      </c>
      <c r="G118" s="21" t="s">
        <v>170</v>
      </c>
      <c r="H118" s="21" t="s">
        <v>178</v>
      </c>
      <c r="I118" s="44">
        <v>45022</v>
      </c>
      <c r="J118" s="21" t="s">
        <v>685</v>
      </c>
      <c r="K118" s="30">
        <v>2689.0598789639998</v>
      </c>
      <c r="L118" s="24">
        <v>2</v>
      </c>
      <c r="M118" s="25">
        <v>0.19364919999999999</v>
      </c>
      <c r="N118" s="23">
        <v>2687.0598789639998</v>
      </c>
      <c r="O118" s="30">
        <v>0.85700000000000087</v>
      </c>
      <c r="P118" s="30" t="s">
        <v>16</v>
      </c>
      <c r="Q118" s="21">
        <v>1</v>
      </c>
      <c r="R118" s="25">
        <v>8.7764285714285712</v>
      </c>
      <c r="S118" s="25">
        <v>0.29536860402706672</v>
      </c>
      <c r="T118" s="28">
        <v>2</v>
      </c>
      <c r="U118" s="21"/>
      <c r="V118" s="28">
        <v>3</v>
      </c>
      <c r="W118" s="22">
        <v>14.9</v>
      </c>
      <c r="X118" s="22">
        <v>0.9</v>
      </c>
      <c r="Y118" s="21"/>
      <c r="Z118" s="21"/>
      <c r="AA118" s="21"/>
      <c r="AB118" s="21"/>
      <c r="AC118" s="22">
        <v>13.6</v>
      </c>
      <c r="AD118" s="22">
        <v>0.5</v>
      </c>
      <c r="AE118" s="79">
        <v>7.6</v>
      </c>
      <c r="AF118" s="79">
        <v>0.6</v>
      </c>
      <c r="AG118" s="21"/>
      <c r="AH118" s="25" t="s">
        <v>212</v>
      </c>
      <c r="AI118" s="32">
        <f t="shared" si="0"/>
        <v>0.85</v>
      </c>
      <c r="AJ118" s="25" t="s">
        <v>212</v>
      </c>
      <c r="AK118" s="32">
        <f t="shared" si="1"/>
        <v>-7.5000000000000178</v>
      </c>
      <c r="AL118" s="32">
        <f t="shared" si="2"/>
        <v>-7.5000000000000178</v>
      </c>
      <c r="AM118" s="160"/>
      <c r="AN118" s="21" t="s">
        <v>15</v>
      </c>
      <c r="AO118" s="21"/>
      <c r="AP118" s="21">
        <v>240</v>
      </c>
      <c r="AQ118" s="21">
        <v>200</v>
      </c>
      <c r="AR118" s="155">
        <v>18.8</v>
      </c>
      <c r="AS118" s="30">
        <v>69.456387500104029</v>
      </c>
      <c r="AT118" s="21">
        <v>22</v>
      </c>
      <c r="AU118" s="35">
        <f t="shared" si="3"/>
        <v>22189571.587234419</v>
      </c>
      <c r="AV118" s="36">
        <f t="shared" si="4"/>
        <v>2057.8196204914361</v>
      </c>
      <c r="AW118" s="162">
        <f t="shared" si="5"/>
        <v>16993.345083219876</v>
      </c>
      <c r="AY118" s="49">
        <v>14.16218994943436</v>
      </c>
      <c r="AZ118" s="14"/>
      <c r="BA118" s="14">
        <v>1</v>
      </c>
      <c r="BB118" s="49">
        <v>7.2346310391156825</v>
      </c>
      <c r="BC118" s="49">
        <v>0.51084126571855759</v>
      </c>
      <c r="BD118" s="14"/>
      <c r="BE118" s="14" t="s">
        <v>167</v>
      </c>
      <c r="BF118" s="14" t="s">
        <v>167</v>
      </c>
      <c r="BG118" s="14" t="s">
        <v>167</v>
      </c>
      <c r="BH118" s="14"/>
      <c r="BI118" s="14" t="s">
        <v>167</v>
      </c>
      <c r="BJ118" s="14" t="s">
        <v>167</v>
      </c>
      <c r="BK118" s="14" t="s">
        <v>167</v>
      </c>
      <c r="BL118" s="14"/>
      <c r="BM118" s="21"/>
      <c r="BN118" s="21"/>
      <c r="BO118" s="21"/>
      <c r="BP118" s="21"/>
      <c r="BQ118" s="21"/>
      <c r="BR118" s="21"/>
      <c r="BS118" s="21"/>
    </row>
    <row r="119" spans="1:71" x14ac:dyDescent="0.2">
      <c r="A119" s="19" t="s">
        <v>422</v>
      </c>
      <c r="B119" s="21" t="s">
        <v>208</v>
      </c>
      <c r="C119" s="21" t="s">
        <v>115</v>
      </c>
      <c r="D119" s="21" t="s">
        <v>422</v>
      </c>
      <c r="E119" s="21" t="s">
        <v>138</v>
      </c>
      <c r="F119" s="22" t="s">
        <v>141</v>
      </c>
      <c r="G119" s="21" t="s">
        <v>170</v>
      </c>
      <c r="H119" s="21" t="s">
        <v>178</v>
      </c>
      <c r="I119" s="44">
        <v>45022</v>
      </c>
      <c r="J119" s="21" t="s">
        <v>685</v>
      </c>
      <c r="K119" s="23">
        <v>1464.7</v>
      </c>
      <c r="L119" s="24">
        <v>2</v>
      </c>
      <c r="M119" s="25">
        <v>0.19364919999999999</v>
      </c>
      <c r="N119" s="23">
        <v>1462.7</v>
      </c>
      <c r="O119" s="30">
        <v>-0.24588888888888805</v>
      </c>
      <c r="P119" s="30" t="s">
        <v>16</v>
      </c>
      <c r="Q119" s="27">
        <v>1</v>
      </c>
      <c r="R119" s="25">
        <v>8.7764285714285712</v>
      </c>
      <c r="S119" s="25">
        <v>0.29536860402706672</v>
      </c>
      <c r="T119" s="28">
        <v>2</v>
      </c>
      <c r="U119" s="28"/>
      <c r="V119" s="28">
        <v>3</v>
      </c>
      <c r="W119" s="22">
        <v>14.9</v>
      </c>
      <c r="X119" s="22">
        <v>0.9</v>
      </c>
      <c r="AC119" s="22">
        <v>13.6</v>
      </c>
      <c r="AD119" s="22">
        <v>0.5</v>
      </c>
      <c r="AE119" s="79">
        <v>7.6</v>
      </c>
      <c r="AF119" s="79">
        <v>0.6</v>
      </c>
      <c r="AH119" s="25" t="s">
        <v>212</v>
      </c>
      <c r="AI119" s="32">
        <f>ROUND(((K119*O119)-(L119*R119))/N119,2)</f>
        <v>-0.26</v>
      </c>
      <c r="AJ119" s="25" t="s">
        <v>212</v>
      </c>
      <c r="AK119" s="32">
        <f>(AC119-(W119-AI119))/(AC119-AE119)*100</f>
        <v>-26.000000000000007</v>
      </c>
      <c r="AL119" s="32">
        <f>SUM(AJ119:AK119)</f>
        <v>-26.000000000000007</v>
      </c>
      <c r="AM119" s="159">
        <v>14</v>
      </c>
      <c r="AN119" s="21" t="s">
        <v>15</v>
      </c>
      <c r="AP119" s="21">
        <v>240</v>
      </c>
      <c r="AQ119" s="21">
        <v>200</v>
      </c>
      <c r="AR119" s="34">
        <v>22.2</v>
      </c>
      <c r="AS119" s="30">
        <v>69.481943055521697</v>
      </c>
      <c r="AT119" s="21">
        <v>22</v>
      </c>
      <c r="AU119" s="35">
        <f t="shared" si="3"/>
        <v>12078884.663024893</v>
      </c>
      <c r="AV119" s="36">
        <f t="shared" si="4"/>
        <v>948.26633352406452</v>
      </c>
      <c r="AW119" s="162">
        <f t="shared" si="5"/>
        <v>7830.7237796312775</v>
      </c>
      <c r="AX119" s="49"/>
      <c r="AY119" s="30">
        <v>15.093217372516399</v>
      </c>
      <c r="BA119" s="14">
        <v>1</v>
      </c>
      <c r="BB119" s="49">
        <v>11.347518080925907</v>
      </c>
      <c r="BC119" s="49">
        <v>0.75182897064670084</v>
      </c>
      <c r="BE119" s="14" t="s">
        <v>167</v>
      </c>
      <c r="BF119" s="14" t="s">
        <v>167</v>
      </c>
      <c r="BG119" s="14" t="s">
        <v>167</v>
      </c>
      <c r="BI119" s="14" t="s">
        <v>167</v>
      </c>
      <c r="BJ119" s="14" t="s">
        <v>167</v>
      </c>
      <c r="BK119" s="14" t="s">
        <v>167</v>
      </c>
      <c r="BN119" s="19"/>
    </row>
    <row r="120" spans="1:71" x14ac:dyDescent="0.2">
      <c r="F120" s="22"/>
      <c r="J120" s="21"/>
      <c r="L120" s="24"/>
      <c r="M120" s="25"/>
      <c r="P120" s="30"/>
      <c r="R120" s="25"/>
      <c r="S120" s="25"/>
      <c r="T120" s="28"/>
      <c r="U120" s="28"/>
      <c r="V120" s="28"/>
      <c r="W120" s="22"/>
      <c r="X120" s="22"/>
      <c r="AC120" s="22"/>
      <c r="AD120" s="22"/>
      <c r="AE120" s="79"/>
      <c r="AF120" s="79"/>
      <c r="AH120" s="25"/>
      <c r="AI120" s="32"/>
      <c r="AJ120" s="25"/>
      <c r="AK120" s="32"/>
      <c r="AL120" s="32"/>
      <c r="AN120" s="21"/>
      <c r="AV120" s="36"/>
      <c r="AX120" s="49"/>
      <c r="BB120" s="49"/>
      <c r="BC120" s="49"/>
      <c r="BI120" s="14"/>
      <c r="BJ120" s="14"/>
      <c r="BK120" s="14"/>
      <c r="BN120" s="19"/>
    </row>
    <row r="121" spans="1:71" ht="15" x14ac:dyDescent="0.2">
      <c r="A121" s="42" t="s">
        <v>117</v>
      </c>
      <c r="B121" s="21" t="s">
        <v>208</v>
      </c>
      <c r="C121" s="21" t="s">
        <v>115</v>
      </c>
      <c r="D121" s="33" t="s">
        <v>117</v>
      </c>
      <c r="E121" s="21" t="s">
        <v>138</v>
      </c>
      <c r="F121" s="22" t="s">
        <v>749</v>
      </c>
      <c r="G121" s="21" t="s">
        <v>170</v>
      </c>
      <c r="H121" s="21" t="s">
        <v>178</v>
      </c>
      <c r="I121" s="44">
        <v>45022</v>
      </c>
      <c r="J121" s="21" t="s">
        <v>685</v>
      </c>
      <c r="K121" s="23">
        <v>508.2</v>
      </c>
      <c r="L121" s="24">
        <v>2</v>
      </c>
      <c r="M121" s="25">
        <v>0.19364919999999999</v>
      </c>
      <c r="N121" s="23">
        <v>506.2</v>
      </c>
      <c r="O121" s="30">
        <v>-6.1142857142856721E-2</v>
      </c>
      <c r="P121" s="26" t="s">
        <v>16</v>
      </c>
      <c r="Q121" s="27">
        <v>1</v>
      </c>
      <c r="R121" s="25">
        <v>8.7764285714285712</v>
      </c>
      <c r="S121" s="25">
        <v>0.29536860402706672</v>
      </c>
      <c r="T121" s="28">
        <v>2</v>
      </c>
      <c r="U121" s="28"/>
      <c r="V121" s="28">
        <v>3</v>
      </c>
      <c r="W121" s="22">
        <v>14.9</v>
      </c>
      <c r="X121" s="22">
        <v>0.9</v>
      </c>
      <c r="Y121" s="24"/>
      <c r="Z121" s="22"/>
      <c r="AA121" s="24"/>
      <c r="AB121" s="22"/>
      <c r="AC121" s="22">
        <v>13.6</v>
      </c>
      <c r="AD121" s="22">
        <v>0.5</v>
      </c>
      <c r="AE121" s="79">
        <v>7.6</v>
      </c>
      <c r="AF121" s="79">
        <v>0.6</v>
      </c>
      <c r="AG121" s="79"/>
      <c r="AH121" s="25" t="s">
        <v>212</v>
      </c>
      <c r="AI121" s="32">
        <f>ROUND(((K121*O121)-(L121*R121))/N121,2)</f>
        <v>-0.1</v>
      </c>
      <c r="AJ121" s="25" t="s">
        <v>212</v>
      </c>
      <c r="AK121" s="32">
        <f>(AC121-(W121-AI121))/(AC121-AE121)*100</f>
        <v>-23.333333333333339</v>
      </c>
      <c r="AL121" s="32">
        <f>SUM(AJ121:AK121)</f>
        <v>-23.333333333333339</v>
      </c>
      <c r="AM121" s="159">
        <v>16.600000000000001</v>
      </c>
      <c r="AN121" s="21" t="s">
        <v>15</v>
      </c>
      <c r="AO121" s="34"/>
      <c r="AP121" s="21">
        <v>240</v>
      </c>
      <c r="AQ121" s="21">
        <v>200</v>
      </c>
      <c r="AR121" s="34">
        <v>19.05</v>
      </c>
      <c r="AS121" s="30">
        <v>70.018609722261317</v>
      </c>
      <c r="AT121" s="21">
        <v>22</v>
      </c>
      <c r="AU121" s="35">
        <f t="shared" si="3"/>
        <v>4180167.7831566292</v>
      </c>
      <c r="AV121" s="36">
        <f t="shared" si="4"/>
        <v>379.50165796054188</v>
      </c>
      <c r="AW121" s="162">
        <f t="shared" si="5"/>
        <v>3133.9008381295612</v>
      </c>
      <c r="AX121" s="49"/>
      <c r="AY121" s="30">
        <v>15.839839431929722</v>
      </c>
      <c r="BA121" s="14">
        <v>1</v>
      </c>
      <c r="BB121" s="49">
        <v>10.664349581699337</v>
      </c>
      <c r="BC121" s="49">
        <v>0.6732612175475905</v>
      </c>
      <c r="BE121" s="14" t="s">
        <v>167</v>
      </c>
      <c r="BF121" s="14" t="s">
        <v>167</v>
      </c>
      <c r="BG121" s="14" t="s">
        <v>167</v>
      </c>
      <c r="BI121" s="14" t="s">
        <v>167</v>
      </c>
      <c r="BJ121" s="14" t="s">
        <v>167</v>
      </c>
      <c r="BK121" s="14" t="s">
        <v>167</v>
      </c>
      <c r="BL121" s="34"/>
      <c r="BM121" s="21"/>
      <c r="BN121" s="42"/>
    </row>
    <row r="122" spans="1:71" ht="15" x14ac:dyDescent="0.2">
      <c r="A122" s="42" t="s">
        <v>118</v>
      </c>
      <c r="B122" s="21" t="s">
        <v>208</v>
      </c>
      <c r="C122" s="21" t="s">
        <v>115</v>
      </c>
      <c r="D122" s="33" t="s">
        <v>118</v>
      </c>
      <c r="E122" s="21" t="s">
        <v>138</v>
      </c>
      <c r="F122" s="22" t="s">
        <v>749</v>
      </c>
      <c r="G122" s="21" t="s">
        <v>170</v>
      </c>
      <c r="H122" s="21" t="s">
        <v>178</v>
      </c>
      <c r="I122" s="44">
        <v>45022</v>
      </c>
      <c r="J122" s="21" t="s">
        <v>685</v>
      </c>
      <c r="K122" s="23">
        <v>386.2</v>
      </c>
      <c r="L122" s="24">
        <v>2</v>
      </c>
      <c r="M122" s="25">
        <v>0.19364919999999999</v>
      </c>
      <c r="N122" s="23">
        <v>384.2</v>
      </c>
      <c r="O122" s="30">
        <v>-0.41299999999999959</v>
      </c>
      <c r="P122" s="26" t="s">
        <v>16</v>
      </c>
      <c r="Q122" s="27">
        <v>1</v>
      </c>
      <c r="R122" s="25">
        <v>8.7764285714285712</v>
      </c>
      <c r="S122" s="25">
        <v>0.29536860402706672</v>
      </c>
      <c r="T122" s="28">
        <v>2</v>
      </c>
      <c r="U122" s="28"/>
      <c r="V122" s="28">
        <v>3</v>
      </c>
      <c r="W122" s="22">
        <v>14.9</v>
      </c>
      <c r="X122" s="22">
        <v>0.9</v>
      </c>
      <c r="Y122" s="24"/>
      <c r="Z122" s="22"/>
      <c r="AA122" s="24"/>
      <c r="AB122" s="22"/>
      <c r="AC122" s="22">
        <v>13.6</v>
      </c>
      <c r="AD122" s="22">
        <v>0.5</v>
      </c>
      <c r="AE122" s="79">
        <v>7.6</v>
      </c>
      <c r="AF122" s="79">
        <v>0.6</v>
      </c>
      <c r="AG122" s="79"/>
      <c r="AH122" s="25" t="s">
        <v>212</v>
      </c>
      <c r="AI122" s="32">
        <f>ROUND(((K122*O122)-(L122*R122))/N122,2)</f>
        <v>-0.46</v>
      </c>
      <c r="AJ122" s="25" t="s">
        <v>212</v>
      </c>
      <c r="AK122" s="32">
        <f>(AC122-(W122-AI122))/(AC122-AE122)*100</f>
        <v>-29.333333333333361</v>
      </c>
      <c r="AL122" s="32">
        <f>SUM(AJ122:AK122)</f>
        <v>-29.333333333333361</v>
      </c>
      <c r="AM122" s="159">
        <v>17</v>
      </c>
      <c r="AN122" s="21" t="s">
        <v>15</v>
      </c>
      <c r="AO122" s="34"/>
      <c r="AP122" s="21">
        <v>240</v>
      </c>
      <c r="AQ122" s="21">
        <v>200</v>
      </c>
      <c r="AR122" s="34">
        <v>19.5</v>
      </c>
      <c r="AS122" s="30">
        <v>70.044165277853608</v>
      </c>
      <c r="AT122" s="21">
        <v>22</v>
      </c>
      <c r="AU122" s="35">
        <f t="shared" si="3"/>
        <v>3172699.4513804363</v>
      </c>
      <c r="AV122" s="36">
        <f t="shared" si="4"/>
        <v>281.28772788436112</v>
      </c>
      <c r="AW122" s="162">
        <f t="shared" si="5"/>
        <v>2322.8563767276473</v>
      </c>
      <c r="AX122" s="49"/>
      <c r="AY122" s="30">
        <v>15.432318064096012</v>
      </c>
      <c r="BA122" s="14">
        <v>1</v>
      </c>
      <c r="BB122" s="49">
        <v>11.661435610608699</v>
      </c>
      <c r="BC122" s="49">
        <v>0.75565028935863865</v>
      </c>
      <c r="BE122" s="14" t="s">
        <v>167</v>
      </c>
      <c r="BF122" s="14" t="s">
        <v>167</v>
      </c>
      <c r="BG122" s="14" t="s">
        <v>167</v>
      </c>
      <c r="BI122" s="14" t="s">
        <v>167</v>
      </c>
      <c r="BJ122" s="14" t="s">
        <v>167</v>
      </c>
      <c r="BK122" s="14" t="s">
        <v>167</v>
      </c>
      <c r="BL122" s="34"/>
      <c r="BM122" s="21"/>
      <c r="BN122" s="42"/>
    </row>
    <row r="123" spans="1:71" ht="15" x14ac:dyDescent="0.2">
      <c r="A123" s="42" t="s">
        <v>119</v>
      </c>
      <c r="B123" s="21" t="s">
        <v>208</v>
      </c>
      <c r="C123" s="21" t="s">
        <v>115</v>
      </c>
      <c r="D123" s="33" t="s">
        <v>119</v>
      </c>
      <c r="E123" s="21" t="s">
        <v>138</v>
      </c>
      <c r="F123" s="22" t="s">
        <v>749</v>
      </c>
      <c r="G123" s="21" t="s">
        <v>170</v>
      </c>
      <c r="H123" s="21" t="s">
        <v>178</v>
      </c>
      <c r="I123" s="44">
        <v>45022</v>
      </c>
      <c r="J123" s="21" t="s">
        <v>685</v>
      </c>
      <c r="K123" s="23">
        <v>2542.9</v>
      </c>
      <c r="L123" s="24">
        <v>2</v>
      </c>
      <c r="M123" s="25">
        <v>0.19364919999999999</v>
      </c>
      <c r="N123" s="23">
        <v>2540.9</v>
      </c>
      <c r="O123" s="30">
        <v>-0.16214285714285637</v>
      </c>
      <c r="P123" s="26">
        <v>0.37355441097540715</v>
      </c>
      <c r="Q123" s="27">
        <v>2</v>
      </c>
      <c r="R123" s="25">
        <v>8.7764285714285712</v>
      </c>
      <c r="S123" s="25">
        <v>0.29536860402706672</v>
      </c>
      <c r="T123" s="28">
        <v>2</v>
      </c>
      <c r="U123" s="28"/>
      <c r="V123" s="28">
        <v>3</v>
      </c>
      <c r="W123" s="22">
        <v>14.9</v>
      </c>
      <c r="X123" s="22">
        <v>0.9</v>
      </c>
      <c r="Y123" s="24"/>
      <c r="Z123" s="22"/>
      <c r="AA123" s="24"/>
      <c r="AB123" s="22"/>
      <c r="AC123" s="22">
        <v>13.6</v>
      </c>
      <c r="AD123" s="22">
        <v>0.5</v>
      </c>
      <c r="AE123" s="79">
        <v>7.6</v>
      </c>
      <c r="AF123" s="79">
        <v>0.6</v>
      </c>
      <c r="AG123" s="79"/>
      <c r="AH123" s="25" t="s">
        <v>212</v>
      </c>
      <c r="AI123" s="32">
        <f>ROUND(((K123*O123)-(L123*R123))/N123,2)</f>
        <v>-0.17</v>
      </c>
      <c r="AJ123" s="25" t="s">
        <v>212</v>
      </c>
      <c r="AK123" s="32">
        <f>(AC123-(W123-AI123))/(AC123-AE123)*100</f>
        <v>-24.500000000000011</v>
      </c>
      <c r="AL123" s="32">
        <f>SUM(AJ123:AK123)</f>
        <v>-24.500000000000011</v>
      </c>
      <c r="AM123" s="159">
        <v>17</v>
      </c>
      <c r="AN123" s="21" t="s">
        <v>15</v>
      </c>
      <c r="AO123" s="34"/>
      <c r="AP123" s="21">
        <v>240</v>
      </c>
      <c r="AQ123" s="21">
        <v>200</v>
      </c>
      <c r="AR123" s="34">
        <v>19.2</v>
      </c>
      <c r="AS123" s="30">
        <v>70.069720833445899</v>
      </c>
      <c r="AT123" s="21">
        <v>22</v>
      </c>
      <c r="AU123" s="35">
        <f t="shared" si="3"/>
        <v>20982592.493525639</v>
      </c>
      <c r="AV123" s="36">
        <f t="shared" si="4"/>
        <v>1888.6694579707594</v>
      </c>
      <c r="AW123" s="162">
        <f t="shared" si="5"/>
        <v>15596.513672938087</v>
      </c>
      <c r="AX123" s="49"/>
      <c r="AY123" s="30">
        <v>15.298606069804315</v>
      </c>
      <c r="BA123" s="14">
        <v>1</v>
      </c>
      <c r="BB123" s="49">
        <v>11.448315323616308</v>
      </c>
      <c r="BC123" s="49">
        <v>0.7483240807286663</v>
      </c>
      <c r="BE123" s="14" t="s">
        <v>167</v>
      </c>
      <c r="BF123" s="14" t="s">
        <v>167</v>
      </c>
      <c r="BG123" s="14" t="s">
        <v>167</v>
      </c>
      <c r="BI123" s="14" t="s">
        <v>167</v>
      </c>
      <c r="BJ123" s="14" t="s">
        <v>167</v>
      </c>
      <c r="BK123" s="14" t="s">
        <v>167</v>
      </c>
      <c r="BL123" s="34"/>
      <c r="BM123" s="21"/>
      <c r="BN123" s="42"/>
    </row>
    <row r="124" spans="1:71" x14ac:dyDescent="0.2">
      <c r="A124" s="42" t="s">
        <v>120</v>
      </c>
      <c r="B124" s="21" t="s">
        <v>208</v>
      </c>
      <c r="C124" s="21" t="s">
        <v>115</v>
      </c>
      <c r="D124" s="33" t="s">
        <v>120</v>
      </c>
      <c r="E124" s="21" t="s">
        <v>138</v>
      </c>
      <c r="F124" s="22" t="s">
        <v>749</v>
      </c>
      <c r="G124" s="21" t="s">
        <v>170</v>
      </c>
      <c r="H124" s="21" t="s">
        <v>178</v>
      </c>
      <c r="I124" s="44">
        <v>45022</v>
      </c>
      <c r="J124" s="21" t="s">
        <v>685</v>
      </c>
      <c r="K124" s="23">
        <v>506.9</v>
      </c>
      <c r="L124" s="24">
        <v>2</v>
      </c>
      <c r="M124" s="25">
        <v>0.19364919999999999</v>
      </c>
      <c r="N124" s="23">
        <v>504.9</v>
      </c>
      <c r="O124" s="30">
        <v>3.1190000000000007</v>
      </c>
      <c r="P124" s="26" t="s">
        <v>16</v>
      </c>
      <c r="Q124" s="27">
        <v>1</v>
      </c>
      <c r="R124" s="25">
        <v>8.7764285714285712</v>
      </c>
      <c r="S124" s="25">
        <v>0.29536860402706672</v>
      </c>
      <c r="T124" s="28">
        <v>2</v>
      </c>
      <c r="U124" s="28"/>
      <c r="V124" s="28">
        <v>3</v>
      </c>
      <c r="W124" s="22">
        <v>14.9</v>
      </c>
      <c r="X124" s="22">
        <v>0.9</v>
      </c>
      <c r="Y124" s="24"/>
      <c r="Z124" s="22"/>
      <c r="AA124" s="24"/>
      <c r="AB124" s="22"/>
      <c r="AC124" s="22">
        <v>13.6</v>
      </c>
      <c r="AD124" s="22">
        <v>0.5</v>
      </c>
      <c r="AE124" s="79">
        <v>7.6</v>
      </c>
      <c r="AF124" s="79">
        <v>0.6</v>
      </c>
      <c r="AG124" s="79"/>
      <c r="AH124" s="25" t="s">
        <v>212</v>
      </c>
      <c r="AI124" s="32">
        <f>ROUND(((K124*O124)-(L124*R124))/N124,2)</f>
        <v>3.1</v>
      </c>
      <c r="AJ124" s="25" t="s">
        <v>212</v>
      </c>
      <c r="AK124" s="32">
        <f>(AC124-(W124-AI124))/(AC124-AE124)*100</f>
        <v>29.999999999999982</v>
      </c>
      <c r="AL124" s="32">
        <f>SUM(AJ124:AK124)</f>
        <v>29.999999999999982</v>
      </c>
      <c r="AM124" s="159">
        <v>14</v>
      </c>
      <c r="AN124" s="21" t="s">
        <v>15</v>
      </c>
      <c r="AO124" s="34"/>
      <c r="AP124" s="21">
        <v>240</v>
      </c>
      <c r="AQ124" s="21">
        <v>200</v>
      </c>
      <c r="AR124" s="34">
        <v>18.399999999999999</v>
      </c>
      <c r="AS124" s="30">
        <v>70.095276388863567</v>
      </c>
      <c r="AT124" s="21">
        <v>22</v>
      </c>
      <c r="AU124" s="35">
        <f t="shared" si="3"/>
        <v>4169432.4648672105</v>
      </c>
      <c r="AV124" s="36">
        <f t="shared" si="4"/>
        <v>391.47027881131135</v>
      </c>
      <c r="AW124" s="162">
        <f t="shared" si="5"/>
        <v>3232.7369568360068</v>
      </c>
      <c r="AX124" s="49"/>
      <c r="AY124" s="30">
        <v>15.059064564270495</v>
      </c>
      <c r="BA124" s="14">
        <v>1</v>
      </c>
      <c r="BB124" s="49">
        <v>10.845799481696197</v>
      </c>
      <c r="BC124" s="49">
        <v>0.72021734387335101</v>
      </c>
      <c r="BE124" s="14" t="s">
        <v>167</v>
      </c>
      <c r="BF124" s="14" t="s">
        <v>167</v>
      </c>
      <c r="BG124" s="14" t="s">
        <v>167</v>
      </c>
      <c r="BI124" s="14" t="s">
        <v>167</v>
      </c>
      <c r="BJ124" s="14" t="s">
        <v>167</v>
      </c>
      <c r="BK124" s="14" t="s">
        <v>167</v>
      </c>
      <c r="BL124" s="34"/>
      <c r="BN124" s="42"/>
    </row>
    <row r="125" spans="1:71" ht="15" x14ac:dyDescent="0.2">
      <c r="BB125" s="49"/>
      <c r="BC125" s="49"/>
      <c r="BL125" s="14"/>
      <c r="BM125" s="48"/>
    </row>
    <row r="126" spans="1:71" ht="15" x14ac:dyDescent="0.2">
      <c r="BB126" s="49"/>
      <c r="BC126" s="49"/>
      <c r="BL126" s="14"/>
      <c r="BM126" s="48"/>
    </row>
    <row r="127" spans="1:71" ht="15" x14ac:dyDescent="0.2">
      <c r="A127" s="21" t="s">
        <v>1086</v>
      </c>
      <c r="B127" s="21" t="s">
        <v>208</v>
      </c>
      <c r="C127" s="21" t="s">
        <v>115</v>
      </c>
      <c r="D127" s="21" t="s">
        <v>1222</v>
      </c>
      <c r="E127" s="21" t="s">
        <v>986</v>
      </c>
      <c r="F127" s="43" t="s">
        <v>139</v>
      </c>
      <c r="G127" s="21" t="s">
        <v>170</v>
      </c>
      <c r="H127" s="21" t="s">
        <v>178</v>
      </c>
      <c r="I127" s="44">
        <v>45022</v>
      </c>
      <c r="J127" s="21"/>
      <c r="K127" s="30">
        <v>0.34179081300000003</v>
      </c>
      <c r="M127" s="30"/>
      <c r="N127" s="21" t="s">
        <v>986</v>
      </c>
      <c r="P127" s="21"/>
      <c r="Q127" s="21"/>
      <c r="T127" s="21"/>
      <c r="U127" s="21"/>
      <c r="V127" s="21"/>
      <c r="Y127" s="21"/>
      <c r="AA127" s="21"/>
      <c r="AE127" s="21"/>
      <c r="AF127" s="21"/>
      <c r="AG127" s="21"/>
      <c r="AH127" s="21"/>
      <c r="AJ127" s="21"/>
      <c r="AK127" s="57"/>
      <c r="AL127" s="57"/>
      <c r="AM127" s="160"/>
      <c r="AN127" s="21"/>
      <c r="AO127" s="21"/>
      <c r="AR127" s="45"/>
      <c r="AS127" s="14">
        <v>70.30222222226439</v>
      </c>
      <c r="AT127" s="14"/>
      <c r="AU127" s="36"/>
      <c r="AV127" s="36"/>
      <c r="AX127" s="49"/>
      <c r="AZ127" s="14"/>
      <c r="BB127" s="49"/>
      <c r="BC127" s="49"/>
      <c r="BI127" s="14"/>
      <c r="BJ127" s="14"/>
      <c r="BK127" s="14"/>
      <c r="BL127" s="14"/>
      <c r="BM127" s="21"/>
    </row>
    <row r="128" spans="1:71" ht="15" x14ac:dyDescent="0.2">
      <c r="A128" s="21" t="s">
        <v>1063</v>
      </c>
      <c r="B128" s="21" t="s">
        <v>208</v>
      </c>
      <c r="C128" s="21" t="s">
        <v>115</v>
      </c>
      <c r="D128" s="21" t="s">
        <v>1223</v>
      </c>
      <c r="E128" s="21" t="s">
        <v>986</v>
      </c>
      <c r="F128" s="43" t="s">
        <v>139</v>
      </c>
      <c r="G128" s="21" t="s">
        <v>170</v>
      </c>
      <c r="H128" s="21" t="s">
        <v>178</v>
      </c>
      <c r="I128" s="44">
        <v>45022</v>
      </c>
      <c r="J128" s="21"/>
      <c r="K128" s="30">
        <v>9.0142632E-2</v>
      </c>
      <c r="M128" s="30"/>
      <c r="N128" s="21" t="s">
        <v>986</v>
      </c>
      <c r="P128" s="21"/>
      <c r="Q128" s="21"/>
      <c r="T128" s="21"/>
      <c r="U128" s="21"/>
      <c r="V128" s="21"/>
      <c r="Y128" s="21"/>
      <c r="AA128" s="21"/>
      <c r="AE128" s="21"/>
      <c r="AF128" s="21"/>
      <c r="AG128" s="21"/>
      <c r="AH128" s="21"/>
      <c r="AJ128" s="21"/>
      <c r="AK128" s="57"/>
      <c r="AL128" s="57"/>
      <c r="AM128" s="160"/>
      <c r="AN128" s="21"/>
      <c r="AO128" s="21"/>
      <c r="AR128" s="45"/>
      <c r="AS128" s="14">
        <v>70.326666666660458</v>
      </c>
      <c r="AT128" s="14"/>
      <c r="AU128" s="36"/>
      <c r="AV128" s="36"/>
      <c r="AX128" s="49"/>
      <c r="AZ128" s="14"/>
      <c r="BB128" s="49"/>
      <c r="BC128" s="49"/>
      <c r="BI128" s="14"/>
      <c r="BJ128" s="14"/>
      <c r="BK128" s="14"/>
      <c r="BL128" s="14"/>
      <c r="BM128" s="21"/>
    </row>
    <row r="129" spans="1:71" s="19" customFormat="1" ht="15" x14ac:dyDescent="0.2">
      <c r="A129" s="21" t="s">
        <v>1151</v>
      </c>
      <c r="B129" s="21" t="s">
        <v>208</v>
      </c>
      <c r="C129" s="21" t="s">
        <v>115</v>
      </c>
      <c r="D129" s="21" t="s">
        <v>1224</v>
      </c>
      <c r="E129" s="21" t="s">
        <v>986</v>
      </c>
      <c r="F129" s="43" t="s">
        <v>139</v>
      </c>
      <c r="G129" s="21" t="s">
        <v>170</v>
      </c>
      <c r="H129" s="21" t="s">
        <v>178</v>
      </c>
      <c r="I129" s="44">
        <v>45022</v>
      </c>
      <c r="J129" s="21"/>
      <c r="K129" s="30">
        <v>1.6513629390000002</v>
      </c>
      <c r="L129" s="30"/>
      <c r="M129" s="30"/>
      <c r="N129" s="21" t="s">
        <v>986</v>
      </c>
      <c r="O129" s="30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57"/>
      <c r="AJ129" s="21"/>
      <c r="AK129" s="57"/>
      <c r="AL129" s="57"/>
      <c r="AM129" s="160"/>
      <c r="AN129" s="21"/>
      <c r="AO129" s="21"/>
      <c r="AP129" s="21"/>
      <c r="AQ129" s="21"/>
      <c r="AR129" s="45"/>
      <c r="AS129" s="14">
        <v>70.351108333328739</v>
      </c>
      <c r="AT129" s="14"/>
      <c r="AU129" s="36"/>
      <c r="AV129" s="36"/>
      <c r="AW129" s="162"/>
      <c r="AX129" s="49"/>
      <c r="AY129" s="30"/>
      <c r="AZ129" s="14"/>
      <c r="BA129" s="14"/>
      <c r="BB129" s="49"/>
      <c r="BC129" s="49"/>
      <c r="BD129" s="14"/>
      <c r="BE129" s="14"/>
      <c r="BF129" s="14"/>
      <c r="BG129" s="14"/>
      <c r="BH129" s="14"/>
      <c r="BI129" s="14"/>
      <c r="BJ129" s="14"/>
      <c r="BK129" s="14"/>
      <c r="BL129" s="14"/>
      <c r="BM129" s="21"/>
      <c r="BN129" s="21"/>
      <c r="BO129" s="21"/>
      <c r="BP129" s="21"/>
      <c r="BQ129" s="21"/>
      <c r="BR129" s="21"/>
      <c r="BS129" s="21"/>
    </row>
    <row r="130" spans="1:71" ht="15" x14ac:dyDescent="0.2">
      <c r="A130" s="21" t="s">
        <v>1059</v>
      </c>
      <c r="B130" s="21" t="s">
        <v>208</v>
      </c>
      <c r="C130" s="21" t="s">
        <v>115</v>
      </c>
      <c r="D130" s="21" t="s">
        <v>1225</v>
      </c>
      <c r="E130" s="21" t="s">
        <v>986</v>
      </c>
      <c r="F130" s="43" t="s">
        <v>139</v>
      </c>
      <c r="G130" s="21" t="s">
        <v>170</v>
      </c>
      <c r="H130" s="21" t="s">
        <v>178</v>
      </c>
      <c r="I130" s="44">
        <v>45022</v>
      </c>
      <c r="J130" s="21"/>
      <c r="K130" s="30">
        <v>5.6339144999999993E-2</v>
      </c>
      <c r="M130" s="30"/>
      <c r="N130" s="21" t="s">
        <v>986</v>
      </c>
      <c r="P130" s="21"/>
      <c r="Q130" s="21"/>
      <c r="T130" s="21"/>
      <c r="U130" s="21"/>
      <c r="V130" s="21"/>
      <c r="Y130" s="21"/>
      <c r="AA130" s="21"/>
      <c r="AE130" s="21"/>
      <c r="AF130" s="21"/>
      <c r="AG130" s="21"/>
      <c r="AH130" s="21"/>
      <c r="AJ130" s="21"/>
      <c r="AK130" s="57"/>
      <c r="AL130" s="57"/>
      <c r="AM130" s="160"/>
      <c r="AN130" s="21"/>
      <c r="AO130" s="21"/>
      <c r="AR130" s="45"/>
      <c r="AS130" s="14">
        <v>70.375551388948224</v>
      </c>
      <c r="AT130" s="14"/>
      <c r="AU130" s="36"/>
      <c r="AV130" s="36"/>
      <c r="AX130" s="49"/>
      <c r="AZ130" s="14"/>
      <c r="BB130" s="49"/>
      <c r="BC130" s="49"/>
      <c r="BI130" s="14"/>
      <c r="BJ130" s="14"/>
      <c r="BK130" s="14"/>
      <c r="BL130" s="14"/>
      <c r="BM130" s="21"/>
    </row>
    <row r="131" spans="1:71" ht="15" x14ac:dyDescent="0.2">
      <c r="A131" s="21" t="s">
        <v>1139</v>
      </c>
      <c r="B131" s="21" t="s">
        <v>208</v>
      </c>
      <c r="C131" s="21" t="s">
        <v>115</v>
      </c>
      <c r="D131" s="21" t="s">
        <v>1226</v>
      </c>
      <c r="E131" s="21" t="s">
        <v>986</v>
      </c>
      <c r="F131" s="43" t="s">
        <v>139</v>
      </c>
      <c r="G131" s="21" t="s">
        <v>170</v>
      </c>
      <c r="H131" s="21" t="s">
        <v>178</v>
      </c>
      <c r="I131" s="44">
        <v>45022</v>
      </c>
      <c r="J131" s="21"/>
      <c r="K131" s="30">
        <v>1.0516640399999999</v>
      </c>
      <c r="M131" s="30"/>
      <c r="N131" s="21" t="s">
        <v>986</v>
      </c>
      <c r="P131" s="21"/>
      <c r="Q131" s="21"/>
      <c r="T131" s="21"/>
      <c r="U131" s="21"/>
      <c r="V131" s="21"/>
      <c r="Y131" s="21"/>
      <c r="AA131" s="21"/>
      <c r="AE131" s="21"/>
      <c r="AF131" s="21"/>
      <c r="AG131" s="21"/>
      <c r="AH131" s="21"/>
      <c r="AJ131" s="21"/>
      <c r="AK131" s="57"/>
      <c r="AL131" s="57"/>
      <c r="AM131" s="160"/>
      <c r="AN131" s="21"/>
      <c r="AO131" s="21"/>
      <c r="AR131" s="45"/>
      <c r="AS131" s="14">
        <v>70.39999444456771</v>
      </c>
      <c r="AT131" s="14"/>
      <c r="AU131" s="36"/>
      <c r="AV131" s="36"/>
      <c r="AX131" s="49"/>
      <c r="AZ131" s="14"/>
      <c r="BB131" s="49"/>
      <c r="BC131" s="49"/>
      <c r="BI131" s="14"/>
      <c r="BJ131" s="14"/>
      <c r="BK131" s="14"/>
      <c r="BL131" s="14"/>
      <c r="BM131" s="21"/>
    </row>
    <row r="132" spans="1:71" ht="15" x14ac:dyDescent="0.2">
      <c r="A132" s="21" t="s">
        <v>1065</v>
      </c>
      <c r="B132" s="21" t="s">
        <v>208</v>
      </c>
      <c r="C132" s="21" t="s">
        <v>115</v>
      </c>
      <c r="D132" s="21" t="s">
        <v>1227</v>
      </c>
      <c r="E132" s="21" t="s">
        <v>986</v>
      </c>
      <c r="F132" s="46" t="s">
        <v>139</v>
      </c>
      <c r="G132" s="21" t="s">
        <v>170</v>
      </c>
      <c r="H132" s="21" t="s">
        <v>178</v>
      </c>
      <c r="I132" s="44">
        <v>45022</v>
      </c>
      <c r="J132" s="21"/>
      <c r="K132" s="30">
        <v>0.10767036599999999</v>
      </c>
      <c r="M132" s="30"/>
      <c r="N132" s="21" t="s">
        <v>986</v>
      </c>
      <c r="P132" s="21"/>
      <c r="Q132" s="21"/>
      <c r="T132" s="21"/>
      <c r="U132" s="21"/>
      <c r="V132" s="21"/>
      <c r="Y132" s="21"/>
      <c r="AA132" s="21"/>
      <c r="AE132" s="21"/>
      <c r="AF132" s="21"/>
      <c r="AG132" s="21"/>
      <c r="AH132" s="21"/>
      <c r="AJ132" s="21"/>
      <c r="AK132" s="57"/>
      <c r="AL132" s="57"/>
      <c r="AM132" s="160"/>
      <c r="AN132" s="21"/>
      <c r="AO132" s="21"/>
      <c r="AR132" s="45"/>
      <c r="AS132" s="14">
        <v>70.424437500012573</v>
      </c>
      <c r="AT132" s="14"/>
      <c r="AU132" s="36"/>
      <c r="AV132" s="36"/>
      <c r="AX132" s="49"/>
      <c r="AZ132" s="14"/>
      <c r="BB132" s="49"/>
      <c r="BC132" s="49"/>
      <c r="BI132" s="14"/>
      <c r="BJ132" s="14"/>
      <c r="BK132" s="14"/>
      <c r="BL132" s="14"/>
      <c r="BM132" s="21"/>
    </row>
    <row r="133" spans="1:71" ht="15" x14ac:dyDescent="0.2">
      <c r="A133" s="21" t="s">
        <v>1158</v>
      </c>
      <c r="B133" s="21" t="s">
        <v>208</v>
      </c>
      <c r="C133" s="21" t="s">
        <v>115</v>
      </c>
      <c r="D133" s="21" t="s">
        <v>1228</v>
      </c>
      <c r="E133" s="21" t="s">
        <v>986</v>
      </c>
      <c r="F133" s="46" t="s">
        <v>139</v>
      </c>
      <c r="G133" s="21" t="s">
        <v>170</v>
      </c>
      <c r="H133" s="21" t="s">
        <v>178</v>
      </c>
      <c r="I133" s="44">
        <v>45022</v>
      </c>
      <c r="J133" s="21"/>
      <c r="K133" s="30">
        <v>3.8811411000000002</v>
      </c>
      <c r="M133" s="30"/>
      <c r="N133" s="21" t="s">
        <v>986</v>
      </c>
      <c r="P133" s="21"/>
      <c r="Q133" s="21"/>
      <c r="T133" s="21"/>
      <c r="U133" s="21"/>
      <c r="V133" s="21"/>
      <c r="Y133" s="21"/>
      <c r="AA133" s="21"/>
      <c r="AE133" s="21"/>
      <c r="AF133" s="21"/>
      <c r="AG133" s="21"/>
      <c r="AH133" s="21"/>
      <c r="AJ133" s="21"/>
      <c r="AK133" s="57"/>
      <c r="AL133" s="57"/>
      <c r="AM133" s="160"/>
      <c r="AN133" s="21"/>
      <c r="AO133" s="21"/>
      <c r="AR133" s="45"/>
      <c r="AS133" s="14">
        <v>70.448880555632059</v>
      </c>
      <c r="AT133" s="14"/>
      <c r="AU133" s="36"/>
      <c r="AV133" s="36"/>
      <c r="AX133" s="49"/>
      <c r="AZ133" s="14"/>
      <c r="BB133" s="49"/>
      <c r="BC133" s="49"/>
      <c r="BI133" s="14"/>
      <c r="BJ133" s="14"/>
      <c r="BK133" s="14"/>
      <c r="BL133" s="14"/>
      <c r="BM133" s="21"/>
      <c r="BS133" s="48"/>
    </row>
    <row r="134" spans="1:71" ht="15" x14ac:dyDescent="0.2">
      <c r="A134" s="21" t="s">
        <v>1064</v>
      </c>
      <c r="B134" s="21" t="s">
        <v>208</v>
      </c>
      <c r="C134" s="21" t="s">
        <v>115</v>
      </c>
      <c r="D134" s="21" t="s">
        <v>1229</v>
      </c>
      <c r="E134" s="21" t="s">
        <v>986</v>
      </c>
      <c r="F134" s="46" t="s">
        <v>139</v>
      </c>
      <c r="G134" s="21" t="s">
        <v>170</v>
      </c>
      <c r="H134" s="21" t="s">
        <v>178</v>
      </c>
      <c r="I134" s="44">
        <v>45022</v>
      </c>
      <c r="J134" s="21"/>
      <c r="K134" s="30">
        <v>9.8906499000000009E-2</v>
      </c>
      <c r="M134" s="30"/>
      <c r="N134" s="21" t="s">
        <v>986</v>
      </c>
      <c r="P134" s="21"/>
      <c r="Q134" s="21"/>
      <c r="T134" s="21"/>
      <c r="U134" s="21"/>
      <c r="V134" s="21"/>
      <c r="Y134" s="21"/>
      <c r="AA134" s="21"/>
      <c r="AE134" s="21"/>
      <c r="AF134" s="21"/>
      <c r="AG134" s="21"/>
      <c r="AH134" s="21"/>
      <c r="AJ134" s="21"/>
      <c r="AK134" s="57"/>
      <c r="AL134" s="57"/>
      <c r="AM134" s="160"/>
      <c r="AN134" s="21"/>
      <c r="AO134" s="21"/>
      <c r="AR134" s="45"/>
      <c r="AS134" s="14">
        <v>70.473323611076921</v>
      </c>
      <c r="AT134" s="14"/>
      <c r="AU134" s="36"/>
      <c r="AV134" s="36"/>
      <c r="AX134" s="49"/>
      <c r="AZ134" s="14"/>
      <c r="BB134" s="49"/>
      <c r="BC134" s="49"/>
      <c r="BI134" s="14"/>
      <c r="BJ134" s="14"/>
      <c r="BK134" s="14"/>
      <c r="BL134" s="14"/>
      <c r="BM134" s="21"/>
    </row>
    <row r="135" spans="1:71" s="19" customFormat="1" ht="15" x14ac:dyDescent="0.2">
      <c r="A135" s="21" t="s">
        <v>1160</v>
      </c>
      <c r="B135" s="21" t="s">
        <v>208</v>
      </c>
      <c r="C135" s="21" t="s">
        <v>115</v>
      </c>
      <c r="D135" s="21" t="s">
        <v>583</v>
      </c>
      <c r="E135" s="21" t="s">
        <v>986</v>
      </c>
      <c r="F135" s="46" t="s">
        <v>139</v>
      </c>
      <c r="G135" s="21" t="s">
        <v>170</v>
      </c>
      <c r="H135" s="21" t="s">
        <v>178</v>
      </c>
      <c r="I135" s="44">
        <v>45022</v>
      </c>
      <c r="J135" s="21"/>
      <c r="K135" s="30">
        <v>6.5027893139999993</v>
      </c>
      <c r="L135" s="30"/>
      <c r="M135" s="30"/>
      <c r="N135" s="21" t="s">
        <v>986</v>
      </c>
      <c r="O135" s="30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57"/>
      <c r="AJ135" s="21"/>
      <c r="AK135" s="57"/>
      <c r="AL135" s="57"/>
      <c r="AM135" s="160"/>
      <c r="AN135" s="21"/>
      <c r="AO135" s="21"/>
      <c r="AP135" s="21"/>
      <c r="AQ135" s="21"/>
      <c r="AR135" s="45"/>
      <c r="AS135" s="14">
        <v>70.497766666696407</v>
      </c>
      <c r="AT135" s="14"/>
      <c r="AU135" s="36"/>
      <c r="AV135" s="36"/>
      <c r="AW135" s="162"/>
      <c r="AY135" s="49">
        <v>14.050004552719548</v>
      </c>
      <c r="AZ135" s="14"/>
      <c r="BA135" s="14"/>
      <c r="BB135" s="49">
        <v>10.180433558494617</v>
      </c>
      <c r="BC135" s="49">
        <v>0.72458578360560544</v>
      </c>
      <c r="BD135" s="14"/>
      <c r="BE135" s="14"/>
      <c r="BF135" s="14"/>
      <c r="BG135" s="14"/>
      <c r="BH135" s="14"/>
      <c r="BI135" s="14"/>
      <c r="BJ135" s="14"/>
      <c r="BK135" s="14"/>
      <c r="BL135" s="14"/>
      <c r="BM135" s="21"/>
      <c r="BN135" s="21"/>
      <c r="BO135" s="21"/>
      <c r="BP135" s="21"/>
      <c r="BQ135" s="21"/>
      <c r="BR135" s="21"/>
      <c r="BS135" s="48"/>
    </row>
    <row r="136" spans="1:71" s="19" customFormat="1" ht="15" x14ac:dyDescent="0.2">
      <c r="A136" s="21" t="s">
        <v>1128</v>
      </c>
      <c r="B136" s="21" t="s">
        <v>208</v>
      </c>
      <c r="C136" s="21" t="s">
        <v>115</v>
      </c>
      <c r="D136" s="21" t="s">
        <v>1230</v>
      </c>
      <c r="E136" s="21" t="s">
        <v>986</v>
      </c>
      <c r="F136" s="46" t="s">
        <v>139</v>
      </c>
      <c r="G136" s="21" t="s">
        <v>170</v>
      </c>
      <c r="H136" s="21" t="s">
        <v>178</v>
      </c>
      <c r="I136" s="44">
        <v>45022</v>
      </c>
      <c r="J136" s="21"/>
      <c r="K136" s="30">
        <v>0.83256736500000006</v>
      </c>
      <c r="L136" s="30"/>
      <c r="M136" s="30"/>
      <c r="N136" s="21" t="s">
        <v>986</v>
      </c>
      <c r="O136" s="30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57"/>
      <c r="AJ136" s="21"/>
      <c r="AK136" s="57"/>
      <c r="AL136" s="57"/>
      <c r="AM136" s="160"/>
      <c r="AN136" s="21"/>
      <c r="AO136" s="21"/>
      <c r="AP136" s="21"/>
      <c r="AQ136" s="21"/>
      <c r="AR136" s="45"/>
      <c r="AS136" s="14">
        <v>70.522209722315893</v>
      </c>
      <c r="AT136" s="14"/>
      <c r="AU136" s="36"/>
      <c r="AV136" s="36"/>
      <c r="AW136" s="162"/>
      <c r="AX136" s="49"/>
      <c r="AY136" s="30"/>
      <c r="AZ136" s="14"/>
      <c r="BA136" s="14"/>
      <c r="BB136" s="49"/>
      <c r="BC136" s="49"/>
      <c r="BD136" s="14"/>
      <c r="BE136" s="14"/>
      <c r="BF136" s="14"/>
      <c r="BG136" s="14"/>
      <c r="BH136" s="14"/>
      <c r="BI136" s="14"/>
      <c r="BJ136" s="14"/>
      <c r="BK136" s="14"/>
      <c r="BL136" s="14"/>
      <c r="BM136" s="21"/>
      <c r="BN136" s="21"/>
      <c r="BO136" s="21"/>
      <c r="BP136" s="21"/>
      <c r="BQ136" s="21"/>
      <c r="BR136" s="21"/>
      <c r="BS136" s="21"/>
    </row>
    <row r="137" spans="1:71" s="19" customFormat="1" ht="15" x14ac:dyDescent="0.2">
      <c r="A137" s="21" t="s">
        <v>1095</v>
      </c>
      <c r="B137" s="21" t="s">
        <v>208</v>
      </c>
      <c r="C137" s="21" t="s">
        <v>115</v>
      </c>
      <c r="D137" s="21" t="s">
        <v>1231</v>
      </c>
      <c r="E137" s="21" t="s">
        <v>986</v>
      </c>
      <c r="F137" s="46" t="s">
        <v>140</v>
      </c>
      <c r="G137" s="21" t="s">
        <v>170</v>
      </c>
      <c r="H137" s="21" t="s">
        <v>178</v>
      </c>
      <c r="I137" s="44">
        <v>45022</v>
      </c>
      <c r="J137" s="21"/>
      <c r="K137" s="30">
        <v>0.445705236</v>
      </c>
      <c r="L137" s="30"/>
      <c r="M137" s="30"/>
      <c r="N137" s="21" t="s">
        <v>986</v>
      </c>
      <c r="O137" s="30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57"/>
      <c r="AJ137" s="21"/>
      <c r="AK137" s="57"/>
      <c r="AL137" s="57"/>
      <c r="AM137" s="160"/>
      <c r="AN137" s="21"/>
      <c r="AO137" s="21"/>
      <c r="AP137" s="21"/>
      <c r="AQ137" s="21"/>
      <c r="AR137" s="45"/>
      <c r="AS137" s="14">
        <v>70.546652777760755</v>
      </c>
      <c r="AT137" s="14"/>
      <c r="AU137" s="36"/>
      <c r="AV137" s="36"/>
      <c r="AW137" s="162"/>
      <c r="AX137" s="49"/>
      <c r="AY137" s="30"/>
      <c r="AZ137" s="14"/>
      <c r="BA137" s="14"/>
      <c r="BB137" s="49"/>
      <c r="BC137" s="49"/>
      <c r="BD137" s="14"/>
      <c r="BE137" s="14"/>
      <c r="BF137" s="14"/>
      <c r="BG137" s="14"/>
      <c r="BH137" s="14"/>
      <c r="BI137" s="14"/>
      <c r="BJ137" s="14"/>
      <c r="BK137" s="14"/>
      <c r="BL137" s="14"/>
      <c r="BM137" s="21"/>
      <c r="BN137" s="21"/>
      <c r="BO137" s="21"/>
      <c r="BP137" s="21"/>
      <c r="BQ137" s="21"/>
      <c r="BR137" s="21"/>
      <c r="BS137" s="21"/>
    </row>
    <row r="138" spans="1:71" s="19" customFormat="1" ht="15" x14ac:dyDescent="0.2">
      <c r="A138" s="21" t="s">
        <v>1109</v>
      </c>
      <c r="B138" s="21" t="s">
        <v>208</v>
      </c>
      <c r="C138" s="21" t="s">
        <v>115</v>
      </c>
      <c r="D138" s="21" t="s">
        <v>1232</v>
      </c>
      <c r="E138" s="21" t="s">
        <v>986</v>
      </c>
      <c r="F138" s="46" t="s">
        <v>140</v>
      </c>
      <c r="G138" s="21" t="s">
        <v>170</v>
      </c>
      <c r="H138" s="21" t="s">
        <v>178</v>
      </c>
      <c r="I138" s="44">
        <v>45022</v>
      </c>
      <c r="J138" s="21"/>
      <c r="K138" s="30">
        <v>0.60095087999999997</v>
      </c>
      <c r="L138" s="30"/>
      <c r="M138" s="30"/>
      <c r="N138" s="21" t="s">
        <v>986</v>
      </c>
      <c r="O138" s="30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57"/>
      <c r="AJ138" s="21"/>
      <c r="AK138" s="57"/>
      <c r="AL138" s="57"/>
      <c r="AM138" s="160"/>
      <c r="AN138" s="21"/>
      <c r="AO138" s="21"/>
      <c r="AP138" s="21"/>
      <c r="AQ138" s="21"/>
      <c r="AR138" s="45"/>
      <c r="AS138" s="14">
        <v>70.571095833380241</v>
      </c>
      <c r="AT138" s="14"/>
      <c r="AU138" s="36"/>
      <c r="AV138" s="36"/>
      <c r="AW138" s="162"/>
      <c r="AX138" s="49"/>
      <c r="AY138" s="30"/>
      <c r="AZ138" s="14"/>
      <c r="BA138" s="14"/>
      <c r="BB138" s="49"/>
      <c r="BC138" s="49"/>
      <c r="BD138" s="14"/>
      <c r="BE138" s="14"/>
      <c r="BF138" s="14"/>
      <c r="BG138" s="14"/>
      <c r="BH138" s="14"/>
      <c r="BI138" s="14"/>
      <c r="BJ138" s="14"/>
      <c r="BK138" s="14"/>
      <c r="BL138" s="14"/>
      <c r="BM138" s="21"/>
      <c r="BN138" s="21"/>
      <c r="BO138" s="21"/>
      <c r="BP138" s="21"/>
      <c r="BQ138" s="21"/>
      <c r="BR138" s="21"/>
      <c r="BS138" s="21"/>
    </row>
    <row r="139" spans="1:71" s="19" customFormat="1" ht="15" x14ac:dyDescent="0.2">
      <c r="A139" s="21" t="s">
        <v>1154</v>
      </c>
      <c r="B139" s="21" t="s">
        <v>208</v>
      </c>
      <c r="C139" s="21" t="s">
        <v>115</v>
      </c>
      <c r="D139" s="21" t="s">
        <v>1233</v>
      </c>
      <c r="E139" s="21" t="s">
        <v>986</v>
      </c>
      <c r="F139" s="46" t="s">
        <v>140</v>
      </c>
      <c r="G139" s="21" t="s">
        <v>170</v>
      </c>
      <c r="H139" s="21" t="s">
        <v>178</v>
      </c>
      <c r="I139" s="44">
        <v>45022</v>
      </c>
      <c r="J139" s="21"/>
      <c r="K139" s="30">
        <v>2.2397940090000001</v>
      </c>
      <c r="L139" s="30"/>
      <c r="M139" s="30"/>
      <c r="N139" s="21" t="s">
        <v>986</v>
      </c>
      <c r="O139" s="30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57"/>
      <c r="AJ139" s="21"/>
      <c r="AK139" s="57"/>
      <c r="AL139" s="57"/>
      <c r="AM139" s="160"/>
      <c r="AN139" s="21"/>
      <c r="AO139" s="21"/>
      <c r="AP139" s="21"/>
      <c r="AQ139" s="21"/>
      <c r="AR139" s="45"/>
      <c r="AS139" s="14">
        <v>70.595538888999727</v>
      </c>
      <c r="AT139" s="14"/>
      <c r="AU139" s="36"/>
      <c r="AV139" s="36"/>
      <c r="AW139" s="162"/>
      <c r="AX139" s="49"/>
      <c r="AY139" s="30"/>
      <c r="AZ139" s="14"/>
      <c r="BA139" s="14"/>
      <c r="BB139" s="49"/>
      <c r="BC139" s="49"/>
      <c r="BD139" s="14"/>
      <c r="BE139" s="14"/>
      <c r="BF139" s="14"/>
      <c r="BG139" s="14"/>
      <c r="BH139" s="14"/>
      <c r="BI139" s="14"/>
      <c r="BJ139" s="14"/>
      <c r="BK139" s="14"/>
      <c r="BL139" s="14"/>
      <c r="BM139" s="21"/>
      <c r="BN139" s="48"/>
      <c r="BO139" s="48"/>
      <c r="BP139" s="48"/>
      <c r="BQ139" s="48"/>
      <c r="BR139" s="48"/>
      <c r="BS139" s="48"/>
    </row>
    <row r="140" spans="1:71" s="19" customFormat="1" ht="15" x14ac:dyDescent="0.2">
      <c r="A140" s="21" t="s">
        <v>1120</v>
      </c>
      <c r="B140" s="21" t="s">
        <v>208</v>
      </c>
      <c r="C140" s="21" t="s">
        <v>115</v>
      </c>
      <c r="D140" s="21" t="s">
        <v>1234</v>
      </c>
      <c r="E140" s="21" t="s">
        <v>986</v>
      </c>
      <c r="F140" s="46" t="s">
        <v>140</v>
      </c>
      <c r="G140" s="21" t="s">
        <v>170</v>
      </c>
      <c r="H140" s="21" t="s">
        <v>178</v>
      </c>
      <c r="I140" s="44">
        <v>45022</v>
      </c>
      <c r="J140" s="21"/>
      <c r="K140" s="30">
        <v>0.71237718900000002</v>
      </c>
      <c r="L140" s="30"/>
      <c r="M140" s="30"/>
      <c r="N140" s="21" t="s">
        <v>986</v>
      </c>
      <c r="O140" s="30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57"/>
      <c r="AJ140" s="21"/>
      <c r="AK140" s="57"/>
      <c r="AL140" s="57"/>
      <c r="AM140" s="160"/>
      <c r="AN140" s="21"/>
      <c r="AO140" s="21"/>
      <c r="AP140" s="21"/>
      <c r="AQ140" s="21"/>
      <c r="AR140" s="45"/>
      <c r="AS140" s="14">
        <v>70.619981944444589</v>
      </c>
      <c r="AT140" s="14"/>
      <c r="AU140" s="36"/>
      <c r="AV140" s="36"/>
      <c r="AW140" s="162"/>
      <c r="AX140" s="49"/>
      <c r="AY140" s="30"/>
      <c r="AZ140" s="14"/>
      <c r="BA140" s="14"/>
      <c r="BB140" s="49"/>
      <c r="BC140" s="49"/>
      <c r="BD140" s="14"/>
      <c r="BE140" s="14"/>
      <c r="BF140" s="14"/>
      <c r="BG140" s="14"/>
      <c r="BH140" s="14"/>
      <c r="BI140" s="14"/>
      <c r="BJ140" s="14"/>
      <c r="BK140" s="14"/>
      <c r="BL140" s="14"/>
      <c r="BM140" s="21"/>
      <c r="BN140" s="21"/>
      <c r="BO140" s="21"/>
      <c r="BP140" s="21"/>
      <c r="BQ140" s="21"/>
      <c r="BR140" s="21"/>
      <c r="BS140" s="21"/>
    </row>
    <row r="141" spans="1:71" s="19" customFormat="1" ht="15" x14ac:dyDescent="0.2">
      <c r="A141" s="21" t="s">
        <v>1165</v>
      </c>
      <c r="B141" s="21" t="s">
        <v>208</v>
      </c>
      <c r="C141" s="21" t="s">
        <v>115</v>
      </c>
      <c r="D141" s="21" t="s">
        <v>448</v>
      </c>
      <c r="E141" s="21" t="s">
        <v>986</v>
      </c>
      <c r="F141" s="46" t="s">
        <v>141</v>
      </c>
      <c r="G141" s="21" t="s">
        <v>170</v>
      </c>
      <c r="H141" s="21" t="s">
        <v>178</v>
      </c>
      <c r="I141" s="44">
        <v>45022</v>
      </c>
      <c r="J141" s="21"/>
      <c r="K141" s="30">
        <v>21.651759414000001</v>
      </c>
      <c r="L141" s="30"/>
      <c r="M141" s="30"/>
      <c r="N141" s="21" t="s">
        <v>986</v>
      </c>
      <c r="O141" s="30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57"/>
      <c r="AJ141" s="21"/>
      <c r="AK141" s="57"/>
      <c r="AL141" s="57"/>
      <c r="AM141" s="160"/>
      <c r="AN141" s="21"/>
      <c r="AO141" s="21"/>
      <c r="AP141" s="21"/>
      <c r="AQ141" s="21"/>
      <c r="AR141" s="45"/>
      <c r="AS141" s="14">
        <v>70.742197222192772</v>
      </c>
      <c r="AT141" s="14"/>
      <c r="AU141" s="36"/>
      <c r="AV141" s="36"/>
      <c r="AW141" s="162"/>
      <c r="AY141" s="49">
        <v>15.124323471445017</v>
      </c>
      <c r="AZ141" s="14"/>
      <c r="BA141" s="14"/>
      <c r="BB141" s="49">
        <v>12.217510923110062</v>
      </c>
      <c r="BC141" s="49">
        <v>0.80780544969015855</v>
      </c>
      <c r="BD141" s="14"/>
      <c r="BE141" s="14"/>
      <c r="BF141" s="14"/>
      <c r="BG141" s="14"/>
      <c r="BH141" s="14"/>
      <c r="BI141" s="14"/>
      <c r="BJ141" s="14"/>
      <c r="BK141" s="14"/>
      <c r="BL141" s="14"/>
      <c r="BM141" s="21"/>
      <c r="BN141" s="21"/>
      <c r="BO141" s="21"/>
      <c r="BP141" s="21"/>
      <c r="BQ141" s="21"/>
      <c r="BR141" s="21"/>
      <c r="BS141" s="21"/>
    </row>
    <row r="142" spans="1:71" s="19" customFormat="1" ht="15" x14ac:dyDescent="0.2">
      <c r="A142" s="21" t="s">
        <v>1153</v>
      </c>
      <c r="B142" s="21" t="s">
        <v>208</v>
      </c>
      <c r="C142" s="21" t="s">
        <v>115</v>
      </c>
      <c r="D142" s="21" t="s">
        <v>1235</v>
      </c>
      <c r="E142" s="21" t="s">
        <v>986</v>
      </c>
      <c r="F142" s="46" t="s">
        <v>141</v>
      </c>
      <c r="G142" s="21" t="s">
        <v>170</v>
      </c>
      <c r="H142" s="21" t="s">
        <v>178</v>
      </c>
      <c r="I142" s="44">
        <v>45022</v>
      </c>
      <c r="J142" s="21"/>
      <c r="K142" s="30">
        <v>2.1646751489999998</v>
      </c>
      <c r="L142" s="30"/>
      <c r="M142" s="30"/>
      <c r="N142" s="21" t="s">
        <v>986</v>
      </c>
      <c r="O142" s="30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57"/>
      <c r="AJ142" s="21"/>
      <c r="AK142" s="57"/>
      <c r="AL142" s="57"/>
      <c r="AM142" s="160"/>
      <c r="AN142" s="21"/>
      <c r="AO142" s="21"/>
      <c r="AP142" s="21"/>
      <c r="AQ142" s="21"/>
      <c r="AR142" s="45"/>
      <c r="AS142" s="14">
        <v>70.766640277812257</v>
      </c>
      <c r="AT142" s="14"/>
      <c r="AU142" s="36"/>
      <c r="AV142" s="36"/>
      <c r="AW142" s="162"/>
      <c r="AX142" s="49"/>
      <c r="AY142" s="30"/>
      <c r="AZ142" s="14"/>
      <c r="BA142" s="14"/>
      <c r="BB142" s="49"/>
      <c r="BC142" s="49"/>
      <c r="BD142" s="14"/>
      <c r="BE142" s="14"/>
      <c r="BF142" s="14"/>
      <c r="BG142" s="14"/>
      <c r="BH142" s="14"/>
      <c r="BI142" s="14"/>
      <c r="BJ142" s="14"/>
      <c r="BK142" s="14"/>
      <c r="BL142" s="14"/>
      <c r="BM142" s="21"/>
      <c r="BN142" s="21"/>
      <c r="BO142" s="21"/>
      <c r="BP142" s="21"/>
      <c r="BQ142" s="21"/>
      <c r="BR142" s="21"/>
      <c r="BS142" s="48"/>
    </row>
    <row r="143" spans="1:71" s="19" customFormat="1" ht="15" x14ac:dyDescent="0.2">
      <c r="A143" s="21" t="s">
        <v>1152</v>
      </c>
      <c r="B143" s="21" t="s">
        <v>208</v>
      </c>
      <c r="C143" s="21" t="s">
        <v>115</v>
      </c>
      <c r="D143" s="21" t="s">
        <v>1236</v>
      </c>
      <c r="E143" s="21" t="s">
        <v>986</v>
      </c>
      <c r="F143" s="46" t="s">
        <v>141</v>
      </c>
      <c r="G143" s="21" t="s">
        <v>170</v>
      </c>
      <c r="H143" s="21" t="s">
        <v>178</v>
      </c>
      <c r="I143" s="44">
        <v>45022</v>
      </c>
      <c r="J143" s="21"/>
      <c r="K143" s="30">
        <v>2.1283677000000001</v>
      </c>
      <c r="L143" s="30"/>
      <c r="M143" s="30"/>
      <c r="N143" s="21" t="s">
        <v>986</v>
      </c>
      <c r="O143" s="30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57"/>
      <c r="AJ143" s="21"/>
      <c r="AK143" s="57"/>
      <c r="AL143" s="57"/>
      <c r="AM143" s="160"/>
      <c r="AN143" s="21"/>
      <c r="AO143" s="21"/>
      <c r="AP143" s="21"/>
      <c r="AQ143" s="21"/>
      <c r="AR143" s="45"/>
      <c r="AS143" s="14">
        <v>70.791083333431743</v>
      </c>
      <c r="AT143" s="14"/>
      <c r="AU143" s="36"/>
      <c r="AV143" s="36"/>
      <c r="AW143" s="162"/>
      <c r="AX143" s="49"/>
      <c r="AY143" s="30"/>
      <c r="AZ143" s="14"/>
      <c r="BA143" s="14"/>
      <c r="BB143" s="49"/>
      <c r="BC143" s="49"/>
      <c r="BD143" s="14"/>
      <c r="BE143" s="14"/>
      <c r="BF143" s="14"/>
      <c r="BG143" s="14"/>
      <c r="BH143" s="14"/>
      <c r="BI143" s="14"/>
      <c r="BJ143" s="14"/>
      <c r="BK143" s="14"/>
      <c r="BL143" s="14"/>
      <c r="BM143" s="21"/>
      <c r="BN143" s="21"/>
      <c r="BO143" s="21"/>
      <c r="BP143" s="21"/>
      <c r="BQ143" s="21"/>
      <c r="BR143" s="21"/>
      <c r="BS143" s="48"/>
    </row>
    <row r="144" spans="1:71" s="19" customFormat="1" ht="15" x14ac:dyDescent="0.2">
      <c r="A144" s="21" t="s">
        <v>1144</v>
      </c>
      <c r="B144" s="21" t="s">
        <v>208</v>
      </c>
      <c r="C144" s="21" t="s">
        <v>115</v>
      </c>
      <c r="D144" s="21" t="s">
        <v>1237</v>
      </c>
      <c r="E144" s="21" t="s">
        <v>986</v>
      </c>
      <c r="F144" s="46" t="s">
        <v>141</v>
      </c>
      <c r="G144" s="21" t="s">
        <v>170</v>
      </c>
      <c r="H144" s="21" t="s">
        <v>178</v>
      </c>
      <c r="I144" s="44">
        <v>45022</v>
      </c>
      <c r="J144" s="21"/>
      <c r="K144" s="30">
        <v>1.100491299</v>
      </c>
      <c r="L144" s="30"/>
      <c r="M144" s="30"/>
      <c r="N144" s="21" t="s">
        <v>986</v>
      </c>
      <c r="O144" s="30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57"/>
      <c r="AJ144" s="21"/>
      <c r="AK144" s="57"/>
      <c r="AL144" s="57"/>
      <c r="AM144" s="160"/>
      <c r="AN144" s="21"/>
      <c r="AO144" s="21"/>
      <c r="AP144" s="21"/>
      <c r="AQ144" s="21"/>
      <c r="AR144" s="45"/>
      <c r="AS144" s="14">
        <v>70.815526388876606</v>
      </c>
      <c r="AT144" s="14"/>
      <c r="AU144" s="36"/>
      <c r="AV144" s="36"/>
      <c r="AW144" s="162"/>
      <c r="AX144" s="49"/>
      <c r="AY144" s="30"/>
      <c r="AZ144" s="14"/>
      <c r="BA144" s="14"/>
      <c r="BB144" s="49"/>
      <c r="BC144" s="49"/>
      <c r="BD144" s="14"/>
      <c r="BE144" s="14"/>
      <c r="BF144" s="14"/>
      <c r="BG144" s="14"/>
      <c r="BH144" s="14"/>
      <c r="BI144" s="14"/>
      <c r="BJ144" s="14"/>
      <c r="BK144" s="14"/>
      <c r="BL144" s="14"/>
      <c r="BM144" s="21"/>
      <c r="BN144" s="21"/>
      <c r="BO144" s="21"/>
      <c r="BP144" s="21"/>
      <c r="BQ144" s="21"/>
      <c r="BR144" s="21"/>
      <c r="BS144" s="21"/>
    </row>
    <row r="145" spans="1:71" s="19" customFormat="1" ht="15" x14ac:dyDescent="0.2">
      <c r="A145" s="21" t="s">
        <v>1066</v>
      </c>
      <c r="B145" s="21" t="s">
        <v>208</v>
      </c>
      <c r="C145" s="21" t="s">
        <v>115</v>
      </c>
      <c r="D145" s="21" t="s">
        <v>1238</v>
      </c>
      <c r="E145" s="21" t="s">
        <v>986</v>
      </c>
      <c r="F145" s="46" t="s">
        <v>749</v>
      </c>
      <c r="G145" s="21" t="s">
        <v>170</v>
      </c>
      <c r="H145" s="21" t="s">
        <v>178</v>
      </c>
      <c r="I145" s="44">
        <v>45022</v>
      </c>
      <c r="J145" s="21"/>
      <c r="K145" s="30">
        <v>0.108922347</v>
      </c>
      <c r="L145" s="30"/>
      <c r="M145" s="30"/>
      <c r="N145" s="21" t="s">
        <v>986</v>
      </c>
      <c r="O145" s="30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57"/>
      <c r="AJ145" s="21"/>
      <c r="AK145" s="57"/>
      <c r="AL145" s="57"/>
      <c r="AM145" s="160"/>
      <c r="AN145" s="21"/>
      <c r="AO145" s="21"/>
      <c r="AP145" s="21"/>
      <c r="AQ145" s="21"/>
      <c r="AR145" s="45"/>
      <c r="AS145" s="14">
        <v>71.328830555663444</v>
      </c>
      <c r="AT145" s="14"/>
      <c r="AU145" s="36"/>
      <c r="AV145" s="36"/>
      <c r="AW145" s="162"/>
      <c r="AX145" s="49"/>
      <c r="AY145" s="30"/>
      <c r="AZ145" s="14"/>
      <c r="BA145" s="14"/>
      <c r="BB145" s="49"/>
      <c r="BC145" s="49"/>
      <c r="BD145" s="14"/>
      <c r="BE145" s="14"/>
      <c r="BF145" s="14"/>
      <c r="BG145" s="14"/>
      <c r="BH145" s="14"/>
      <c r="BI145" s="14"/>
      <c r="BJ145" s="14"/>
      <c r="BK145" s="14"/>
      <c r="BL145" s="14"/>
      <c r="BM145" s="21"/>
      <c r="BN145" s="21"/>
      <c r="BO145" s="21"/>
      <c r="BP145" s="21"/>
      <c r="BQ145" s="21"/>
      <c r="BR145" s="21"/>
      <c r="BS145" s="21"/>
    </row>
    <row r="146" spans="1:71" s="19" customFormat="1" ht="15" x14ac:dyDescent="0.2">
      <c r="A146" s="21" t="s">
        <v>1161</v>
      </c>
      <c r="B146" s="21" t="s">
        <v>208</v>
      </c>
      <c r="C146" s="21" t="s">
        <v>115</v>
      </c>
      <c r="D146" s="21" t="s">
        <v>1239</v>
      </c>
      <c r="E146" s="21" t="s">
        <v>986</v>
      </c>
      <c r="F146" s="46" t="s">
        <v>749</v>
      </c>
      <c r="G146" s="21" t="s">
        <v>170</v>
      </c>
      <c r="H146" s="21" t="s">
        <v>178</v>
      </c>
      <c r="I146" s="44">
        <v>45022</v>
      </c>
      <c r="J146" s="21"/>
      <c r="K146" s="30">
        <v>7.0949763270000004</v>
      </c>
      <c r="L146" s="30"/>
      <c r="M146" s="30"/>
      <c r="N146" s="21" t="s">
        <v>986</v>
      </c>
      <c r="O146" s="30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57"/>
      <c r="AJ146" s="21"/>
      <c r="AK146" s="57"/>
      <c r="AL146" s="57"/>
      <c r="AM146" s="160"/>
      <c r="AN146" s="21"/>
      <c r="AO146" s="21"/>
      <c r="AP146" s="21"/>
      <c r="AQ146" s="21"/>
      <c r="AR146" s="45"/>
      <c r="AS146" s="14">
        <v>71.353273611108307</v>
      </c>
      <c r="AT146" s="14"/>
      <c r="AU146" s="36"/>
      <c r="AV146" s="36"/>
      <c r="AW146" s="162"/>
      <c r="AX146" s="49"/>
      <c r="AY146" s="30"/>
      <c r="AZ146" s="14"/>
      <c r="BA146" s="14"/>
      <c r="BB146" s="49"/>
      <c r="BC146" s="49"/>
      <c r="BD146" s="14"/>
      <c r="BE146" s="14"/>
      <c r="BF146" s="14"/>
      <c r="BG146" s="14"/>
      <c r="BH146" s="14"/>
      <c r="BI146" s="14"/>
      <c r="BJ146" s="14"/>
      <c r="BK146" s="14"/>
      <c r="BL146" s="14"/>
      <c r="BM146" s="21"/>
      <c r="BN146" s="21"/>
      <c r="BO146" s="21"/>
      <c r="BP146" s="21"/>
      <c r="BQ146" s="21"/>
      <c r="BR146" s="21"/>
      <c r="BS146" s="48"/>
    </row>
    <row r="147" spans="1:71" s="19" customFormat="1" ht="15" x14ac:dyDescent="0.2">
      <c r="A147" s="21" t="s">
        <v>1156</v>
      </c>
      <c r="B147" s="21" t="s">
        <v>208</v>
      </c>
      <c r="C147" s="21" t="s">
        <v>115</v>
      </c>
      <c r="D147" s="21" t="s">
        <v>1240</v>
      </c>
      <c r="E147" s="21" t="s">
        <v>986</v>
      </c>
      <c r="F147" s="46" t="s">
        <v>749</v>
      </c>
      <c r="G147" s="21" t="s">
        <v>170</v>
      </c>
      <c r="H147" s="21" t="s">
        <v>178</v>
      </c>
      <c r="I147" s="44">
        <v>45022</v>
      </c>
      <c r="J147" s="21"/>
      <c r="K147" s="30">
        <v>2.7080349030000002</v>
      </c>
      <c r="L147" s="30"/>
      <c r="M147" s="30"/>
      <c r="N147" s="21" t="s">
        <v>986</v>
      </c>
      <c r="O147" s="30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57"/>
      <c r="AJ147" s="21"/>
      <c r="AK147" s="57"/>
      <c r="AL147" s="57"/>
      <c r="AM147" s="160"/>
      <c r="AN147" s="21"/>
      <c r="AO147" s="21"/>
      <c r="AP147" s="21"/>
      <c r="AQ147" s="21"/>
      <c r="AR147" s="45"/>
      <c r="AS147" s="14">
        <v>71.377716666727792</v>
      </c>
      <c r="AT147" s="14"/>
      <c r="AU147" s="36"/>
      <c r="AV147" s="36"/>
      <c r="AW147" s="162"/>
      <c r="AX147" s="49"/>
      <c r="AY147" s="30"/>
      <c r="AZ147" s="14"/>
      <c r="BA147" s="14"/>
      <c r="BB147" s="49"/>
      <c r="BC147" s="49"/>
      <c r="BD147" s="14"/>
      <c r="BE147" s="14"/>
      <c r="BF147" s="14"/>
      <c r="BG147" s="14"/>
      <c r="BH147" s="14"/>
      <c r="BI147" s="14"/>
      <c r="BJ147" s="14"/>
      <c r="BK147" s="14"/>
      <c r="BL147" s="14"/>
      <c r="BM147" s="21"/>
      <c r="BN147" s="48"/>
      <c r="BO147" s="48"/>
      <c r="BP147" s="48"/>
      <c r="BQ147" s="48"/>
      <c r="BR147" s="48"/>
      <c r="BS147" s="48"/>
    </row>
    <row r="148" spans="1:71" s="19" customFormat="1" ht="15" x14ac:dyDescent="0.2">
      <c r="A148" s="21" t="s">
        <v>1081</v>
      </c>
      <c r="B148" s="21" t="s">
        <v>208</v>
      </c>
      <c r="C148" s="21" t="s">
        <v>115</v>
      </c>
      <c r="D148" s="21" t="s">
        <v>1241</v>
      </c>
      <c r="E148" s="21" t="s">
        <v>986</v>
      </c>
      <c r="F148" s="46" t="s">
        <v>749</v>
      </c>
      <c r="G148" s="21" t="s">
        <v>170</v>
      </c>
      <c r="H148" s="21" t="s">
        <v>178</v>
      </c>
      <c r="I148" s="44">
        <v>45022</v>
      </c>
      <c r="J148" s="21"/>
      <c r="K148" s="30">
        <v>0.26917591500000004</v>
      </c>
      <c r="L148" s="30"/>
      <c r="M148" s="30"/>
      <c r="N148" s="21" t="s">
        <v>986</v>
      </c>
      <c r="O148" s="30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57"/>
      <c r="AJ148" s="21"/>
      <c r="AK148" s="57"/>
      <c r="AL148" s="57"/>
      <c r="AM148" s="160"/>
      <c r="AN148" s="21"/>
      <c r="AO148" s="21"/>
      <c r="AP148" s="21"/>
      <c r="AQ148" s="21"/>
      <c r="AR148" s="45"/>
      <c r="AS148" s="14">
        <v>71.402159722347278</v>
      </c>
      <c r="AT148" s="14"/>
      <c r="AU148" s="36"/>
      <c r="AV148" s="36"/>
      <c r="AW148" s="162"/>
      <c r="AX148" s="49"/>
      <c r="AY148" s="30"/>
      <c r="AZ148" s="14"/>
      <c r="BA148" s="14"/>
      <c r="BB148" s="49"/>
      <c r="BC148" s="49"/>
      <c r="BD148" s="14"/>
      <c r="BE148" s="14"/>
      <c r="BF148" s="14"/>
      <c r="BG148" s="14"/>
      <c r="BH148" s="14"/>
      <c r="BI148" s="14"/>
      <c r="BJ148" s="14"/>
      <c r="BK148" s="14"/>
      <c r="BL148" s="14"/>
      <c r="BM148" s="21"/>
      <c r="BN148" s="21"/>
      <c r="BO148" s="21"/>
      <c r="BP148" s="21"/>
      <c r="BQ148" s="21"/>
      <c r="BR148" s="21"/>
      <c r="BS148" s="21"/>
    </row>
    <row r="149" spans="1:71" s="19" customFormat="1" ht="15" x14ac:dyDescent="0.2">
      <c r="A149" s="21"/>
      <c r="B149" s="21"/>
      <c r="C149" s="21"/>
      <c r="D149" s="21"/>
      <c r="E149" s="21"/>
      <c r="F149" s="46"/>
      <c r="G149" s="21"/>
      <c r="H149" s="21"/>
      <c r="I149" s="44"/>
      <c r="J149" s="21"/>
      <c r="K149" s="30"/>
      <c r="L149" s="30"/>
      <c r="M149" s="30"/>
      <c r="N149" s="21"/>
      <c r="O149" s="30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57"/>
      <c r="AJ149" s="21"/>
      <c r="AK149" s="57"/>
      <c r="AL149" s="57"/>
      <c r="AM149" s="160"/>
      <c r="AN149" s="21"/>
      <c r="AO149" s="21"/>
      <c r="AP149" s="21"/>
      <c r="AQ149" s="21"/>
      <c r="AR149" s="45"/>
      <c r="AS149" s="14"/>
      <c r="AT149" s="14"/>
      <c r="AU149" s="36"/>
      <c r="AV149" s="36"/>
      <c r="AW149" s="162"/>
      <c r="AX149" s="14"/>
      <c r="AY149" s="30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21"/>
      <c r="BN149" s="21"/>
      <c r="BO149" s="21"/>
      <c r="BP149" s="21"/>
      <c r="BQ149" s="21"/>
      <c r="BR149" s="21"/>
      <c r="BS149" s="21"/>
    </row>
  </sheetData>
  <autoFilter ref="F2" xr:uid="{5C09CC99-23B3-F445-94D3-292B4A768E6F}"/>
  <sortState xmlns:xlrd2="http://schemas.microsoft.com/office/spreadsheetml/2017/richdata2" ref="A127:BS148">
    <sortCondition ref="A127:A148"/>
  </sortState>
  <phoneticPr fontId="18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5685-1278-E349-94F0-4E622FF94E21}">
  <dimension ref="A1:V317"/>
  <sheetViews>
    <sheetView zoomScale="132" zoomScaleNormal="120" workbookViewId="0">
      <pane xSplit="3" ySplit="1" topLeftCell="G307" activePane="bottomRight" state="frozen"/>
      <selection pane="topRight" activeCell="B1" sqref="B1"/>
      <selection pane="bottomLeft" activeCell="A2" sqref="A2"/>
      <selection pane="bottomRight" activeCell="K315" sqref="K315:K317"/>
    </sheetView>
  </sheetViews>
  <sheetFormatPr baseColWidth="10" defaultRowHeight="15" x14ac:dyDescent="0.2"/>
  <cols>
    <col min="1" max="1" width="10.83203125" style="33" customWidth="1"/>
    <col min="2" max="2" width="62.1640625" style="23" customWidth="1"/>
    <col min="3" max="3" width="12" style="27" customWidth="1"/>
    <col min="4" max="4" width="13.5" style="120" customWidth="1"/>
    <col min="5" max="5" width="12.33203125" style="53" bestFit="1" customWidth="1"/>
    <col min="6" max="6" width="9.1640625" style="33" customWidth="1"/>
    <col min="7" max="7" width="8.33203125" style="33" customWidth="1"/>
    <col min="8" max="8" width="19" style="33" bestFit="1" customWidth="1"/>
    <col min="9" max="9" width="15.6640625" style="33" bestFit="1" customWidth="1"/>
    <col min="10" max="10" width="10.83203125" style="33"/>
    <col min="11" max="11" width="9.1640625" style="23" customWidth="1"/>
    <col min="12" max="12" width="14.1640625" style="33" customWidth="1"/>
    <col min="13" max="13" width="30.5" style="33" customWidth="1"/>
    <col min="14" max="16384" width="10.83203125" style="33"/>
  </cols>
  <sheetData>
    <row r="1" spans="1:22" s="85" customFormat="1" ht="64" x14ac:dyDescent="0.2">
      <c r="A1" s="85" t="s">
        <v>228</v>
      </c>
      <c r="B1" s="91" t="s">
        <v>1303</v>
      </c>
      <c r="C1" s="86" t="s">
        <v>229</v>
      </c>
      <c r="D1" s="87" t="s">
        <v>230</v>
      </c>
      <c r="E1" s="88" t="s">
        <v>231</v>
      </c>
      <c r="F1" s="89" t="s">
        <v>232</v>
      </c>
      <c r="G1" s="89" t="s">
        <v>233</v>
      </c>
      <c r="H1" s="89" t="s">
        <v>1021</v>
      </c>
      <c r="I1" s="89" t="s">
        <v>11</v>
      </c>
      <c r="J1" s="89" t="s">
        <v>234</v>
      </c>
      <c r="K1" s="90" t="s">
        <v>235</v>
      </c>
      <c r="L1" s="85" t="s">
        <v>237</v>
      </c>
      <c r="M1" s="85" t="s">
        <v>238</v>
      </c>
    </row>
    <row r="2" spans="1:22" ht="16" x14ac:dyDescent="0.2">
      <c r="A2" s="33" t="s">
        <v>327</v>
      </c>
      <c r="B2" s="94" t="s">
        <v>751</v>
      </c>
      <c r="C2" s="22">
        <v>1728</v>
      </c>
      <c r="D2" s="92" t="s">
        <v>770</v>
      </c>
      <c r="E2" s="93">
        <v>3400</v>
      </c>
      <c r="F2" s="20" t="s">
        <v>240</v>
      </c>
      <c r="G2" s="33" t="s">
        <v>207</v>
      </c>
      <c r="H2" s="20" t="s">
        <v>488</v>
      </c>
      <c r="I2" s="20" t="s">
        <v>489</v>
      </c>
      <c r="J2" s="22">
        <v>3004</v>
      </c>
      <c r="K2" s="94">
        <v>3.4717142857142869</v>
      </c>
      <c r="L2" s="95" t="s">
        <v>243</v>
      </c>
      <c r="U2" s="96"/>
    </row>
    <row r="3" spans="1:22" ht="16" x14ac:dyDescent="0.2">
      <c r="A3" s="33" t="s">
        <v>327</v>
      </c>
      <c r="B3" s="94" t="s">
        <v>751</v>
      </c>
      <c r="C3" s="22">
        <v>1756</v>
      </c>
      <c r="D3" s="92" t="s">
        <v>770</v>
      </c>
      <c r="E3" s="93">
        <v>3600</v>
      </c>
      <c r="F3" s="20" t="s">
        <v>240</v>
      </c>
      <c r="G3" s="33" t="s">
        <v>207</v>
      </c>
      <c r="H3" s="20" t="s">
        <v>484</v>
      </c>
      <c r="I3" s="20" t="s">
        <v>485</v>
      </c>
      <c r="J3" s="22">
        <v>3198</v>
      </c>
      <c r="K3" s="94">
        <v>3.377250000000001</v>
      </c>
      <c r="L3" s="95" t="s">
        <v>243</v>
      </c>
      <c r="U3" s="96"/>
    </row>
    <row r="4" spans="1:22" ht="16" x14ac:dyDescent="0.2">
      <c r="A4" s="33" t="s">
        <v>327</v>
      </c>
      <c r="B4" s="23" t="s">
        <v>574</v>
      </c>
      <c r="C4" s="22">
        <v>1596</v>
      </c>
      <c r="D4" s="92" t="s">
        <v>771</v>
      </c>
      <c r="E4" s="93">
        <v>3500</v>
      </c>
      <c r="F4" s="20" t="s">
        <v>240</v>
      </c>
      <c r="G4" s="33" t="s">
        <v>207</v>
      </c>
      <c r="H4" s="20" t="s">
        <v>575</v>
      </c>
      <c r="I4" s="20" t="s">
        <v>576</v>
      </c>
      <c r="J4" s="22">
        <v>2243</v>
      </c>
      <c r="K4" s="94">
        <v>16.073285714285714</v>
      </c>
      <c r="L4" s="95" t="s">
        <v>243</v>
      </c>
      <c r="M4" s="20"/>
      <c r="U4" s="96"/>
      <c r="V4" s="96"/>
    </row>
    <row r="5" spans="1:22" ht="16" x14ac:dyDescent="0.2">
      <c r="A5" s="33" t="s">
        <v>327</v>
      </c>
      <c r="B5" s="94" t="s">
        <v>751</v>
      </c>
      <c r="C5" s="22">
        <v>1757</v>
      </c>
      <c r="D5" s="92" t="s">
        <v>770</v>
      </c>
      <c r="E5" s="93">
        <v>5000</v>
      </c>
      <c r="F5" s="20" t="s">
        <v>240</v>
      </c>
      <c r="G5" s="33" t="s">
        <v>207</v>
      </c>
      <c r="H5" s="20" t="s">
        <v>532</v>
      </c>
      <c r="I5" s="20" t="s">
        <v>533</v>
      </c>
      <c r="J5" s="22">
        <v>3417</v>
      </c>
      <c r="K5" s="94">
        <v>6.5035000000000016</v>
      </c>
      <c r="L5" s="95" t="s">
        <v>243</v>
      </c>
      <c r="U5" s="96"/>
      <c r="V5" s="20"/>
    </row>
    <row r="6" spans="1:22" x14ac:dyDescent="0.2">
      <c r="A6" s="33" t="s">
        <v>327</v>
      </c>
      <c r="B6" s="38" t="s">
        <v>750</v>
      </c>
      <c r="C6" s="22">
        <v>1802</v>
      </c>
      <c r="D6" s="92" t="s">
        <v>772</v>
      </c>
      <c r="E6" s="93">
        <v>3000</v>
      </c>
      <c r="F6" s="20" t="s">
        <v>240</v>
      </c>
      <c r="G6" s="33" t="s">
        <v>207</v>
      </c>
      <c r="H6" s="20" t="s">
        <v>330</v>
      </c>
      <c r="I6" s="20" t="s">
        <v>331</v>
      </c>
      <c r="J6" s="22">
        <v>1000</v>
      </c>
      <c r="K6" s="30">
        <v>6.8637142857142859</v>
      </c>
      <c r="L6" s="22"/>
      <c r="U6" s="96"/>
      <c r="V6" s="96"/>
    </row>
    <row r="7" spans="1:22" x14ac:dyDescent="0.2">
      <c r="A7" s="33" t="s">
        <v>327</v>
      </c>
      <c r="B7" s="99" t="s">
        <v>738</v>
      </c>
      <c r="C7" s="52">
        <v>1456</v>
      </c>
      <c r="D7" s="97" t="s">
        <v>763</v>
      </c>
      <c r="E7" s="98">
        <v>1000</v>
      </c>
      <c r="F7" s="21" t="s">
        <v>240</v>
      </c>
      <c r="G7" s="33" t="s">
        <v>207</v>
      </c>
      <c r="H7" s="40" t="s">
        <v>330</v>
      </c>
      <c r="I7" s="20" t="s">
        <v>331</v>
      </c>
      <c r="J7" s="52">
        <v>292</v>
      </c>
      <c r="K7" s="99">
        <v>5.9840000000000018</v>
      </c>
      <c r="U7" s="96"/>
    </row>
    <row r="8" spans="1:22" ht="16" x14ac:dyDescent="0.2">
      <c r="A8" s="33" t="s">
        <v>327</v>
      </c>
      <c r="B8" s="94" t="s">
        <v>751</v>
      </c>
      <c r="C8" s="22">
        <v>1740</v>
      </c>
      <c r="D8" s="92" t="s">
        <v>770</v>
      </c>
      <c r="E8" s="93">
        <v>4000</v>
      </c>
      <c r="F8" s="20" t="s">
        <v>240</v>
      </c>
      <c r="G8" s="33" t="s">
        <v>207</v>
      </c>
      <c r="H8" s="20" t="s">
        <v>506</v>
      </c>
      <c r="I8" s="20" t="s">
        <v>507</v>
      </c>
      <c r="J8" s="22">
        <v>2994</v>
      </c>
      <c r="K8" s="94">
        <v>4.4195714285714294</v>
      </c>
      <c r="L8" s="95" t="s">
        <v>243</v>
      </c>
      <c r="U8" s="96"/>
    </row>
    <row r="9" spans="1:22" ht="16" customHeight="1" x14ac:dyDescent="0.2">
      <c r="A9" s="33" t="s">
        <v>327</v>
      </c>
      <c r="B9" s="94" t="s">
        <v>751</v>
      </c>
      <c r="C9" s="22">
        <v>1589</v>
      </c>
      <c r="D9" s="92" t="s">
        <v>771</v>
      </c>
      <c r="E9" s="93">
        <v>5000</v>
      </c>
      <c r="F9" s="20" t="s">
        <v>240</v>
      </c>
      <c r="G9" s="33" t="s">
        <v>207</v>
      </c>
      <c r="H9" s="20" t="s">
        <v>504</v>
      </c>
      <c r="I9" s="20" t="s">
        <v>505</v>
      </c>
      <c r="J9" s="22">
        <v>3042</v>
      </c>
      <c r="K9" s="94">
        <v>4.2472857142857148</v>
      </c>
      <c r="L9" s="95" t="s">
        <v>243</v>
      </c>
      <c r="U9" s="96"/>
      <c r="V9" s="20"/>
    </row>
    <row r="10" spans="1:22" ht="16" x14ac:dyDescent="0.2">
      <c r="A10" s="33" t="s">
        <v>327</v>
      </c>
      <c r="B10" s="94" t="s">
        <v>751</v>
      </c>
      <c r="C10" s="22">
        <v>1709</v>
      </c>
      <c r="D10" s="92" t="s">
        <v>773</v>
      </c>
      <c r="E10" s="93">
        <v>3200</v>
      </c>
      <c r="F10" s="20" t="s">
        <v>240</v>
      </c>
      <c r="G10" s="33" t="s">
        <v>207</v>
      </c>
      <c r="H10" s="20" t="s">
        <v>494</v>
      </c>
      <c r="I10" s="20" t="s">
        <v>495</v>
      </c>
      <c r="J10" s="22">
        <v>2477</v>
      </c>
      <c r="K10" s="94">
        <v>3.7772857142857146</v>
      </c>
      <c r="L10" s="95" t="s">
        <v>243</v>
      </c>
      <c r="U10" s="96"/>
    </row>
    <row r="11" spans="1:22" ht="16" x14ac:dyDescent="0.2">
      <c r="A11" s="33" t="s">
        <v>327</v>
      </c>
      <c r="B11" s="94" t="s">
        <v>751</v>
      </c>
      <c r="C11" s="22">
        <v>1711</v>
      </c>
      <c r="D11" s="92" t="s">
        <v>773</v>
      </c>
      <c r="E11" s="93">
        <v>3600</v>
      </c>
      <c r="F11" s="20" t="s">
        <v>240</v>
      </c>
      <c r="G11" s="33" t="s">
        <v>207</v>
      </c>
      <c r="H11" s="20" t="s">
        <v>486</v>
      </c>
      <c r="I11" s="20" t="s">
        <v>487</v>
      </c>
      <c r="J11" s="22">
        <v>2953</v>
      </c>
      <c r="K11" s="94">
        <v>3.4521428571428578</v>
      </c>
      <c r="L11" s="95" t="s">
        <v>243</v>
      </c>
      <c r="U11" s="96"/>
    </row>
    <row r="12" spans="1:22" x14ac:dyDescent="0.2">
      <c r="A12" s="33" t="s">
        <v>327</v>
      </c>
      <c r="B12" s="94" t="s">
        <v>581</v>
      </c>
      <c r="C12" s="22">
        <v>1798</v>
      </c>
      <c r="D12" s="92" t="s">
        <v>772</v>
      </c>
      <c r="E12" s="93">
        <v>4200</v>
      </c>
      <c r="F12" s="20" t="s">
        <v>240</v>
      </c>
      <c r="G12" s="33" t="s">
        <v>207</v>
      </c>
      <c r="H12" s="20" t="s">
        <v>431</v>
      </c>
      <c r="I12" s="20" t="s">
        <v>432</v>
      </c>
      <c r="J12" s="22">
        <v>10776</v>
      </c>
      <c r="K12" s="99">
        <v>14.967142857142857</v>
      </c>
      <c r="U12" s="96"/>
      <c r="V12" s="96"/>
    </row>
    <row r="13" spans="1:22" ht="16" x14ac:dyDescent="0.2">
      <c r="A13" s="33" t="s">
        <v>327</v>
      </c>
      <c r="B13" s="30" t="s">
        <v>574</v>
      </c>
      <c r="C13" s="22">
        <v>1716</v>
      </c>
      <c r="D13" s="92" t="s">
        <v>770</v>
      </c>
      <c r="E13" s="93">
        <v>2400</v>
      </c>
      <c r="F13" s="20" t="s">
        <v>240</v>
      </c>
      <c r="G13" s="33" t="s">
        <v>207</v>
      </c>
      <c r="H13" s="20" t="s">
        <v>431</v>
      </c>
      <c r="I13" s="20" t="s">
        <v>432</v>
      </c>
      <c r="J13" s="22">
        <v>1985</v>
      </c>
      <c r="K13" s="94">
        <v>17.825142857142858</v>
      </c>
      <c r="L13" s="95" t="s">
        <v>243</v>
      </c>
      <c r="U13" s="96"/>
      <c r="V13" s="96"/>
    </row>
    <row r="14" spans="1:22" x14ac:dyDescent="0.2">
      <c r="A14" s="33" t="s">
        <v>327</v>
      </c>
      <c r="B14" s="23" t="s">
        <v>741</v>
      </c>
      <c r="C14" s="21">
        <v>2034</v>
      </c>
      <c r="D14" s="100">
        <v>44972</v>
      </c>
      <c r="E14" s="101">
        <v>4200</v>
      </c>
      <c r="F14" s="41" t="s">
        <v>240</v>
      </c>
      <c r="G14" s="33" t="s">
        <v>207</v>
      </c>
      <c r="H14" s="41" t="s">
        <v>431</v>
      </c>
      <c r="I14" s="20" t="s">
        <v>432</v>
      </c>
      <c r="J14" s="21">
        <v>9531</v>
      </c>
      <c r="K14" s="30">
        <v>15.476000000000001</v>
      </c>
      <c r="L14" s="21"/>
      <c r="U14" s="96"/>
      <c r="V14" s="102"/>
    </row>
    <row r="15" spans="1:22" ht="16" x14ac:dyDescent="0.2">
      <c r="A15" s="33" t="s">
        <v>327</v>
      </c>
      <c r="B15" s="94" t="s">
        <v>751</v>
      </c>
      <c r="C15" s="22">
        <v>1602</v>
      </c>
      <c r="D15" s="92" t="s">
        <v>771</v>
      </c>
      <c r="E15" s="93">
        <v>3600</v>
      </c>
      <c r="F15" s="20" t="s">
        <v>240</v>
      </c>
      <c r="G15" s="33" t="s">
        <v>207</v>
      </c>
      <c r="H15" s="20" t="s">
        <v>480</v>
      </c>
      <c r="I15" s="20" t="s">
        <v>481</v>
      </c>
      <c r="J15" s="22">
        <v>2827</v>
      </c>
      <c r="K15" s="94">
        <v>3.0245714285714294</v>
      </c>
      <c r="L15" s="95" t="s">
        <v>243</v>
      </c>
      <c r="U15" s="96"/>
    </row>
    <row r="16" spans="1:22" x14ac:dyDescent="0.2">
      <c r="A16" s="33" t="s">
        <v>327</v>
      </c>
      <c r="B16" s="94" t="s">
        <v>752</v>
      </c>
      <c r="C16" s="22">
        <v>1454</v>
      </c>
      <c r="D16" s="92" t="s">
        <v>763</v>
      </c>
      <c r="E16" s="103">
        <v>840</v>
      </c>
      <c r="F16" s="21" t="s">
        <v>240</v>
      </c>
      <c r="G16" s="33" t="s">
        <v>207</v>
      </c>
      <c r="H16" s="21" t="s">
        <v>415</v>
      </c>
      <c r="I16" s="20" t="s">
        <v>416</v>
      </c>
      <c r="J16" s="22">
        <v>1848</v>
      </c>
      <c r="K16" s="30">
        <v>3.8880000000000017</v>
      </c>
      <c r="L16" s="21"/>
      <c r="U16" s="96"/>
    </row>
    <row r="17" spans="1:22" ht="16" x14ac:dyDescent="0.2">
      <c r="A17" s="33" t="s">
        <v>327</v>
      </c>
      <c r="B17" s="94" t="s">
        <v>751</v>
      </c>
      <c r="C17" s="22">
        <v>1746</v>
      </c>
      <c r="D17" s="92" t="s">
        <v>770</v>
      </c>
      <c r="E17" s="93">
        <v>4600</v>
      </c>
      <c r="F17" s="20" t="s">
        <v>240</v>
      </c>
      <c r="G17" s="33" t="s">
        <v>207</v>
      </c>
      <c r="H17" s="20" t="s">
        <v>512</v>
      </c>
      <c r="I17" s="20" t="s">
        <v>513</v>
      </c>
      <c r="J17" s="22">
        <v>3029</v>
      </c>
      <c r="K17" s="94">
        <v>4.8508571428571434</v>
      </c>
      <c r="L17" s="95" t="s">
        <v>243</v>
      </c>
      <c r="U17" s="96"/>
    </row>
    <row r="18" spans="1:22" x14ac:dyDescent="0.2">
      <c r="A18" s="33" t="s">
        <v>327</v>
      </c>
      <c r="B18" s="94" t="s">
        <v>574</v>
      </c>
      <c r="C18" s="22">
        <v>1799</v>
      </c>
      <c r="D18" s="92" t="s">
        <v>772</v>
      </c>
      <c r="E18" s="93">
        <v>6700</v>
      </c>
      <c r="F18" s="20" t="s">
        <v>240</v>
      </c>
      <c r="G18" s="33" t="s">
        <v>207</v>
      </c>
      <c r="H18" s="20" t="s">
        <v>328</v>
      </c>
      <c r="I18" s="20" t="s">
        <v>329</v>
      </c>
      <c r="J18" s="22">
        <v>1475</v>
      </c>
      <c r="K18" s="99">
        <v>23.601428571428571</v>
      </c>
      <c r="L18" s="22"/>
      <c r="U18" s="96"/>
      <c r="V18" s="96"/>
    </row>
    <row r="19" spans="1:22" ht="16" x14ac:dyDescent="0.2">
      <c r="A19" s="33" t="s">
        <v>327</v>
      </c>
      <c r="B19" s="23" t="s">
        <v>738</v>
      </c>
      <c r="C19" s="22">
        <v>1724</v>
      </c>
      <c r="D19" s="92" t="s">
        <v>770</v>
      </c>
      <c r="E19" s="93">
        <v>4000</v>
      </c>
      <c r="F19" s="20" t="s">
        <v>240</v>
      </c>
      <c r="G19" s="33" t="s">
        <v>207</v>
      </c>
      <c r="H19" s="20" t="s">
        <v>328</v>
      </c>
      <c r="I19" s="20" t="s">
        <v>329</v>
      </c>
      <c r="J19" s="22">
        <v>291</v>
      </c>
      <c r="K19" s="94">
        <v>35.994714285714288</v>
      </c>
      <c r="L19" s="95" t="s">
        <v>243</v>
      </c>
      <c r="U19" s="96"/>
    </row>
    <row r="20" spans="1:22" x14ac:dyDescent="0.2">
      <c r="A20" s="33" t="s">
        <v>327</v>
      </c>
      <c r="B20" s="99" t="s">
        <v>738</v>
      </c>
      <c r="C20" s="40">
        <v>2037</v>
      </c>
      <c r="D20" s="104">
        <v>44973</v>
      </c>
      <c r="E20" s="98">
        <v>6400</v>
      </c>
      <c r="F20" s="40" t="s">
        <v>240</v>
      </c>
      <c r="G20" s="33" t="s">
        <v>207</v>
      </c>
      <c r="H20" s="40" t="s">
        <v>328</v>
      </c>
      <c r="I20" s="20" t="s">
        <v>329</v>
      </c>
      <c r="J20" s="40">
        <v>829</v>
      </c>
      <c r="K20" s="99">
        <v>24.376142857142856</v>
      </c>
      <c r="U20" s="96"/>
    </row>
    <row r="21" spans="1:22" ht="16" x14ac:dyDescent="0.2">
      <c r="A21" s="33" t="s">
        <v>327</v>
      </c>
      <c r="B21" s="94" t="s">
        <v>751</v>
      </c>
      <c r="C21" s="22">
        <v>1725</v>
      </c>
      <c r="D21" s="92" t="s">
        <v>770</v>
      </c>
      <c r="E21" s="93">
        <v>5000</v>
      </c>
      <c r="F21" s="20" t="s">
        <v>240</v>
      </c>
      <c r="G21" s="33" t="s">
        <v>207</v>
      </c>
      <c r="H21" s="20" t="s">
        <v>500</v>
      </c>
      <c r="I21" s="20" t="s">
        <v>501</v>
      </c>
      <c r="J21" s="22">
        <v>2713</v>
      </c>
      <c r="K21" s="94">
        <v>4.140142857142858</v>
      </c>
      <c r="L21" s="95" t="s">
        <v>243</v>
      </c>
      <c r="U21" s="96"/>
    </row>
    <row r="22" spans="1:22" ht="16" x14ac:dyDescent="0.2">
      <c r="A22" s="33" t="s">
        <v>327</v>
      </c>
      <c r="B22" s="94" t="s">
        <v>751</v>
      </c>
      <c r="C22" s="22">
        <v>1752</v>
      </c>
      <c r="D22" s="92" t="s">
        <v>770</v>
      </c>
      <c r="E22" s="93">
        <v>4000</v>
      </c>
      <c r="F22" s="20" t="s">
        <v>240</v>
      </c>
      <c r="G22" s="33" t="s">
        <v>207</v>
      </c>
      <c r="H22" s="20" t="s">
        <v>514</v>
      </c>
      <c r="I22" s="20" t="s">
        <v>515</v>
      </c>
      <c r="J22" s="22">
        <v>3346</v>
      </c>
      <c r="K22" s="94">
        <v>4.8595714285714298</v>
      </c>
      <c r="L22" s="95" t="s">
        <v>243</v>
      </c>
      <c r="U22" s="96"/>
    </row>
    <row r="23" spans="1:22" ht="16" x14ac:dyDescent="0.2">
      <c r="A23" s="33" t="s">
        <v>327</v>
      </c>
      <c r="B23" s="94" t="s">
        <v>751</v>
      </c>
      <c r="C23" s="22">
        <v>1738</v>
      </c>
      <c r="D23" s="92" t="s">
        <v>770</v>
      </c>
      <c r="E23" s="93">
        <v>4000</v>
      </c>
      <c r="F23" s="20" t="s">
        <v>240</v>
      </c>
      <c r="G23" s="33" t="s">
        <v>207</v>
      </c>
      <c r="H23" s="20" t="s">
        <v>550</v>
      </c>
      <c r="I23" s="20" t="s">
        <v>551</v>
      </c>
      <c r="J23" s="22">
        <v>3071</v>
      </c>
      <c r="K23" s="94">
        <v>7.9057142857142866</v>
      </c>
      <c r="L23" s="95" t="s">
        <v>243</v>
      </c>
      <c r="U23" s="96"/>
    </row>
    <row r="24" spans="1:22" ht="16" x14ac:dyDescent="0.2">
      <c r="A24" s="33" t="s">
        <v>327</v>
      </c>
      <c r="B24" s="94" t="s">
        <v>751</v>
      </c>
      <c r="C24" s="22">
        <v>1735</v>
      </c>
      <c r="D24" s="92" t="s">
        <v>770</v>
      </c>
      <c r="E24" s="93">
        <v>4000</v>
      </c>
      <c r="F24" s="20" t="s">
        <v>240</v>
      </c>
      <c r="G24" s="33" t="s">
        <v>207</v>
      </c>
      <c r="H24" s="20" t="s">
        <v>530</v>
      </c>
      <c r="I24" s="20" t="s">
        <v>531</v>
      </c>
      <c r="J24" s="22">
        <v>3953</v>
      </c>
      <c r="K24" s="94">
        <v>6.4604285714285723</v>
      </c>
      <c r="L24" s="95" t="s">
        <v>243</v>
      </c>
      <c r="U24" s="96"/>
    </row>
    <row r="25" spans="1:22" ht="16" x14ac:dyDescent="0.2">
      <c r="A25" s="33" t="s">
        <v>327</v>
      </c>
      <c r="B25" s="94" t="s">
        <v>751</v>
      </c>
      <c r="C25" s="22">
        <v>1736</v>
      </c>
      <c r="D25" s="92" t="s">
        <v>770</v>
      </c>
      <c r="E25" s="93">
        <v>4600</v>
      </c>
      <c r="F25" s="20" t="s">
        <v>240</v>
      </c>
      <c r="G25" s="33" t="s">
        <v>207</v>
      </c>
      <c r="H25" s="20" t="s">
        <v>548</v>
      </c>
      <c r="I25" s="20" t="s">
        <v>549</v>
      </c>
      <c r="J25" s="22">
        <v>4313</v>
      </c>
      <c r="K25" s="94">
        <v>7.8538571428571426</v>
      </c>
      <c r="L25" s="95" t="s">
        <v>243</v>
      </c>
      <c r="U25" s="96"/>
    </row>
    <row r="26" spans="1:22" ht="16" x14ac:dyDescent="0.2">
      <c r="A26" s="33" t="s">
        <v>327</v>
      </c>
      <c r="B26" s="94" t="s">
        <v>574</v>
      </c>
      <c r="C26" s="22">
        <v>1700</v>
      </c>
      <c r="D26" s="92" t="s">
        <v>773</v>
      </c>
      <c r="E26" s="93">
        <v>9000</v>
      </c>
      <c r="F26" s="20" t="s">
        <v>240</v>
      </c>
      <c r="G26" s="33" t="s">
        <v>207</v>
      </c>
      <c r="H26" s="20" t="s">
        <v>369</v>
      </c>
      <c r="I26" s="20" t="s">
        <v>370</v>
      </c>
      <c r="J26" s="22">
        <v>1330</v>
      </c>
      <c r="K26" s="94">
        <v>12.846142857142858</v>
      </c>
      <c r="L26" s="95" t="s">
        <v>243</v>
      </c>
      <c r="U26" s="96"/>
      <c r="V26" s="96"/>
    </row>
    <row r="27" spans="1:22" x14ac:dyDescent="0.2">
      <c r="A27" s="33" t="s">
        <v>327</v>
      </c>
      <c r="B27" s="99" t="s">
        <v>425</v>
      </c>
      <c r="C27" s="22">
        <v>1800</v>
      </c>
      <c r="D27" s="92" t="s">
        <v>772</v>
      </c>
      <c r="E27" s="93">
        <v>8500</v>
      </c>
      <c r="F27" s="20" t="s">
        <v>240</v>
      </c>
      <c r="G27" s="33" t="s">
        <v>207</v>
      </c>
      <c r="H27" s="20" t="s">
        <v>369</v>
      </c>
      <c r="I27" s="20" t="s">
        <v>370</v>
      </c>
      <c r="J27" s="22">
        <v>2746</v>
      </c>
      <c r="K27" s="99">
        <v>14.813714285714287</v>
      </c>
      <c r="L27" s="22"/>
      <c r="U27" s="96"/>
      <c r="V27" s="96"/>
    </row>
    <row r="28" spans="1:22" ht="16" x14ac:dyDescent="0.2">
      <c r="A28" s="33" t="s">
        <v>327</v>
      </c>
      <c r="B28" s="94" t="s">
        <v>751</v>
      </c>
      <c r="C28" s="22">
        <v>1729</v>
      </c>
      <c r="D28" s="92" t="s">
        <v>770</v>
      </c>
      <c r="E28" s="93">
        <v>8000</v>
      </c>
      <c r="F28" s="20" t="s">
        <v>240</v>
      </c>
      <c r="G28" s="33" t="s">
        <v>207</v>
      </c>
      <c r="H28" s="20" t="s">
        <v>373</v>
      </c>
      <c r="I28" s="20" t="s">
        <v>374</v>
      </c>
      <c r="J28" s="22">
        <v>1441</v>
      </c>
      <c r="K28" s="94">
        <v>9.6394285714285726</v>
      </c>
      <c r="L28" s="95" t="s">
        <v>243</v>
      </c>
      <c r="M28" s="21" t="s">
        <v>375</v>
      </c>
      <c r="U28" s="96"/>
      <c r="V28" s="96"/>
    </row>
    <row r="29" spans="1:22" x14ac:dyDescent="0.2">
      <c r="A29" s="33" t="s">
        <v>327</v>
      </c>
      <c r="B29" s="94" t="s">
        <v>751</v>
      </c>
      <c r="C29" s="22">
        <v>1811</v>
      </c>
      <c r="D29" s="92" t="s">
        <v>772</v>
      </c>
      <c r="E29" s="93">
        <v>10500</v>
      </c>
      <c r="F29" s="20" t="s">
        <v>240</v>
      </c>
      <c r="G29" s="33" t="s">
        <v>207</v>
      </c>
      <c r="H29" s="20" t="s">
        <v>373</v>
      </c>
      <c r="I29" s="20" t="s">
        <v>374</v>
      </c>
      <c r="J29" s="22">
        <v>4524</v>
      </c>
      <c r="K29" s="30">
        <v>10.837714285714288</v>
      </c>
      <c r="U29" s="96"/>
      <c r="V29" s="20"/>
    </row>
    <row r="30" spans="1:22" x14ac:dyDescent="0.2">
      <c r="A30" s="33" t="s">
        <v>327</v>
      </c>
      <c r="B30" s="99" t="s">
        <v>425</v>
      </c>
      <c r="C30" s="22">
        <v>1803</v>
      </c>
      <c r="D30" s="92" t="s">
        <v>772</v>
      </c>
      <c r="E30" s="93">
        <v>8200</v>
      </c>
      <c r="F30" s="20" t="s">
        <v>240</v>
      </c>
      <c r="G30" s="33" t="s">
        <v>207</v>
      </c>
      <c r="H30" s="20" t="s">
        <v>360</v>
      </c>
      <c r="I30" s="20" t="s">
        <v>361</v>
      </c>
      <c r="J30" s="22">
        <v>1924</v>
      </c>
      <c r="K30" s="99">
        <v>15.032428571428571</v>
      </c>
      <c r="U30" s="96"/>
      <c r="V30" s="96"/>
    </row>
    <row r="31" spans="1:22" ht="16" x14ac:dyDescent="0.2">
      <c r="A31" s="33" t="s">
        <v>327</v>
      </c>
      <c r="B31" s="38" t="s">
        <v>739</v>
      </c>
      <c r="C31" s="22">
        <v>1701</v>
      </c>
      <c r="D31" s="92" t="s">
        <v>773</v>
      </c>
      <c r="E31" s="93">
        <v>8000</v>
      </c>
      <c r="F31" s="20" t="s">
        <v>240</v>
      </c>
      <c r="G31" s="33" t="s">
        <v>207</v>
      </c>
      <c r="H31" s="20" t="s">
        <v>360</v>
      </c>
      <c r="I31" s="20" t="s">
        <v>361</v>
      </c>
      <c r="J31" s="22">
        <v>991</v>
      </c>
      <c r="K31" s="94">
        <v>12.615285714285715</v>
      </c>
      <c r="L31" s="95" t="s">
        <v>243</v>
      </c>
      <c r="U31" s="96"/>
      <c r="V31" s="96"/>
    </row>
    <row r="32" spans="1:22" x14ac:dyDescent="0.2">
      <c r="A32" s="33" t="s">
        <v>327</v>
      </c>
      <c r="B32" s="33" t="s">
        <v>742</v>
      </c>
      <c r="C32" s="22">
        <v>1830</v>
      </c>
      <c r="D32" s="92" t="s">
        <v>764</v>
      </c>
      <c r="E32" s="93">
        <v>400</v>
      </c>
      <c r="F32" s="20" t="s">
        <v>240</v>
      </c>
      <c r="G32" s="21" t="s">
        <v>207</v>
      </c>
      <c r="H32" s="20" t="s">
        <v>456</v>
      </c>
      <c r="I32" s="20" t="s">
        <v>457</v>
      </c>
      <c r="J32" s="22">
        <v>2280</v>
      </c>
      <c r="K32" s="30">
        <v>0.80842857142857238</v>
      </c>
      <c r="U32" s="96"/>
      <c r="V32" s="96"/>
    </row>
    <row r="33" spans="1:22" x14ac:dyDescent="0.2">
      <c r="A33" s="33" t="s">
        <v>327</v>
      </c>
      <c r="B33" s="33" t="s">
        <v>742</v>
      </c>
      <c r="C33" s="21">
        <v>1978</v>
      </c>
      <c r="D33" s="100">
        <v>44972</v>
      </c>
      <c r="E33" s="101">
        <v>1500</v>
      </c>
      <c r="F33" s="21" t="s">
        <v>240</v>
      </c>
      <c r="G33" s="21" t="s">
        <v>207</v>
      </c>
      <c r="H33" s="41" t="s">
        <v>472</v>
      </c>
      <c r="I33" s="21" t="s">
        <v>473</v>
      </c>
      <c r="J33" s="21">
        <v>2781</v>
      </c>
      <c r="K33" s="30">
        <v>2.2977142857142869</v>
      </c>
      <c r="U33" s="96"/>
      <c r="V33" s="96"/>
    </row>
    <row r="34" spans="1:22" x14ac:dyDescent="0.2">
      <c r="A34" s="33" t="s">
        <v>327</v>
      </c>
      <c r="B34" s="33" t="s">
        <v>742</v>
      </c>
      <c r="C34" s="22">
        <v>1827</v>
      </c>
      <c r="D34" s="92" t="s">
        <v>764</v>
      </c>
      <c r="E34" s="93">
        <v>350</v>
      </c>
      <c r="F34" s="20" t="s">
        <v>240</v>
      </c>
      <c r="G34" s="21" t="s">
        <v>207</v>
      </c>
      <c r="H34" s="20" t="s">
        <v>474</v>
      </c>
      <c r="I34" s="20" t="s">
        <v>475</v>
      </c>
      <c r="J34" s="22">
        <v>2251</v>
      </c>
      <c r="K34" s="30">
        <v>2.3932857142857156</v>
      </c>
      <c r="U34" s="96"/>
      <c r="V34" s="96"/>
    </row>
    <row r="35" spans="1:22" x14ac:dyDescent="0.2">
      <c r="A35" s="33" t="s">
        <v>327</v>
      </c>
      <c r="B35" s="33" t="s">
        <v>742</v>
      </c>
      <c r="C35" s="21">
        <v>2003</v>
      </c>
      <c r="D35" s="100">
        <v>44972</v>
      </c>
      <c r="E35" s="101">
        <v>2800</v>
      </c>
      <c r="F35" s="21" t="s">
        <v>240</v>
      </c>
      <c r="G35" s="21" t="s">
        <v>207</v>
      </c>
      <c r="H35" s="41" t="s">
        <v>476</v>
      </c>
      <c r="I35" s="41" t="s">
        <v>477</v>
      </c>
      <c r="J35" s="21">
        <v>2873</v>
      </c>
      <c r="K35" s="30">
        <v>2.8211428571428576</v>
      </c>
      <c r="U35" s="102"/>
      <c r="V35" s="96"/>
    </row>
    <row r="36" spans="1:22" x14ac:dyDescent="0.2">
      <c r="A36" s="33" t="s">
        <v>327</v>
      </c>
      <c r="B36" s="33" t="s">
        <v>742</v>
      </c>
      <c r="C36" s="22">
        <v>1833</v>
      </c>
      <c r="D36" s="92" t="s">
        <v>764</v>
      </c>
      <c r="E36" s="93">
        <v>980</v>
      </c>
      <c r="F36" s="20" t="s">
        <v>240</v>
      </c>
      <c r="G36" s="21" t="s">
        <v>207</v>
      </c>
      <c r="H36" s="20" t="s">
        <v>460</v>
      </c>
      <c r="I36" s="20" t="s">
        <v>461</v>
      </c>
      <c r="J36" s="22">
        <v>2297</v>
      </c>
      <c r="K36" s="30">
        <v>0.90671428571428714</v>
      </c>
      <c r="U36" s="105"/>
      <c r="V36" s="96"/>
    </row>
    <row r="37" spans="1:22" x14ac:dyDescent="0.2">
      <c r="A37" s="33" t="s">
        <v>327</v>
      </c>
      <c r="B37" s="33" t="s">
        <v>742</v>
      </c>
      <c r="C37" s="21">
        <v>1982</v>
      </c>
      <c r="D37" s="100">
        <v>44972</v>
      </c>
      <c r="E37" s="101">
        <v>2000</v>
      </c>
      <c r="F37" s="21" t="s">
        <v>240</v>
      </c>
      <c r="G37" s="21" t="s">
        <v>207</v>
      </c>
      <c r="H37" s="41" t="s">
        <v>502</v>
      </c>
      <c r="I37" s="21" t="s">
        <v>503</v>
      </c>
      <c r="J37" s="21">
        <v>2143</v>
      </c>
      <c r="K37" s="30">
        <v>4.168571428571429</v>
      </c>
      <c r="U37" s="102"/>
      <c r="V37" s="96"/>
    </row>
    <row r="38" spans="1:22" x14ac:dyDescent="0.2">
      <c r="A38" s="33" t="s">
        <v>327</v>
      </c>
      <c r="B38" s="33" t="s">
        <v>742</v>
      </c>
      <c r="C38" s="21">
        <v>2002</v>
      </c>
      <c r="D38" s="100">
        <v>44972</v>
      </c>
      <c r="E38" s="101">
        <v>2800</v>
      </c>
      <c r="F38" s="21" t="s">
        <v>240</v>
      </c>
      <c r="G38" s="21" t="s">
        <v>207</v>
      </c>
      <c r="H38" s="41" t="s">
        <v>490</v>
      </c>
      <c r="I38" s="41" t="s">
        <v>491</v>
      </c>
      <c r="J38" s="21">
        <v>2427</v>
      </c>
      <c r="K38" s="30">
        <v>3.5815714285714289</v>
      </c>
      <c r="U38" s="96"/>
      <c r="V38" s="96"/>
    </row>
    <row r="39" spans="1:22" x14ac:dyDescent="0.2">
      <c r="A39" s="33" t="s">
        <v>327</v>
      </c>
      <c r="B39" s="33" t="s">
        <v>742</v>
      </c>
      <c r="C39" s="21">
        <v>2025</v>
      </c>
      <c r="D39" s="100">
        <v>44972</v>
      </c>
      <c r="E39" s="101">
        <v>5300</v>
      </c>
      <c r="F39" s="21" t="s">
        <v>240</v>
      </c>
      <c r="G39" s="21" t="s">
        <v>207</v>
      </c>
      <c r="H39" s="41" t="s">
        <v>534</v>
      </c>
      <c r="I39" s="41" t="s">
        <v>535</v>
      </c>
      <c r="J39" s="21">
        <v>2507</v>
      </c>
      <c r="K39" s="30">
        <v>6.6765000000000008</v>
      </c>
      <c r="U39" s="96"/>
      <c r="V39" s="96"/>
    </row>
    <row r="40" spans="1:22" x14ac:dyDescent="0.2">
      <c r="A40" s="33" t="s">
        <v>327</v>
      </c>
      <c r="B40" s="33" t="s">
        <v>742</v>
      </c>
      <c r="C40" s="22">
        <v>1837</v>
      </c>
      <c r="D40" s="92" t="s">
        <v>764</v>
      </c>
      <c r="E40" s="93">
        <v>1200</v>
      </c>
      <c r="F40" s="20" t="s">
        <v>240</v>
      </c>
      <c r="G40" s="21" t="s">
        <v>207</v>
      </c>
      <c r="H40" s="20" t="s">
        <v>470</v>
      </c>
      <c r="I40" s="20" t="s">
        <v>471</v>
      </c>
      <c r="J40" s="22">
        <v>2359</v>
      </c>
      <c r="K40" s="30">
        <v>1.5020000000000011</v>
      </c>
      <c r="U40" s="96"/>
      <c r="V40" s="96"/>
    </row>
    <row r="41" spans="1:22" x14ac:dyDescent="0.2">
      <c r="A41" s="33" t="s">
        <v>327</v>
      </c>
      <c r="B41" s="33" t="s">
        <v>742</v>
      </c>
      <c r="C41" s="21">
        <v>2004</v>
      </c>
      <c r="D41" s="100">
        <v>44972</v>
      </c>
      <c r="E41" s="101">
        <v>2800</v>
      </c>
      <c r="F41" s="21" t="s">
        <v>240</v>
      </c>
      <c r="G41" s="21" t="s">
        <v>207</v>
      </c>
      <c r="H41" s="41" t="s">
        <v>492</v>
      </c>
      <c r="I41" s="41" t="s">
        <v>493</v>
      </c>
      <c r="J41" s="21">
        <v>2391</v>
      </c>
      <c r="K41" s="30">
        <v>3.6067142857142862</v>
      </c>
      <c r="U41" s="96"/>
      <c r="V41" s="96"/>
    </row>
    <row r="42" spans="1:22" x14ac:dyDescent="0.2">
      <c r="A42" s="33" t="s">
        <v>327</v>
      </c>
      <c r="B42" s="33" t="s">
        <v>743</v>
      </c>
      <c r="C42" s="22">
        <v>1818</v>
      </c>
      <c r="D42" s="92" t="s">
        <v>764</v>
      </c>
      <c r="E42" s="93">
        <v>120</v>
      </c>
      <c r="F42" s="20" t="s">
        <v>240</v>
      </c>
      <c r="G42" s="21" t="s">
        <v>207</v>
      </c>
      <c r="H42" s="20" t="s">
        <v>458</v>
      </c>
      <c r="I42" s="20" t="s">
        <v>459</v>
      </c>
      <c r="J42" s="22">
        <v>2206</v>
      </c>
      <c r="K42" s="30">
        <v>0.82771428571428707</v>
      </c>
      <c r="U42" s="106"/>
      <c r="V42" s="96"/>
    </row>
    <row r="43" spans="1:22" x14ac:dyDescent="0.2">
      <c r="A43" s="33" t="s">
        <v>327</v>
      </c>
      <c r="B43" s="33" t="s">
        <v>743</v>
      </c>
      <c r="C43" s="22">
        <v>1819</v>
      </c>
      <c r="D43" s="92" t="s">
        <v>764</v>
      </c>
      <c r="E43" s="93">
        <v>130</v>
      </c>
      <c r="F43" s="20" t="s">
        <v>240</v>
      </c>
      <c r="G43" s="21" t="s">
        <v>207</v>
      </c>
      <c r="H43" s="20" t="s">
        <v>466</v>
      </c>
      <c r="I43" s="20" t="s">
        <v>467</v>
      </c>
      <c r="J43" s="22">
        <v>2782</v>
      </c>
      <c r="K43" s="30">
        <v>1.3852857142857151</v>
      </c>
      <c r="U43" s="106"/>
      <c r="V43" s="96"/>
    </row>
    <row r="44" spans="1:22" x14ac:dyDescent="0.2">
      <c r="A44" s="33" t="s">
        <v>327</v>
      </c>
      <c r="B44" s="33" t="s">
        <v>743</v>
      </c>
      <c r="C44" s="22">
        <v>1805</v>
      </c>
      <c r="D44" s="92" t="s">
        <v>772</v>
      </c>
      <c r="E44" s="93">
        <v>120</v>
      </c>
      <c r="F44" s="20" t="s">
        <v>240</v>
      </c>
      <c r="G44" s="21" t="s">
        <v>207</v>
      </c>
      <c r="H44" s="20" t="s">
        <v>462</v>
      </c>
      <c r="I44" s="20" t="s">
        <v>463</v>
      </c>
      <c r="J44" s="22">
        <v>2695</v>
      </c>
      <c r="K44" s="30">
        <v>1.0448571428571438</v>
      </c>
      <c r="U44" s="106"/>
      <c r="V44" s="96"/>
    </row>
    <row r="45" spans="1:22" x14ac:dyDescent="0.2">
      <c r="A45" s="33" t="s">
        <v>327</v>
      </c>
      <c r="B45" s="33" t="s">
        <v>743</v>
      </c>
      <c r="C45" s="22">
        <v>1806</v>
      </c>
      <c r="D45" s="92" t="s">
        <v>772</v>
      </c>
      <c r="E45" s="93">
        <v>120</v>
      </c>
      <c r="F45" s="20" t="s">
        <v>240</v>
      </c>
      <c r="G45" s="21" t="s">
        <v>207</v>
      </c>
      <c r="H45" s="20" t="s">
        <v>464</v>
      </c>
      <c r="I45" s="20" t="s">
        <v>465</v>
      </c>
      <c r="J45" s="22">
        <v>2590</v>
      </c>
      <c r="K45" s="30">
        <v>1.3115714285714297</v>
      </c>
      <c r="U45" s="106"/>
      <c r="V45" s="96"/>
    </row>
    <row r="46" spans="1:22" x14ac:dyDescent="0.2">
      <c r="A46" s="33" t="s">
        <v>327</v>
      </c>
      <c r="B46" s="33" t="s">
        <v>743</v>
      </c>
      <c r="C46" s="21">
        <v>2048</v>
      </c>
      <c r="D46" s="100">
        <v>44973</v>
      </c>
      <c r="E46" s="101">
        <v>200</v>
      </c>
      <c r="F46" s="21" t="s">
        <v>240</v>
      </c>
      <c r="G46" s="21" t="s">
        <v>207</v>
      </c>
      <c r="H46" s="41" t="s">
        <v>570</v>
      </c>
      <c r="I46" s="41" t="s">
        <v>571</v>
      </c>
      <c r="J46" s="21">
        <v>2349</v>
      </c>
      <c r="K46" s="30">
        <v>10.8415</v>
      </c>
      <c r="U46" s="106"/>
      <c r="V46" s="96"/>
    </row>
    <row r="47" spans="1:22" x14ac:dyDescent="0.2">
      <c r="A47" s="33" t="s">
        <v>327</v>
      </c>
      <c r="B47" s="33" t="s">
        <v>743</v>
      </c>
      <c r="C47" s="22">
        <v>1840</v>
      </c>
      <c r="D47" s="92" t="s">
        <v>764</v>
      </c>
      <c r="E47" s="93">
        <v>200</v>
      </c>
      <c r="F47" s="20" t="s">
        <v>240</v>
      </c>
      <c r="G47" s="21" t="s">
        <v>207</v>
      </c>
      <c r="H47" s="20" t="s">
        <v>570</v>
      </c>
      <c r="I47" s="20" t="s">
        <v>571</v>
      </c>
      <c r="J47" s="22">
        <v>2395</v>
      </c>
      <c r="K47" s="30">
        <v>10.271000000000001</v>
      </c>
      <c r="U47" s="106"/>
      <c r="V47" s="96"/>
    </row>
    <row r="48" spans="1:22" x14ac:dyDescent="0.2">
      <c r="A48" s="33" t="s">
        <v>327</v>
      </c>
      <c r="B48" s="33" t="s">
        <v>744</v>
      </c>
      <c r="C48" s="21">
        <v>2014</v>
      </c>
      <c r="D48" s="100">
        <v>44972</v>
      </c>
      <c r="E48" s="101">
        <v>3400</v>
      </c>
      <c r="F48" s="21" t="s">
        <v>240</v>
      </c>
      <c r="G48" s="21" t="s">
        <v>207</v>
      </c>
      <c r="H48" s="41" t="s">
        <v>516</v>
      </c>
      <c r="I48" s="41" t="s">
        <v>517</v>
      </c>
      <c r="J48" s="20">
        <v>3860</v>
      </c>
      <c r="K48" s="30">
        <v>5.1101428571428578</v>
      </c>
      <c r="U48" s="20"/>
      <c r="V48" s="96"/>
    </row>
    <row r="49" spans="1:22" x14ac:dyDescent="0.2">
      <c r="A49" s="33" t="s">
        <v>327</v>
      </c>
      <c r="B49" s="33" t="s">
        <v>744</v>
      </c>
      <c r="C49" s="21">
        <v>2012</v>
      </c>
      <c r="D49" s="100">
        <v>44972</v>
      </c>
      <c r="E49" s="101">
        <v>3400</v>
      </c>
      <c r="F49" s="21" t="s">
        <v>240</v>
      </c>
      <c r="G49" s="21" t="s">
        <v>207</v>
      </c>
      <c r="H49" s="41" t="s">
        <v>510</v>
      </c>
      <c r="I49" s="41" t="s">
        <v>511</v>
      </c>
      <c r="J49" s="20">
        <v>4589</v>
      </c>
      <c r="K49" s="30">
        <v>4.8064285714285724</v>
      </c>
      <c r="U49" s="20"/>
      <c r="V49" s="96"/>
    </row>
    <row r="50" spans="1:22" x14ac:dyDescent="0.2">
      <c r="A50" s="33" t="s">
        <v>327</v>
      </c>
      <c r="B50" s="33" t="s">
        <v>744</v>
      </c>
      <c r="C50" s="21">
        <v>1981</v>
      </c>
      <c r="D50" s="100">
        <v>44972</v>
      </c>
      <c r="E50" s="101">
        <v>2000</v>
      </c>
      <c r="F50" s="21" t="s">
        <v>240</v>
      </c>
      <c r="G50" s="21" t="s">
        <v>207</v>
      </c>
      <c r="H50" s="41" t="s">
        <v>496</v>
      </c>
      <c r="I50" s="21" t="s">
        <v>497</v>
      </c>
      <c r="J50" s="21">
        <v>2872</v>
      </c>
      <c r="K50" s="30">
        <v>3.792714285714287</v>
      </c>
      <c r="U50" s="20"/>
      <c r="V50" s="96"/>
    </row>
    <row r="51" spans="1:22" x14ac:dyDescent="0.2">
      <c r="A51" s="33" t="s">
        <v>327</v>
      </c>
      <c r="B51" s="23" t="s">
        <v>574</v>
      </c>
      <c r="C51" s="21">
        <v>2049</v>
      </c>
      <c r="D51" s="100">
        <v>44973</v>
      </c>
      <c r="E51" s="101">
        <v>720</v>
      </c>
      <c r="F51" s="21" t="s">
        <v>240</v>
      </c>
      <c r="G51" s="21"/>
      <c r="H51" s="41" t="s">
        <v>438</v>
      </c>
      <c r="I51" s="41" t="s">
        <v>439</v>
      </c>
      <c r="J51" s="21">
        <v>2097</v>
      </c>
      <c r="K51" s="30">
        <v>14.7926</v>
      </c>
      <c r="M51" s="21"/>
      <c r="U51" s="20"/>
      <c r="V51" s="96"/>
    </row>
    <row r="52" spans="1:22" s="20" customFormat="1" x14ac:dyDescent="0.2">
      <c r="A52" s="96" t="s">
        <v>327</v>
      </c>
      <c r="B52" s="50" t="s">
        <v>742</v>
      </c>
      <c r="C52" s="135">
        <v>2915</v>
      </c>
      <c r="D52" s="136" t="s">
        <v>769</v>
      </c>
      <c r="E52" s="129">
        <v>3000</v>
      </c>
      <c r="F52" s="102" t="s">
        <v>240</v>
      </c>
      <c r="G52" s="102" t="s">
        <v>207</v>
      </c>
      <c r="H52" s="102" t="s">
        <v>306</v>
      </c>
      <c r="I52" s="96" t="s">
        <v>121</v>
      </c>
      <c r="J52" s="126">
        <v>2889</v>
      </c>
      <c r="K52" s="71">
        <v>7.7272857142857152</v>
      </c>
      <c r="L52" s="96"/>
      <c r="M52" s="102"/>
      <c r="N52" s="96"/>
      <c r="O52" s="96"/>
      <c r="P52" s="96"/>
      <c r="Q52" s="96"/>
      <c r="R52" s="96"/>
      <c r="S52" s="96"/>
      <c r="T52" s="96"/>
      <c r="U52" s="33"/>
      <c r="V52" s="33"/>
    </row>
    <row r="53" spans="1:22" x14ac:dyDescent="0.2">
      <c r="A53" s="33" t="s">
        <v>327</v>
      </c>
      <c r="B53" s="99" t="s">
        <v>425</v>
      </c>
      <c r="C53" s="52">
        <v>1831</v>
      </c>
      <c r="D53" s="97" t="s">
        <v>764</v>
      </c>
      <c r="E53" s="98">
        <v>720</v>
      </c>
      <c r="F53" s="40" t="s">
        <v>240</v>
      </c>
      <c r="G53" s="40"/>
      <c r="H53" s="40" t="s">
        <v>438</v>
      </c>
      <c r="I53" s="40" t="s">
        <v>439</v>
      </c>
      <c r="J53" s="52">
        <v>2382</v>
      </c>
      <c r="K53" s="99">
        <v>14.527857142857144</v>
      </c>
      <c r="M53" s="52"/>
      <c r="U53" s="20"/>
      <c r="V53" s="96"/>
    </row>
    <row r="54" spans="1:22" x14ac:dyDescent="0.2">
      <c r="A54" s="33" t="s">
        <v>327</v>
      </c>
      <c r="B54" s="33" t="s">
        <v>744</v>
      </c>
      <c r="C54" s="21">
        <v>2046</v>
      </c>
      <c r="D54" s="100">
        <v>44973</v>
      </c>
      <c r="E54" s="101">
        <v>1100</v>
      </c>
      <c r="F54" s="21" t="s">
        <v>240</v>
      </c>
      <c r="G54" s="21" t="s">
        <v>207</v>
      </c>
      <c r="H54" s="41" t="s">
        <v>524</v>
      </c>
      <c r="I54" s="41" t="s">
        <v>525</v>
      </c>
      <c r="J54" s="21">
        <v>2193</v>
      </c>
      <c r="K54" s="30">
        <v>6.6823000000000006</v>
      </c>
      <c r="U54" s="20"/>
      <c r="V54" s="96"/>
    </row>
    <row r="55" spans="1:22" x14ac:dyDescent="0.2">
      <c r="A55" s="33" t="s">
        <v>327</v>
      </c>
      <c r="B55" s="33" t="s">
        <v>744</v>
      </c>
      <c r="C55" s="22">
        <v>1834</v>
      </c>
      <c r="D55" s="92" t="s">
        <v>764</v>
      </c>
      <c r="E55" s="93">
        <v>1100</v>
      </c>
      <c r="F55" s="20" t="s">
        <v>240</v>
      </c>
      <c r="G55" s="21" t="s">
        <v>207</v>
      </c>
      <c r="H55" s="20" t="s">
        <v>524</v>
      </c>
      <c r="I55" s="20" t="s">
        <v>525</v>
      </c>
      <c r="J55" s="22">
        <v>2388</v>
      </c>
      <c r="K55" s="30">
        <v>6.0221428571428586</v>
      </c>
      <c r="U55" s="20"/>
      <c r="V55" s="96"/>
    </row>
    <row r="56" spans="1:22" x14ac:dyDescent="0.2">
      <c r="A56" s="33" t="s">
        <v>327</v>
      </c>
      <c r="B56" s="23" t="s">
        <v>740</v>
      </c>
      <c r="C56" s="21">
        <v>2005</v>
      </c>
      <c r="D56" s="100">
        <v>44972</v>
      </c>
      <c r="E56" s="101">
        <v>3000</v>
      </c>
      <c r="F56" s="21" t="s">
        <v>240</v>
      </c>
      <c r="G56" s="21" t="s">
        <v>207</v>
      </c>
      <c r="H56" s="41" t="s">
        <v>478</v>
      </c>
      <c r="I56" s="41" t="s">
        <v>479</v>
      </c>
      <c r="J56" s="21">
        <v>2428</v>
      </c>
      <c r="K56" s="30">
        <v>2.9602857142857149</v>
      </c>
      <c r="U56" s="20"/>
      <c r="V56" s="96"/>
    </row>
    <row r="57" spans="1:22" x14ac:dyDescent="0.2">
      <c r="A57" s="33" t="s">
        <v>327</v>
      </c>
      <c r="B57" s="23" t="s">
        <v>740</v>
      </c>
      <c r="C57" s="21">
        <v>2018</v>
      </c>
      <c r="D57" s="100">
        <v>44972</v>
      </c>
      <c r="E57" s="101">
        <v>4800</v>
      </c>
      <c r="F57" s="21" t="s">
        <v>240</v>
      </c>
      <c r="G57" s="21" t="s">
        <v>207</v>
      </c>
      <c r="H57" s="41" t="s">
        <v>522</v>
      </c>
      <c r="I57" s="41" t="s">
        <v>523</v>
      </c>
      <c r="J57" s="21">
        <v>2740</v>
      </c>
      <c r="K57" s="30">
        <v>5.5585714285714296</v>
      </c>
      <c r="U57" s="20"/>
      <c r="V57" s="96"/>
    </row>
    <row r="58" spans="1:22" x14ac:dyDescent="0.2">
      <c r="A58" s="33" t="s">
        <v>327</v>
      </c>
      <c r="B58" s="23" t="s">
        <v>740</v>
      </c>
      <c r="C58" s="21">
        <v>1984</v>
      </c>
      <c r="D58" s="100">
        <v>44972</v>
      </c>
      <c r="E58" s="101">
        <v>2100</v>
      </c>
      <c r="F58" s="21" t="s">
        <v>240</v>
      </c>
      <c r="G58" s="21" t="s">
        <v>207</v>
      </c>
      <c r="H58" s="41" t="s">
        <v>482</v>
      </c>
      <c r="I58" s="21" t="s">
        <v>483</v>
      </c>
      <c r="J58" s="21">
        <v>2455</v>
      </c>
      <c r="K58" s="30">
        <v>3.358285714285715</v>
      </c>
      <c r="U58" s="20"/>
      <c r="V58" s="96"/>
    </row>
    <row r="59" spans="1:22" x14ac:dyDescent="0.2">
      <c r="A59" s="33" t="s">
        <v>327</v>
      </c>
      <c r="B59" s="23" t="s">
        <v>740</v>
      </c>
      <c r="C59" s="21">
        <v>2030</v>
      </c>
      <c r="D59" s="100">
        <v>44972</v>
      </c>
      <c r="E59" s="101">
        <v>6000</v>
      </c>
      <c r="F59" s="21" t="s">
        <v>240</v>
      </c>
      <c r="G59" s="21" t="s">
        <v>207</v>
      </c>
      <c r="H59" s="41" t="s">
        <v>528</v>
      </c>
      <c r="I59" s="41" t="s">
        <v>529</v>
      </c>
      <c r="J59" s="21">
        <v>2080</v>
      </c>
      <c r="K59" s="30">
        <v>6.4320000000000004</v>
      </c>
      <c r="U59" s="20"/>
      <c r="V59" s="96"/>
    </row>
    <row r="60" spans="1:22" x14ac:dyDescent="0.2">
      <c r="A60" s="33" t="s">
        <v>327</v>
      </c>
      <c r="B60" s="23" t="s">
        <v>740</v>
      </c>
      <c r="C60" s="21">
        <v>1985</v>
      </c>
      <c r="D60" s="100">
        <v>44972</v>
      </c>
      <c r="E60" s="101">
        <v>2400</v>
      </c>
      <c r="F60" s="21" t="s">
        <v>240</v>
      </c>
      <c r="G60" s="21" t="s">
        <v>207</v>
      </c>
      <c r="H60" s="41" t="s">
        <v>498</v>
      </c>
      <c r="I60" s="21" t="s">
        <v>499</v>
      </c>
      <c r="J60" s="21">
        <v>2120</v>
      </c>
      <c r="K60" s="30">
        <v>3.999142857142858</v>
      </c>
      <c r="U60" s="20"/>
      <c r="V60" s="96"/>
    </row>
    <row r="61" spans="1:22" x14ac:dyDescent="0.2">
      <c r="A61" s="33" t="s">
        <v>327</v>
      </c>
      <c r="B61" s="94" t="s">
        <v>751</v>
      </c>
      <c r="C61" s="21">
        <v>2026</v>
      </c>
      <c r="D61" s="100">
        <v>44972</v>
      </c>
      <c r="E61" s="101">
        <v>5500</v>
      </c>
      <c r="F61" s="21" t="s">
        <v>240</v>
      </c>
      <c r="G61" s="21" t="s">
        <v>207</v>
      </c>
      <c r="H61" s="41" t="s">
        <v>526</v>
      </c>
      <c r="I61" s="41" t="s">
        <v>527</v>
      </c>
      <c r="J61" s="21">
        <v>2535</v>
      </c>
      <c r="K61" s="30">
        <v>6.2873333333333346</v>
      </c>
      <c r="U61" s="20"/>
      <c r="V61" s="20"/>
    </row>
    <row r="62" spans="1:22" x14ac:dyDescent="0.2">
      <c r="A62" s="33" t="s">
        <v>327</v>
      </c>
      <c r="B62" s="94" t="s">
        <v>751</v>
      </c>
      <c r="C62" s="21">
        <v>2000</v>
      </c>
      <c r="D62" s="100">
        <v>44972</v>
      </c>
      <c r="E62" s="101">
        <v>5200</v>
      </c>
      <c r="F62" s="21" t="s">
        <v>240</v>
      </c>
      <c r="G62" s="21" t="s">
        <v>207</v>
      </c>
      <c r="H62" s="41" t="s">
        <v>536</v>
      </c>
      <c r="I62" s="41" t="s">
        <v>537</v>
      </c>
      <c r="J62" s="21">
        <v>2300</v>
      </c>
      <c r="K62" s="30">
        <v>7.2106666666666674</v>
      </c>
    </row>
    <row r="63" spans="1:22" x14ac:dyDescent="0.2">
      <c r="A63" s="33" t="s">
        <v>327</v>
      </c>
      <c r="B63" s="94" t="s">
        <v>751</v>
      </c>
      <c r="C63" s="21">
        <v>2016</v>
      </c>
      <c r="D63" s="100">
        <v>44972</v>
      </c>
      <c r="E63" s="101">
        <v>3500</v>
      </c>
      <c r="F63" s="21" t="s">
        <v>240</v>
      </c>
      <c r="G63" s="21" t="s">
        <v>207</v>
      </c>
      <c r="H63" s="41" t="s">
        <v>552</v>
      </c>
      <c r="I63" s="41" t="s">
        <v>553</v>
      </c>
      <c r="J63" s="21">
        <v>2745</v>
      </c>
      <c r="K63" s="30">
        <v>8.0408571428571438</v>
      </c>
    </row>
    <row r="64" spans="1:22" x14ac:dyDescent="0.2">
      <c r="A64" s="33" t="s">
        <v>327</v>
      </c>
      <c r="B64" s="94" t="s">
        <v>751</v>
      </c>
      <c r="C64" s="21">
        <v>1998</v>
      </c>
      <c r="D64" s="100">
        <v>44972</v>
      </c>
      <c r="E64" s="101">
        <v>5800</v>
      </c>
      <c r="F64" s="21" t="s">
        <v>240</v>
      </c>
      <c r="G64" s="21" t="s">
        <v>207</v>
      </c>
      <c r="H64" s="41" t="s">
        <v>520</v>
      </c>
      <c r="I64" s="41" t="s">
        <v>521</v>
      </c>
      <c r="J64" s="21">
        <v>2045</v>
      </c>
      <c r="K64" s="30">
        <v>5.4360000000000008</v>
      </c>
      <c r="V64" s="20"/>
    </row>
    <row r="65" spans="1:22" x14ac:dyDescent="0.2">
      <c r="A65" s="33" t="s">
        <v>327</v>
      </c>
      <c r="B65" s="94" t="s">
        <v>751</v>
      </c>
      <c r="C65" s="21">
        <v>2017</v>
      </c>
      <c r="D65" s="100">
        <v>44972</v>
      </c>
      <c r="E65" s="101">
        <v>3900</v>
      </c>
      <c r="F65" s="21" t="s">
        <v>240</v>
      </c>
      <c r="G65" s="21" t="s">
        <v>207</v>
      </c>
      <c r="H65" s="41" t="s">
        <v>508</v>
      </c>
      <c r="I65" s="41" t="s">
        <v>509</v>
      </c>
      <c r="J65" s="21">
        <v>2496</v>
      </c>
      <c r="K65" s="30">
        <v>4.470714285714287</v>
      </c>
    </row>
    <row r="66" spans="1:22" x14ac:dyDescent="0.2">
      <c r="A66" s="33" t="s">
        <v>327</v>
      </c>
      <c r="B66" s="23" t="s">
        <v>741</v>
      </c>
      <c r="C66" s="21">
        <v>2019</v>
      </c>
      <c r="D66" s="100">
        <v>44972</v>
      </c>
      <c r="E66" s="101">
        <v>5000</v>
      </c>
      <c r="F66" s="21" t="s">
        <v>240</v>
      </c>
      <c r="G66" s="21" t="s">
        <v>207</v>
      </c>
      <c r="H66" s="41" t="s">
        <v>579</v>
      </c>
      <c r="I66" s="41" t="s">
        <v>580</v>
      </c>
      <c r="J66" s="21">
        <v>6528</v>
      </c>
      <c r="K66" s="30">
        <v>2.6144285714285722</v>
      </c>
      <c r="V66" s="96"/>
    </row>
    <row r="67" spans="1:22" x14ac:dyDescent="0.2">
      <c r="A67" s="33" t="s">
        <v>327</v>
      </c>
      <c r="B67" s="94" t="s">
        <v>751</v>
      </c>
      <c r="C67" s="21">
        <v>2027</v>
      </c>
      <c r="D67" s="100">
        <v>44972</v>
      </c>
      <c r="E67" s="101">
        <v>5400</v>
      </c>
      <c r="F67" s="21" t="s">
        <v>240</v>
      </c>
      <c r="G67" s="21" t="s">
        <v>207</v>
      </c>
      <c r="H67" s="41" t="s">
        <v>518</v>
      </c>
      <c r="I67" s="41" t="s">
        <v>519</v>
      </c>
      <c r="J67" s="21">
        <v>3420</v>
      </c>
      <c r="K67" s="30">
        <v>5.1871666666666671</v>
      </c>
      <c r="V67" s="20"/>
    </row>
    <row r="68" spans="1:22" x14ac:dyDescent="0.2">
      <c r="A68" s="33" t="s">
        <v>327</v>
      </c>
      <c r="B68" s="94" t="s">
        <v>751</v>
      </c>
      <c r="C68" s="21">
        <v>2031</v>
      </c>
      <c r="D68" s="100">
        <v>44972</v>
      </c>
      <c r="E68" s="101">
        <v>6300</v>
      </c>
      <c r="F68" s="21" t="s">
        <v>240</v>
      </c>
      <c r="G68" s="21" t="s">
        <v>207</v>
      </c>
      <c r="H68" s="41" t="s">
        <v>554</v>
      </c>
      <c r="I68" s="41" t="s">
        <v>555</v>
      </c>
      <c r="J68" s="21">
        <v>2366</v>
      </c>
      <c r="K68" s="30">
        <v>8.333000000000002</v>
      </c>
      <c r="V68" s="20"/>
    </row>
    <row r="69" spans="1:22" x14ac:dyDescent="0.2">
      <c r="A69" s="33" t="s">
        <v>327</v>
      </c>
      <c r="B69" s="23" t="s">
        <v>741</v>
      </c>
      <c r="C69" s="21">
        <v>1999</v>
      </c>
      <c r="D69" s="100">
        <v>44972</v>
      </c>
      <c r="E69" s="101">
        <v>4800</v>
      </c>
      <c r="F69" s="21" t="s">
        <v>240</v>
      </c>
      <c r="G69" s="21" t="s">
        <v>207</v>
      </c>
      <c r="H69" s="41" t="s">
        <v>577</v>
      </c>
      <c r="I69" s="41" t="s">
        <v>578</v>
      </c>
      <c r="J69" s="21">
        <v>5292</v>
      </c>
      <c r="K69" s="30">
        <v>3.030333333333334</v>
      </c>
      <c r="V69" s="96"/>
    </row>
    <row r="70" spans="1:22" x14ac:dyDescent="0.2">
      <c r="A70" s="33" t="s">
        <v>327</v>
      </c>
      <c r="B70" s="99" t="s">
        <v>437</v>
      </c>
      <c r="C70" s="40">
        <v>2032</v>
      </c>
      <c r="D70" s="104">
        <v>44972</v>
      </c>
      <c r="E70" s="98">
        <v>13000</v>
      </c>
      <c r="F70" s="40" t="s">
        <v>240</v>
      </c>
      <c r="G70" s="40"/>
      <c r="H70" s="40" t="s">
        <v>435</v>
      </c>
      <c r="I70" s="40" t="s">
        <v>436</v>
      </c>
      <c r="J70" s="40">
        <v>2309</v>
      </c>
      <c r="K70" s="99">
        <v>57.137</v>
      </c>
      <c r="V70" s="96"/>
    </row>
    <row r="71" spans="1:22" x14ac:dyDescent="0.2">
      <c r="A71" s="33" t="s">
        <v>327</v>
      </c>
      <c r="B71" s="94" t="s">
        <v>751</v>
      </c>
      <c r="C71" s="29">
        <v>2268</v>
      </c>
      <c r="D71" s="107" t="s">
        <v>774</v>
      </c>
      <c r="E71" s="93">
        <v>9000</v>
      </c>
      <c r="F71" s="20" t="s">
        <v>240</v>
      </c>
      <c r="G71" s="20"/>
      <c r="H71" s="20" t="s">
        <v>556</v>
      </c>
      <c r="I71" s="20" t="s">
        <v>557</v>
      </c>
      <c r="J71" s="29">
        <v>2332</v>
      </c>
      <c r="K71" s="94">
        <v>8.374428571428572</v>
      </c>
    </row>
    <row r="72" spans="1:22" x14ac:dyDescent="0.2">
      <c r="A72" s="33" t="s">
        <v>327</v>
      </c>
      <c r="B72" s="94" t="s">
        <v>751</v>
      </c>
      <c r="C72" s="29">
        <v>2271</v>
      </c>
      <c r="D72" s="107" t="s">
        <v>774</v>
      </c>
      <c r="E72" s="93">
        <v>10700</v>
      </c>
      <c r="F72" s="20" t="s">
        <v>240</v>
      </c>
      <c r="G72" s="20"/>
      <c r="H72" s="20" t="s">
        <v>564</v>
      </c>
      <c r="I72" s="20" t="s">
        <v>565</v>
      </c>
      <c r="J72" s="29">
        <v>2649</v>
      </c>
      <c r="K72" s="94">
        <v>9.2706666666666671</v>
      </c>
      <c r="V72" s="106"/>
    </row>
    <row r="73" spans="1:22" x14ac:dyDescent="0.2">
      <c r="A73" s="33" t="s">
        <v>327</v>
      </c>
      <c r="B73" s="94" t="s">
        <v>751</v>
      </c>
      <c r="C73" s="29">
        <v>2258</v>
      </c>
      <c r="D73" s="107" t="s">
        <v>774</v>
      </c>
      <c r="E73" s="93">
        <v>7000</v>
      </c>
      <c r="F73" s="20" t="s">
        <v>240</v>
      </c>
      <c r="G73" s="20"/>
      <c r="H73" s="20" t="s">
        <v>399</v>
      </c>
      <c r="I73" s="20" t="s">
        <v>400</v>
      </c>
      <c r="J73" s="29">
        <v>1700</v>
      </c>
      <c r="K73" s="94">
        <v>8.3870000000000005</v>
      </c>
      <c r="M73" s="29"/>
      <c r="V73" s="96"/>
    </row>
    <row r="74" spans="1:22" x14ac:dyDescent="0.2">
      <c r="A74" s="33" t="s">
        <v>327</v>
      </c>
      <c r="B74" s="94" t="s">
        <v>751</v>
      </c>
      <c r="C74" s="29">
        <v>2266</v>
      </c>
      <c r="D74" s="107" t="s">
        <v>774</v>
      </c>
      <c r="E74" s="93">
        <v>9000</v>
      </c>
      <c r="F74" s="20" t="s">
        <v>240</v>
      </c>
      <c r="G74" s="20"/>
      <c r="H74" s="20" t="s">
        <v>566</v>
      </c>
      <c r="I74" s="20" t="s">
        <v>567</v>
      </c>
      <c r="J74" s="29">
        <v>2605</v>
      </c>
      <c r="K74" s="94">
        <v>9.3132857142857155</v>
      </c>
      <c r="V74" s="20"/>
    </row>
    <row r="75" spans="1:22" x14ac:dyDescent="0.2">
      <c r="A75" s="33" t="s">
        <v>327</v>
      </c>
      <c r="B75" s="94" t="s">
        <v>751</v>
      </c>
      <c r="C75" s="29">
        <v>2265</v>
      </c>
      <c r="D75" s="107" t="s">
        <v>774</v>
      </c>
      <c r="E75" s="93">
        <v>8000</v>
      </c>
      <c r="F75" s="20" t="s">
        <v>240</v>
      </c>
      <c r="G75" s="20"/>
      <c r="H75" s="20" t="s">
        <v>560</v>
      </c>
      <c r="I75" s="20" t="s">
        <v>561</v>
      </c>
      <c r="J75" s="29">
        <v>2328</v>
      </c>
      <c r="K75" s="94">
        <v>8.8717142857142868</v>
      </c>
      <c r="V75" s="20"/>
    </row>
    <row r="76" spans="1:22" x14ac:dyDescent="0.2">
      <c r="A76" s="33" t="s">
        <v>327</v>
      </c>
      <c r="B76" s="94" t="s">
        <v>751</v>
      </c>
      <c r="C76" s="29">
        <v>2267</v>
      </c>
      <c r="D76" s="107" t="s">
        <v>774</v>
      </c>
      <c r="E76" s="93">
        <v>9100</v>
      </c>
      <c r="F76" s="20" t="s">
        <v>240</v>
      </c>
      <c r="G76" s="20"/>
      <c r="H76" s="20" t="s">
        <v>568</v>
      </c>
      <c r="I76" s="20" t="s">
        <v>569</v>
      </c>
      <c r="J76" s="29">
        <v>2394</v>
      </c>
      <c r="K76" s="94">
        <v>9.4978571428571446</v>
      </c>
      <c r="V76" s="20"/>
    </row>
    <row r="77" spans="1:22" x14ac:dyDescent="0.2">
      <c r="A77" s="33" t="s">
        <v>327</v>
      </c>
      <c r="B77" s="94" t="s">
        <v>751</v>
      </c>
      <c r="C77" s="29">
        <v>2261</v>
      </c>
      <c r="D77" s="107" t="s">
        <v>774</v>
      </c>
      <c r="E77" s="93">
        <v>8800</v>
      </c>
      <c r="F77" s="20" t="s">
        <v>240</v>
      </c>
      <c r="G77" s="20"/>
      <c r="H77" s="20" t="s">
        <v>558</v>
      </c>
      <c r="I77" s="20" t="s">
        <v>559</v>
      </c>
      <c r="J77" s="29">
        <v>2574</v>
      </c>
      <c r="K77" s="94">
        <v>8.66</v>
      </c>
      <c r="V77" s="20"/>
    </row>
    <row r="78" spans="1:22" x14ac:dyDescent="0.2">
      <c r="A78" s="33" t="s">
        <v>327</v>
      </c>
      <c r="B78" s="94" t="s">
        <v>751</v>
      </c>
      <c r="C78" s="29">
        <v>2252</v>
      </c>
      <c r="D78" s="107" t="s">
        <v>774</v>
      </c>
      <c r="E78" s="93">
        <v>5000</v>
      </c>
      <c r="F78" s="20" t="s">
        <v>240</v>
      </c>
      <c r="G78" s="20"/>
      <c r="H78" s="20" t="s">
        <v>405</v>
      </c>
      <c r="I78" s="20" t="s">
        <v>406</v>
      </c>
      <c r="J78" s="29">
        <v>1755</v>
      </c>
      <c r="K78" s="94">
        <v>7.5254285714285718</v>
      </c>
      <c r="M78" s="29"/>
      <c r="V78" s="106"/>
    </row>
    <row r="79" spans="1:22" x14ac:dyDescent="0.2">
      <c r="A79" s="33" t="s">
        <v>327</v>
      </c>
      <c r="B79" s="94" t="s">
        <v>751</v>
      </c>
      <c r="C79" s="29">
        <v>2253</v>
      </c>
      <c r="D79" s="107" t="s">
        <v>774</v>
      </c>
      <c r="E79" s="93">
        <v>6000</v>
      </c>
      <c r="F79" s="20" t="s">
        <v>240</v>
      </c>
      <c r="G79" s="20"/>
      <c r="H79" s="20" t="s">
        <v>395</v>
      </c>
      <c r="I79" s="20" t="s">
        <v>396</v>
      </c>
      <c r="J79" s="29">
        <v>1681</v>
      </c>
      <c r="K79" s="94">
        <v>9.9182857142857159</v>
      </c>
      <c r="M79" s="29"/>
    </row>
    <row r="80" spans="1:22" x14ac:dyDescent="0.2">
      <c r="A80" s="33" t="s">
        <v>327</v>
      </c>
      <c r="B80" s="94" t="s">
        <v>751</v>
      </c>
      <c r="C80" s="29">
        <v>2260</v>
      </c>
      <c r="D80" s="107" t="s">
        <v>774</v>
      </c>
      <c r="E80" s="93">
        <v>7800</v>
      </c>
      <c r="F80" s="20" t="s">
        <v>240</v>
      </c>
      <c r="G80" s="20"/>
      <c r="H80" s="20" t="s">
        <v>546</v>
      </c>
      <c r="I80" s="20" t="s">
        <v>547</v>
      </c>
      <c r="J80" s="29">
        <v>2496</v>
      </c>
      <c r="K80" s="94">
        <v>7.8440000000000012</v>
      </c>
      <c r="V80" s="20"/>
    </row>
    <row r="81" spans="1:22" x14ac:dyDescent="0.2">
      <c r="A81" s="33" t="s">
        <v>327</v>
      </c>
      <c r="B81" s="94" t="s">
        <v>751</v>
      </c>
      <c r="C81" s="29">
        <v>2259</v>
      </c>
      <c r="D81" s="107" t="s">
        <v>774</v>
      </c>
      <c r="E81" s="93">
        <v>7400</v>
      </c>
      <c r="F81" s="20" t="s">
        <v>240</v>
      </c>
      <c r="G81" s="20"/>
      <c r="H81" s="20" t="s">
        <v>544</v>
      </c>
      <c r="I81" s="20" t="s">
        <v>545</v>
      </c>
      <c r="J81" s="29">
        <v>2295</v>
      </c>
      <c r="K81" s="94">
        <v>7.7620000000000005</v>
      </c>
      <c r="V81" s="20"/>
    </row>
    <row r="82" spans="1:22" x14ac:dyDescent="0.2">
      <c r="A82" s="33" t="s">
        <v>327</v>
      </c>
      <c r="B82" s="94" t="s">
        <v>751</v>
      </c>
      <c r="C82" s="29">
        <v>2270</v>
      </c>
      <c r="D82" s="107" t="s">
        <v>774</v>
      </c>
      <c r="E82" s="93">
        <v>9500</v>
      </c>
      <c r="F82" s="20" t="s">
        <v>240</v>
      </c>
      <c r="G82" s="20"/>
      <c r="H82" s="20" t="s">
        <v>572</v>
      </c>
      <c r="I82" s="20" t="s">
        <v>573</v>
      </c>
      <c r="J82" s="29">
        <v>2130</v>
      </c>
      <c r="K82" s="94">
        <v>11.075833333333334</v>
      </c>
      <c r="V82" s="106"/>
    </row>
    <row r="83" spans="1:22" x14ac:dyDescent="0.2">
      <c r="A83" s="33" t="s">
        <v>327</v>
      </c>
      <c r="B83" s="108" t="s">
        <v>739</v>
      </c>
      <c r="C83" s="52">
        <v>2222</v>
      </c>
      <c r="D83" s="97" t="s">
        <v>765</v>
      </c>
      <c r="E83" s="98">
        <v>5</v>
      </c>
      <c r="F83" s="40" t="s">
        <v>240</v>
      </c>
      <c r="G83" s="40" t="s">
        <v>208</v>
      </c>
      <c r="H83" s="40" t="s">
        <v>293</v>
      </c>
      <c r="I83" s="40" t="s">
        <v>107</v>
      </c>
      <c r="J83" s="52">
        <v>899</v>
      </c>
      <c r="K83" s="99">
        <v>2.5391428571428576</v>
      </c>
      <c r="V83" s="96"/>
    </row>
    <row r="84" spans="1:22" x14ac:dyDescent="0.2">
      <c r="A84" s="33" t="s">
        <v>327</v>
      </c>
      <c r="B84" s="99" t="s">
        <v>368</v>
      </c>
      <c r="C84" s="52">
        <v>2236</v>
      </c>
      <c r="D84" s="97" t="s">
        <v>774</v>
      </c>
      <c r="E84" s="98">
        <v>44</v>
      </c>
      <c r="F84" s="40" t="s">
        <v>240</v>
      </c>
      <c r="G84" s="40"/>
      <c r="H84" s="40" t="s">
        <v>366</v>
      </c>
      <c r="I84" s="40" t="s">
        <v>367</v>
      </c>
      <c r="J84" s="52">
        <v>1230</v>
      </c>
      <c r="K84" s="99">
        <v>42.256857142857143</v>
      </c>
      <c r="V84" s="96"/>
    </row>
    <row r="85" spans="1:22" x14ac:dyDescent="0.2">
      <c r="A85" s="33" t="s">
        <v>327</v>
      </c>
      <c r="B85" s="99" t="s">
        <v>434</v>
      </c>
      <c r="C85" s="52">
        <v>2316</v>
      </c>
      <c r="D85" s="97" t="s">
        <v>775</v>
      </c>
      <c r="E85" s="98">
        <v>110</v>
      </c>
      <c r="F85" s="40" t="s">
        <v>240</v>
      </c>
      <c r="G85" s="40"/>
      <c r="H85" s="40" t="s">
        <v>366</v>
      </c>
      <c r="I85" s="40" t="s">
        <v>367</v>
      </c>
      <c r="J85" s="52">
        <v>3494</v>
      </c>
      <c r="K85" s="99">
        <v>41.870470588235293</v>
      </c>
      <c r="V85" s="96"/>
    </row>
    <row r="86" spans="1:22" x14ac:dyDescent="0.2">
      <c r="A86" s="33" t="s">
        <v>327</v>
      </c>
      <c r="B86" s="108" t="s">
        <v>738</v>
      </c>
      <c r="C86" s="52">
        <v>2217</v>
      </c>
      <c r="D86" s="97" t="s">
        <v>765</v>
      </c>
      <c r="E86" s="98">
        <v>3</v>
      </c>
      <c r="F86" s="40" t="s">
        <v>240</v>
      </c>
      <c r="G86" s="40" t="s">
        <v>208</v>
      </c>
      <c r="H86" s="40" t="s">
        <v>294</v>
      </c>
      <c r="I86" s="40" t="s">
        <v>108</v>
      </c>
      <c r="J86" s="52">
        <v>800</v>
      </c>
      <c r="K86" s="99">
        <v>5.8822857142857146</v>
      </c>
    </row>
    <row r="87" spans="1:22" x14ac:dyDescent="0.2">
      <c r="A87" s="33" t="s">
        <v>327</v>
      </c>
      <c r="B87" s="108" t="s">
        <v>738</v>
      </c>
      <c r="C87" s="52">
        <v>2221</v>
      </c>
      <c r="D87" s="97" t="s">
        <v>765</v>
      </c>
      <c r="E87" s="98">
        <v>3</v>
      </c>
      <c r="F87" s="40" t="s">
        <v>240</v>
      </c>
      <c r="G87" s="40" t="s">
        <v>208</v>
      </c>
      <c r="H87" s="40" t="s">
        <v>295</v>
      </c>
      <c r="I87" s="40" t="s">
        <v>109</v>
      </c>
      <c r="J87" s="52">
        <v>277</v>
      </c>
      <c r="K87" s="99">
        <v>2.4765714285714293</v>
      </c>
    </row>
    <row r="88" spans="1:22" x14ac:dyDescent="0.2">
      <c r="A88" s="33" t="s">
        <v>327</v>
      </c>
      <c r="B88" s="33" t="s">
        <v>745</v>
      </c>
      <c r="C88" s="29">
        <v>2299</v>
      </c>
      <c r="D88" s="107" t="s">
        <v>774</v>
      </c>
      <c r="E88" s="93">
        <v>14</v>
      </c>
      <c r="F88" s="20" t="s">
        <v>240</v>
      </c>
      <c r="G88" s="20"/>
      <c r="H88" s="20" t="s">
        <v>338</v>
      </c>
      <c r="I88" s="20" t="s">
        <v>339</v>
      </c>
      <c r="J88" s="29">
        <v>3370</v>
      </c>
      <c r="K88" s="94">
        <v>2.5051428571428578</v>
      </c>
      <c r="V88" s="96"/>
    </row>
    <row r="89" spans="1:22" x14ac:dyDescent="0.2">
      <c r="A89" s="33" t="s">
        <v>327</v>
      </c>
      <c r="B89" s="108" t="s">
        <v>753</v>
      </c>
      <c r="C89" s="52">
        <v>2219</v>
      </c>
      <c r="D89" s="97" t="s">
        <v>765</v>
      </c>
      <c r="E89" s="98">
        <v>3</v>
      </c>
      <c r="F89" s="40" t="s">
        <v>240</v>
      </c>
      <c r="G89" s="40"/>
      <c r="H89" s="40" t="s">
        <v>338</v>
      </c>
      <c r="I89" s="40" t="s">
        <v>339</v>
      </c>
      <c r="J89" s="52">
        <v>471</v>
      </c>
      <c r="K89" s="99">
        <v>2.5744285714285722</v>
      </c>
    </row>
    <row r="90" spans="1:22" x14ac:dyDescent="0.2">
      <c r="A90" s="33" t="s">
        <v>327</v>
      </c>
      <c r="B90" s="33" t="s">
        <v>745</v>
      </c>
      <c r="C90" s="29">
        <v>2295</v>
      </c>
      <c r="D90" s="107" t="s">
        <v>774</v>
      </c>
      <c r="E90" s="93">
        <v>9</v>
      </c>
      <c r="F90" s="20" t="s">
        <v>240</v>
      </c>
      <c r="G90" s="20"/>
      <c r="H90" s="20" t="s">
        <v>340</v>
      </c>
      <c r="I90" s="20" t="s">
        <v>341</v>
      </c>
      <c r="J90" s="29">
        <v>2506</v>
      </c>
      <c r="K90" s="94">
        <v>3.3357142857142867</v>
      </c>
      <c r="V90" s="96"/>
    </row>
    <row r="91" spans="1:22" x14ac:dyDescent="0.2">
      <c r="A91" s="33" t="s">
        <v>327</v>
      </c>
      <c r="B91" s="108" t="s">
        <v>753</v>
      </c>
      <c r="C91" s="52">
        <v>2216</v>
      </c>
      <c r="D91" s="97" t="s">
        <v>765</v>
      </c>
      <c r="E91" s="98">
        <v>3</v>
      </c>
      <c r="F91" s="40" t="s">
        <v>240</v>
      </c>
      <c r="G91" s="40"/>
      <c r="H91" s="40" t="s">
        <v>340</v>
      </c>
      <c r="I91" s="40" t="s">
        <v>341</v>
      </c>
      <c r="J91" s="52">
        <v>506</v>
      </c>
      <c r="K91" s="99">
        <v>3.5957142857142865</v>
      </c>
    </row>
    <row r="92" spans="1:22" x14ac:dyDescent="0.2">
      <c r="A92" s="33" t="s">
        <v>327</v>
      </c>
      <c r="B92" s="33" t="s">
        <v>745</v>
      </c>
      <c r="C92" s="29">
        <v>2218</v>
      </c>
      <c r="D92" s="107" t="s">
        <v>765</v>
      </c>
      <c r="E92" s="93">
        <v>3</v>
      </c>
      <c r="F92" s="20" t="s">
        <v>240</v>
      </c>
      <c r="G92" s="20" t="s">
        <v>208</v>
      </c>
      <c r="H92" s="20" t="s">
        <v>362</v>
      </c>
      <c r="I92" s="20" t="s">
        <v>363</v>
      </c>
      <c r="J92" s="29">
        <v>1052</v>
      </c>
      <c r="K92" s="94">
        <v>4.1408571428571435</v>
      </c>
    </row>
    <row r="93" spans="1:22" x14ac:dyDescent="0.2">
      <c r="A93" s="33" t="s">
        <v>327</v>
      </c>
      <c r="B93" s="33" t="s">
        <v>745</v>
      </c>
      <c r="C93" s="29">
        <v>2297</v>
      </c>
      <c r="D93" s="107" t="s">
        <v>774</v>
      </c>
      <c r="E93" s="93">
        <v>6</v>
      </c>
      <c r="F93" s="20" t="s">
        <v>240</v>
      </c>
      <c r="G93" s="20"/>
      <c r="H93" s="20" t="s">
        <v>362</v>
      </c>
      <c r="I93" s="20" t="s">
        <v>363</v>
      </c>
      <c r="J93" s="29">
        <v>3746</v>
      </c>
      <c r="K93" s="94">
        <v>4.6655714285714289</v>
      </c>
      <c r="V93" s="96"/>
    </row>
    <row r="94" spans="1:22" x14ac:dyDescent="0.2">
      <c r="A94" s="33" t="s">
        <v>327</v>
      </c>
      <c r="B94" s="33" t="s">
        <v>745</v>
      </c>
      <c r="C94" s="29">
        <v>2272</v>
      </c>
      <c r="D94" s="107" t="s">
        <v>774</v>
      </c>
      <c r="E94" s="93">
        <v>5</v>
      </c>
      <c r="F94" s="20" t="s">
        <v>240</v>
      </c>
      <c r="G94" s="20" t="s">
        <v>208</v>
      </c>
      <c r="H94" s="20" t="s">
        <v>344</v>
      </c>
      <c r="I94" s="21" t="s">
        <v>345</v>
      </c>
      <c r="J94" s="29">
        <v>1528</v>
      </c>
      <c r="K94" s="94">
        <v>4.2745000000000006</v>
      </c>
      <c r="M94" s="20" t="s">
        <v>378</v>
      </c>
    </row>
    <row r="95" spans="1:22" x14ac:dyDescent="0.2">
      <c r="A95" s="33" t="s">
        <v>327</v>
      </c>
      <c r="B95" s="33" t="s">
        <v>745</v>
      </c>
      <c r="C95" s="29">
        <v>2273</v>
      </c>
      <c r="D95" s="107" t="s">
        <v>774</v>
      </c>
      <c r="E95" s="93">
        <v>5</v>
      </c>
      <c r="F95" s="20" t="s">
        <v>240</v>
      </c>
      <c r="G95" s="20" t="s">
        <v>208</v>
      </c>
      <c r="H95" s="20" t="s">
        <v>344</v>
      </c>
      <c r="I95" s="21" t="s">
        <v>345</v>
      </c>
      <c r="J95" s="29">
        <v>1528</v>
      </c>
      <c r="K95" s="94">
        <v>4.5103333333333335</v>
      </c>
      <c r="M95" s="20" t="s">
        <v>379</v>
      </c>
    </row>
    <row r="96" spans="1:22" x14ac:dyDescent="0.2">
      <c r="A96" s="33" t="s">
        <v>327</v>
      </c>
      <c r="B96" s="33" t="s">
        <v>745</v>
      </c>
      <c r="C96" s="29">
        <v>2249</v>
      </c>
      <c r="D96" s="107" t="s">
        <v>774</v>
      </c>
      <c r="E96" s="93">
        <v>5</v>
      </c>
      <c r="F96" s="20" t="s">
        <v>240</v>
      </c>
      <c r="G96" s="20" t="s">
        <v>208</v>
      </c>
      <c r="H96" s="20" t="s">
        <v>344</v>
      </c>
      <c r="I96" s="21" t="s">
        <v>345</v>
      </c>
      <c r="J96" s="29">
        <v>1031</v>
      </c>
      <c r="K96" s="94">
        <v>5.6168571428571425</v>
      </c>
    </row>
    <row r="97" spans="1:22" x14ac:dyDescent="0.2">
      <c r="A97" s="33" t="s">
        <v>327</v>
      </c>
      <c r="B97" s="33" t="s">
        <v>745</v>
      </c>
      <c r="C97" s="29">
        <v>2293</v>
      </c>
      <c r="D97" s="107" t="s">
        <v>774</v>
      </c>
      <c r="E97" s="93">
        <v>8</v>
      </c>
      <c r="F97" s="20" t="s">
        <v>240</v>
      </c>
      <c r="G97" s="20"/>
      <c r="H97" s="20" t="s">
        <v>344</v>
      </c>
      <c r="I97" s="20" t="s">
        <v>345</v>
      </c>
      <c r="J97" s="29">
        <v>2829</v>
      </c>
      <c r="K97" s="94">
        <v>4.6978571428571438</v>
      </c>
      <c r="V97" s="96"/>
    </row>
    <row r="98" spans="1:22" x14ac:dyDescent="0.2">
      <c r="A98" s="33" t="s">
        <v>327</v>
      </c>
      <c r="B98" s="108" t="s">
        <v>753</v>
      </c>
      <c r="C98" s="52">
        <v>2214</v>
      </c>
      <c r="D98" s="97" t="s">
        <v>765</v>
      </c>
      <c r="E98" s="98">
        <v>3</v>
      </c>
      <c r="F98" s="40" t="s">
        <v>240</v>
      </c>
      <c r="G98" s="40"/>
      <c r="H98" s="40" t="s">
        <v>344</v>
      </c>
      <c r="I98" s="40" t="s">
        <v>345</v>
      </c>
      <c r="J98" s="52">
        <v>558</v>
      </c>
      <c r="K98" s="99">
        <v>4.3145714285714289</v>
      </c>
    </row>
    <row r="99" spans="1:22" x14ac:dyDescent="0.2">
      <c r="A99" s="33" t="s">
        <v>327</v>
      </c>
      <c r="B99" s="33" t="s">
        <v>745</v>
      </c>
      <c r="C99" s="29">
        <v>2250</v>
      </c>
      <c r="D99" s="107" t="s">
        <v>774</v>
      </c>
      <c r="E99" s="93">
        <v>5</v>
      </c>
      <c r="F99" s="20" t="s">
        <v>240</v>
      </c>
      <c r="G99" s="20" t="s">
        <v>208</v>
      </c>
      <c r="H99" s="20" t="s">
        <v>342</v>
      </c>
      <c r="I99" s="20" t="s">
        <v>343</v>
      </c>
      <c r="J99" s="29">
        <v>1018</v>
      </c>
      <c r="K99" s="94">
        <v>4.4557142857142864</v>
      </c>
    </row>
    <row r="100" spans="1:22" x14ac:dyDescent="0.2">
      <c r="A100" s="33" t="s">
        <v>327</v>
      </c>
      <c r="B100" s="33" t="s">
        <v>745</v>
      </c>
      <c r="C100" s="29">
        <v>2294</v>
      </c>
      <c r="D100" s="107" t="s">
        <v>774</v>
      </c>
      <c r="E100" s="93">
        <v>11</v>
      </c>
      <c r="F100" s="20" t="s">
        <v>240</v>
      </c>
      <c r="G100" s="20"/>
      <c r="H100" s="20" t="s">
        <v>342</v>
      </c>
      <c r="I100" s="20" t="s">
        <v>343</v>
      </c>
      <c r="J100" s="29">
        <v>3378</v>
      </c>
      <c r="K100" s="94">
        <v>3.2542857142857149</v>
      </c>
      <c r="V100" s="96"/>
    </row>
    <row r="101" spans="1:22" x14ac:dyDescent="0.2">
      <c r="A101" s="33" t="s">
        <v>327</v>
      </c>
      <c r="B101" s="108" t="s">
        <v>738</v>
      </c>
      <c r="C101" s="52">
        <v>2215</v>
      </c>
      <c r="D101" s="97" t="s">
        <v>765</v>
      </c>
      <c r="E101" s="98">
        <v>3</v>
      </c>
      <c r="F101" s="40" t="s">
        <v>240</v>
      </c>
      <c r="G101" s="40"/>
      <c r="H101" s="40" t="s">
        <v>342</v>
      </c>
      <c r="I101" s="40" t="s">
        <v>343</v>
      </c>
      <c r="J101" s="52">
        <v>516</v>
      </c>
      <c r="K101" s="99">
        <v>3.5021428571428577</v>
      </c>
    </row>
    <row r="102" spans="1:22" x14ac:dyDescent="0.2">
      <c r="A102" s="33" t="s">
        <v>327</v>
      </c>
      <c r="B102" s="99" t="s">
        <v>433</v>
      </c>
      <c r="C102" s="52">
        <v>2317</v>
      </c>
      <c r="D102" s="97" t="s">
        <v>775</v>
      </c>
      <c r="E102" s="98">
        <v>1200</v>
      </c>
      <c r="F102" s="40" t="s">
        <v>240</v>
      </c>
      <c r="G102" s="40"/>
      <c r="H102" s="40" t="s">
        <v>332</v>
      </c>
      <c r="I102" s="40" t="s">
        <v>333</v>
      </c>
      <c r="J102" s="52">
        <v>2259</v>
      </c>
      <c r="K102" s="99">
        <v>11.255088235294117</v>
      </c>
      <c r="V102" s="96"/>
    </row>
    <row r="103" spans="1:22" x14ac:dyDescent="0.2">
      <c r="A103" s="33" t="s">
        <v>327</v>
      </c>
      <c r="B103" s="108" t="s">
        <v>738</v>
      </c>
      <c r="C103" s="52">
        <v>2238</v>
      </c>
      <c r="D103" s="97" t="s">
        <v>774</v>
      </c>
      <c r="E103" s="98">
        <v>240</v>
      </c>
      <c r="F103" s="40" t="s">
        <v>240</v>
      </c>
      <c r="G103" s="40"/>
      <c r="H103" s="40" t="s">
        <v>332</v>
      </c>
      <c r="I103" s="40" t="s">
        <v>333</v>
      </c>
      <c r="J103" s="52">
        <v>362</v>
      </c>
      <c r="K103" s="99">
        <v>12.676714285714286</v>
      </c>
    </row>
    <row r="104" spans="1:22" x14ac:dyDescent="0.2">
      <c r="A104" s="33" t="s">
        <v>327</v>
      </c>
      <c r="B104" s="108" t="s">
        <v>1184</v>
      </c>
      <c r="C104" s="52">
        <v>2313</v>
      </c>
      <c r="D104" s="97" t="s">
        <v>775</v>
      </c>
      <c r="E104" s="98">
        <v>110</v>
      </c>
      <c r="F104" s="40" t="s">
        <v>240</v>
      </c>
      <c r="G104" s="40"/>
      <c r="H104" s="40" t="s">
        <v>350</v>
      </c>
      <c r="I104" s="40" t="s">
        <v>351</v>
      </c>
      <c r="J104" s="52">
        <v>3556</v>
      </c>
      <c r="K104" s="99">
        <v>-0.3783823529411765</v>
      </c>
      <c r="V104" s="96"/>
    </row>
    <row r="105" spans="1:22" x14ac:dyDescent="0.2">
      <c r="A105" s="33" t="s">
        <v>327</v>
      </c>
      <c r="B105" s="108" t="s">
        <v>1185</v>
      </c>
      <c r="C105" s="52">
        <v>2232</v>
      </c>
      <c r="D105" s="97" t="s">
        <v>774</v>
      </c>
      <c r="E105" s="98">
        <v>18</v>
      </c>
      <c r="F105" s="40" t="s">
        <v>240</v>
      </c>
      <c r="G105" s="40"/>
      <c r="H105" s="40" t="s">
        <v>350</v>
      </c>
      <c r="I105" s="40" t="s">
        <v>351</v>
      </c>
      <c r="J105" s="52">
        <v>777</v>
      </c>
      <c r="K105" s="99">
        <v>-9.9857142857142422E-2</v>
      </c>
    </row>
    <row r="106" spans="1:22" x14ac:dyDescent="0.2">
      <c r="A106" s="33" t="s">
        <v>327</v>
      </c>
      <c r="B106" s="108" t="s">
        <v>1185</v>
      </c>
      <c r="C106" s="52">
        <v>2229</v>
      </c>
      <c r="D106" s="97" t="s">
        <v>774</v>
      </c>
      <c r="E106" s="98">
        <v>15</v>
      </c>
      <c r="F106" s="40" t="s">
        <v>240</v>
      </c>
      <c r="G106" s="40" t="s">
        <v>208</v>
      </c>
      <c r="H106" s="40" t="s">
        <v>296</v>
      </c>
      <c r="I106" s="40" t="s">
        <v>110</v>
      </c>
      <c r="J106" s="52">
        <v>628</v>
      </c>
      <c r="K106" s="99">
        <v>0.52485714285714336</v>
      </c>
    </row>
    <row r="107" spans="1:22" x14ac:dyDescent="0.2">
      <c r="A107" s="33" t="s">
        <v>327</v>
      </c>
      <c r="B107" s="108" t="s">
        <v>1185</v>
      </c>
      <c r="C107" s="52">
        <v>2224</v>
      </c>
      <c r="D107" s="97" t="s">
        <v>765</v>
      </c>
      <c r="E107" s="98">
        <v>8</v>
      </c>
      <c r="F107" s="40" t="s">
        <v>240</v>
      </c>
      <c r="G107" s="40" t="s">
        <v>208</v>
      </c>
      <c r="H107" s="40" t="s">
        <v>297</v>
      </c>
      <c r="I107" s="40" t="s">
        <v>111</v>
      </c>
      <c r="J107" s="52">
        <v>309</v>
      </c>
      <c r="K107" s="99">
        <v>0.80928571428571483</v>
      </c>
    </row>
    <row r="108" spans="1:22" x14ac:dyDescent="0.2">
      <c r="A108" s="33" t="s">
        <v>327</v>
      </c>
      <c r="B108" s="108" t="s">
        <v>1185</v>
      </c>
      <c r="C108" s="52">
        <v>2223</v>
      </c>
      <c r="D108" s="97" t="s">
        <v>765</v>
      </c>
      <c r="E108" s="98">
        <v>7</v>
      </c>
      <c r="F108" s="40" t="s">
        <v>240</v>
      </c>
      <c r="G108" s="40" t="s">
        <v>208</v>
      </c>
      <c r="H108" s="40" t="s">
        <v>298</v>
      </c>
      <c r="I108" s="40" t="s">
        <v>112</v>
      </c>
      <c r="J108" s="52">
        <v>324</v>
      </c>
      <c r="K108" s="99">
        <v>0.75071428571428633</v>
      </c>
    </row>
    <row r="109" spans="1:22" x14ac:dyDescent="0.2">
      <c r="A109" s="33" t="s">
        <v>327</v>
      </c>
      <c r="B109" s="108" t="s">
        <v>1186</v>
      </c>
      <c r="C109" s="52">
        <v>2228</v>
      </c>
      <c r="D109" s="97" t="s">
        <v>765</v>
      </c>
      <c r="E109" s="98">
        <v>15</v>
      </c>
      <c r="F109" s="40" t="s">
        <v>240</v>
      </c>
      <c r="G109" s="40" t="s">
        <v>208</v>
      </c>
      <c r="H109" s="40" t="s">
        <v>299</v>
      </c>
      <c r="I109" s="40" t="s">
        <v>113</v>
      </c>
      <c r="J109" s="52">
        <v>698</v>
      </c>
      <c r="K109" s="99">
        <v>0.24642857142857194</v>
      </c>
    </row>
    <row r="110" spans="1:22" x14ac:dyDescent="0.2">
      <c r="A110" s="33" t="s">
        <v>327</v>
      </c>
      <c r="B110" s="33" t="s">
        <v>746</v>
      </c>
      <c r="C110" s="29">
        <v>2307</v>
      </c>
      <c r="D110" s="107" t="s">
        <v>774</v>
      </c>
      <c r="E110" s="93">
        <v>52</v>
      </c>
      <c r="F110" s="20" t="s">
        <v>240</v>
      </c>
      <c r="G110" s="20"/>
      <c r="H110" s="20" t="s">
        <v>334</v>
      </c>
      <c r="I110" s="20" t="s">
        <v>335</v>
      </c>
      <c r="J110" s="29">
        <v>2981</v>
      </c>
      <c r="K110" s="94">
        <v>0.10528571428571548</v>
      </c>
      <c r="V110" s="96"/>
    </row>
    <row r="111" spans="1:22" x14ac:dyDescent="0.2">
      <c r="A111" s="33" t="s">
        <v>327</v>
      </c>
      <c r="B111" s="108" t="s">
        <v>738</v>
      </c>
      <c r="C111" s="52">
        <v>2226</v>
      </c>
      <c r="D111" s="97" t="s">
        <v>765</v>
      </c>
      <c r="E111" s="98">
        <v>11</v>
      </c>
      <c r="F111" s="40" t="s">
        <v>240</v>
      </c>
      <c r="G111" s="40"/>
      <c r="H111" s="40" t="s">
        <v>334</v>
      </c>
      <c r="I111" s="40" t="s">
        <v>335</v>
      </c>
      <c r="J111" s="52">
        <v>399</v>
      </c>
      <c r="K111" s="99">
        <v>0.55842857142857194</v>
      </c>
    </row>
    <row r="112" spans="1:22" x14ac:dyDescent="0.2">
      <c r="A112" s="33" t="s">
        <v>327</v>
      </c>
      <c r="B112" s="99" t="s">
        <v>425</v>
      </c>
      <c r="C112" s="52">
        <v>2315</v>
      </c>
      <c r="D112" s="97" t="s">
        <v>775</v>
      </c>
      <c r="E112" s="98">
        <v>180</v>
      </c>
      <c r="F112" s="40" t="s">
        <v>240</v>
      </c>
      <c r="G112" s="40"/>
      <c r="H112" s="40" t="s">
        <v>336</v>
      </c>
      <c r="I112" s="40" t="s">
        <v>337</v>
      </c>
      <c r="J112" s="52">
        <v>3044</v>
      </c>
      <c r="K112" s="99">
        <v>1.1938529411764707</v>
      </c>
      <c r="V112" s="96"/>
    </row>
    <row r="113" spans="1:22" x14ac:dyDescent="0.2">
      <c r="A113" s="33" t="s">
        <v>327</v>
      </c>
      <c r="B113" s="108" t="s">
        <v>738</v>
      </c>
      <c r="C113" s="52">
        <v>2235</v>
      </c>
      <c r="D113" s="97" t="s">
        <v>774</v>
      </c>
      <c r="E113" s="98">
        <v>39</v>
      </c>
      <c r="F113" s="40" t="s">
        <v>240</v>
      </c>
      <c r="G113" s="40"/>
      <c r="H113" s="40" t="s">
        <v>336</v>
      </c>
      <c r="I113" s="40" t="s">
        <v>337</v>
      </c>
      <c r="J113" s="52">
        <v>447</v>
      </c>
      <c r="K113" s="99">
        <v>2.1024285714285718</v>
      </c>
    </row>
    <row r="114" spans="1:22" x14ac:dyDescent="0.2">
      <c r="A114" s="33" t="s">
        <v>327</v>
      </c>
      <c r="B114" s="33" t="s">
        <v>746</v>
      </c>
      <c r="C114" s="29">
        <v>2311</v>
      </c>
      <c r="D114" s="107" t="s">
        <v>775</v>
      </c>
      <c r="E114" s="93">
        <v>76</v>
      </c>
      <c r="F114" s="20" t="s">
        <v>240</v>
      </c>
      <c r="G114" s="20"/>
      <c r="H114" s="20" t="s">
        <v>354</v>
      </c>
      <c r="I114" s="20" t="s">
        <v>355</v>
      </c>
      <c r="J114" s="29">
        <v>2815</v>
      </c>
      <c r="K114" s="94">
        <v>1.051857142857143</v>
      </c>
      <c r="V114" s="96"/>
    </row>
    <row r="115" spans="1:22" x14ac:dyDescent="0.2">
      <c r="A115" s="33" t="s">
        <v>327</v>
      </c>
      <c r="B115" s="38" t="s">
        <v>739</v>
      </c>
      <c r="C115" s="29">
        <v>2231</v>
      </c>
      <c r="D115" s="107" t="s">
        <v>774</v>
      </c>
      <c r="E115" s="93">
        <v>17</v>
      </c>
      <c r="F115" s="20" t="s">
        <v>240</v>
      </c>
      <c r="G115" s="20"/>
      <c r="H115" s="20" t="s">
        <v>354</v>
      </c>
      <c r="I115" s="20" t="s">
        <v>355</v>
      </c>
      <c r="J115" s="29">
        <v>938</v>
      </c>
      <c r="K115" s="94">
        <v>1.023714285714286</v>
      </c>
      <c r="V115" s="96"/>
    </row>
    <row r="116" spans="1:22" x14ac:dyDescent="0.2">
      <c r="A116" s="33" t="s">
        <v>327</v>
      </c>
      <c r="B116" s="99" t="s">
        <v>425</v>
      </c>
      <c r="C116" s="52">
        <v>2314</v>
      </c>
      <c r="D116" s="97" t="s">
        <v>775</v>
      </c>
      <c r="E116" s="98">
        <v>110</v>
      </c>
      <c r="F116" s="40" t="s">
        <v>240</v>
      </c>
      <c r="G116" s="40"/>
      <c r="H116" s="40" t="s">
        <v>352</v>
      </c>
      <c r="I116" s="40" t="s">
        <v>353</v>
      </c>
      <c r="J116" s="52">
        <v>3346</v>
      </c>
      <c r="K116" s="99">
        <v>-0.70276470588235296</v>
      </c>
      <c r="V116" s="96"/>
    </row>
    <row r="117" spans="1:22" x14ac:dyDescent="0.2">
      <c r="A117" s="33" t="s">
        <v>327</v>
      </c>
      <c r="B117" s="108" t="s">
        <v>738</v>
      </c>
      <c r="C117" s="52">
        <v>2233</v>
      </c>
      <c r="D117" s="97" t="s">
        <v>774</v>
      </c>
      <c r="E117" s="98">
        <v>21</v>
      </c>
      <c r="F117" s="40" t="s">
        <v>240</v>
      </c>
      <c r="G117" s="40"/>
      <c r="H117" s="40" t="s">
        <v>352</v>
      </c>
      <c r="I117" s="40" t="s">
        <v>353</v>
      </c>
      <c r="J117" s="52">
        <v>875</v>
      </c>
      <c r="K117" s="99">
        <v>5.7142857142900016E-4</v>
      </c>
    </row>
    <row r="118" spans="1:22" x14ac:dyDescent="0.2">
      <c r="A118" s="33" t="s">
        <v>327</v>
      </c>
      <c r="B118" s="33" t="s">
        <v>746</v>
      </c>
      <c r="C118" s="29">
        <v>2310</v>
      </c>
      <c r="D118" s="107" t="s">
        <v>774</v>
      </c>
      <c r="E118" s="93">
        <v>70</v>
      </c>
      <c r="F118" s="20" t="s">
        <v>240</v>
      </c>
      <c r="G118" s="20"/>
      <c r="H118" s="20" t="s">
        <v>356</v>
      </c>
      <c r="I118" s="20" t="s">
        <v>357</v>
      </c>
      <c r="J118" s="29">
        <v>3177</v>
      </c>
      <c r="K118" s="94">
        <v>-0.46528571428571375</v>
      </c>
      <c r="V118" s="96"/>
    </row>
    <row r="119" spans="1:22" x14ac:dyDescent="0.2">
      <c r="A119" s="33" t="s">
        <v>327</v>
      </c>
      <c r="B119" s="38" t="s">
        <v>739</v>
      </c>
      <c r="C119" s="29">
        <v>2230</v>
      </c>
      <c r="D119" s="107" t="s">
        <v>774</v>
      </c>
      <c r="E119" s="93">
        <v>16</v>
      </c>
      <c r="F119" s="20" t="s">
        <v>240</v>
      </c>
      <c r="G119" s="20"/>
      <c r="H119" s="20" t="s">
        <v>356</v>
      </c>
      <c r="I119" s="20" t="s">
        <v>357</v>
      </c>
      <c r="J119" s="29">
        <v>951</v>
      </c>
      <c r="K119" s="94">
        <v>-6.0714285714285221E-2</v>
      </c>
      <c r="V119" s="96"/>
    </row>
    <row r="120" spans="1:22" x14ac:dyDescent="0.2">
      <c r="A120" s="33" t="s">
        <v>327</v>
      </c>
      <c r="B120" s="111" t="s">
        <v>426</v>
      </c>
      <c r="C120" s="51">
        <v>2673</v>
      </c>
      <c r="D120" s="109" t="s">
        <v>776</v>
      </c>
      <c r="E120" s="110">
        <v>2000</v>
      </c>
      <c r="F120" s="39" t="s">
        <v>240</v>
      </c>
      <c r="G120" s="39" t="s">
        <v>208</v>
      </c>
      <c r="H120" s="39" t="s">
        <v>300</v>
      </c>
      <c r="I120" s="39" t="s">
        <v>114</v>
      </c>
      <c r="J120" s="51">
        <v>1929</v>
      </c>
      <c r="K120" s="111">
        <v>4.1930000000000005</v>
      </c>
      <c r="V120" s="96"/>
    </row>
    <row r="121" spans="1:22" x14ac:dyDescent="0.2">
      <c r="A121" s="33" t="s">
        <v>327</v>
      </c>
      <c r="B121" s="111" t="s">
        <v>392</v>
      </c>
      <c r="C121" s="51">
        <v>2653</v>
      </c>
      <c r="D121" s="109" t="s">
        <v>776</v>
      </c>
      <c r="E121" s="110">
        <v>2000</v>
      </c>
      <c r="F121" s="39" t="s">
        <v>240</v>
      </c>
      <c r="G121" s="39" t="s">
        <v>208</v>
      </c>
      <c r="H121" s="39" t="s">
        <v>301</v>
      </c>
      <c r="I121" s="39" t="s">
        <v>116</v>
      </c>
      <c r="J121" s="51">
        <v>2446</v>
      </c>
      <c r="K121" s="111">
        <v>6.5930869565217396</v>
      </c>
    </row>
    <row r="128" spans="1:22" x14ac:dyDescent="0.2">
      <c r="A128" s="33" t="s">
        <v>327</v>
      </c>
      <c r="B128" s="23" t="s">
        <v>741</v>
      </c>
      <c r="C128" s="52">
        <v>2580</v>
      </c>
      <c r="D128" s="97" t="s">
        <v>767</v>
      </c>
      <c r="E128" s="98">
        <v>70</v>
      </c>
      <c r="F128" s="40" t="s">
        <v>240</v>
      </c>
      <c r="G128" s="40"/>
      <c r="H128" s="40" t="s">
        <v>421</v>
      </c>
      <c r="I128" s="112" t="s">
        <v>422</v>
      </c>
      <c r="J128" s="52">
        <v>5817</v>
      </c>
      <c r="K128" s="99">
        <v>1.6370000000000007</v>
      </c>
      <c r="M128" s="20"/>
      <c r="V128" s="96"/>
    </row>
    <row r="129" spans="1:22" x14ac:dyDescent="0.2">
      <c r="A129" s="33" t="s">
        <v>327</v>
      </c>
      <c r="B129" s="33" t="s">
        <v>747</v>
      </c>
      <c r="C129" s="29">
        <v>2564</v>
      </c>
      <c r="D129" s="107" t="s">
        <v>766</v>
      </c>
      <c r="E129" s="93">
        <v>38</v>
      </c>
      <c r="F129" s="20" t="s">
        <v>240</v>
      </c>
      <c r="G129" s="20"/>
      <c r="H129" s="20" t="s">
        <v>468</v>
      </c>
      <c r="I129" s="33" t="s">
        <v>469</v>
      </c>
      <c r="J129" s="29">
        <v>2309</v>
      </c>
      <c r="K129" s="94">
        <v>1.408285714285715</v>
      </c>
      <c r="L129" s="23"/>
      <c r="V129" s="96"/>
    </row>
    <row r="130" spans="1:22" x14ac:dyDescent="0.2">
      <c r="A130" s="33" t="s">
        <v>327</v>
      </c>
      <c r="B130" s="23" t="s">
        <v>741</v>
      </c>
      <c r="C130" s="52">
        <v>2581</v>
      </c>
      <c r="D130" s="97" t="s">
        <v>767</v>
      </c>
      <c r="E130" s="98">
        <v>100</v>
      </c>
      <c r="F130" s="40" t="s">
        <v>240</v>
      </c>
      <c r="G130" s="40"/>
      <c r="H130" s="40" t="s">
        <v>468</v>
      </c>
      <c r="I130" s="112" t="s">
        <v>469</v>
      </c>
      <c r="J130" s="52">
        <v>6515</v>
      </c>
      <c r="K130" s="99">
        <v>2.9490000000000012</v>
      </c>
      <c r="M130" s="20"/>
      <c r="V130" s="96"/>
    </row>
    <row r="131" spans="1:22" x14ac:dyDescent="0.2">
      <c r="A131" s="33" t="s">
        <v>327</v>
      </c>
      <c r="B131" s="33" t="s">
        <v>747</v>
      </c>
      <c r="C131" s="29">
        <v>2565</v>
      </c>
      <c r="D131" s="107" t="s">
        <v>767</v>
      </c>
      <c r="E131" s="93">
        <v>86</v>
      </c>
      <c r="F131" s="20" t="s">
        <v>240</v>
      </c>
      <c r="G131" s="20" t="s">
        <v>208</v>
      </c>
      <c r="H131" s="20" t="s">
        <v>397</v>
      </c>
      <c r="I131" s="33" t="s">
        <v>398</v>
      </c>
      <c r="J131" s="29">
        <v>1698</v>
      </c>
      <c r="K131" s="94">
        <v>-0.47957142857142787</v>
      </c>
      <c r="M131" s="21"/>
    </row>
    <row r="132" spans="1:22" x14ac:dyDescent="0.2">
      <c r="A132" s="33" t="s">
        <v>327</v>
      </c>
      <c r="B132" s="23" t="s">
        <v>741</v>
      </c>
      <c r="C132" s="52">
        <v>2582</v>
      </c>
      <c r="D132" s="97" t="s">
        <v>767</v>
      </c>
      <c r="E132" s="98">
        <v>250</v>
      </c>
      <c r="F132" s="40" t="s">
        <v>240</v>
      </c>
      <c r="G132" s="40"/>
      <c r="H132" s="40" t="s">
        <v>397</v>
      </c>
      <c r="I132" s="112" t="s">
        <v>398</v>
      </c>
      <c r="J132" s="52">
        <v>7428</v>
      </c>
      <c r="K132" s="99">
        <v>1.652000000000001</v>
      </c>
      <c r="M132" s="21"/>
      <c r="V132" s="102"/>
    </row>
    <row r="133" spans="1:22" x14ac:dyDescent="0.2">
      <c r="A133" s="33" t="s">
        <v>327</v>
      </c>
      <c r="B133" s="33" t="s">
        <v>747</v>
      </c>
      <c r="C133" s="29">
        <v>2566</v>
      </c>
      <c r="D133" s="107" t="s">
        <v>767</v>
      </c>
      <c r="E133" s="93">
        <v>48</v>
      </c>
      <c r="F133" s="20" t="s">
        <v>240</v>
      </c>
      <c r="G133" s="20" t="s">
        <v>208</v>
      </c>
      <c r="H133" s="20" t="s">
        <v>364</v>
      </c>
      <c r="I133" s="33" t="s">
        <v>365</v>
      </c>
      <c r="J133" s="29">
        <v>1159</v>
      </c>
      <c r="K133" s="94">
        <v>1.2485714285714291</v>
      </c>
      <c r="M133" s="20"/>
    </row>
    <row r="134" spans="1:22" x14ac:dyDescent="0.2">
      <c r="A134" s="33" t="s">
        <v>327</v>
      </c>
      <c r="B134" s="33" t="s">
        <v>747</v>
      </c>
      <c r="C134" s="29">
        <v>2573</v>
      </c>
      <c r="D134" s="107" t="s">
        <v>767</v>
      </c>
      <c r="E134" s="93">
        <v>150</v>
      </c>
      <c r="F134" s="20" t="s">
        <v>240</v>
      </c>
      <c r="G134" s="20"/>
      <c r="H134" s="20" t="s">
        <v>364</v>
      </c>
      <c r="I134" s="33" t="s">
        <v>365</v>
      </c>
      <c r="J134" s="29">
        <v>4985</v>
      </c>
      <c r="K134" s="94">
        <v>1.2590000000000006</v>
      </c>
      <c r="L134" s="23"/>
      <c r="V134" s="96"/>
    </row>
    <row r="135" spans="1:22" x14ac:dyDescent="0.2">
      <c r="A135" s="33" t="s">
        <v>327</v>
      </c>
      <c r="B135" s="33" t="s">
        <v>747</v>
      </c>
      <c r="C135" s="29">
        <v>2567</v>
      </c>
      <c r="D135" s="107" t="s">
        <v>767</v>
      </c>
      <c r="E135" s="93">
        <v>110</v>
      </c>
      <c r="F135" s="20" t="s">
        <v>240</v>
      </c>
      <c r="G135" s="20"/>
      <c r="H135" s="20" t="s">
        <v>454</v>
      </c>
      <c r="I135" s="33" t="s">
        <v>455</v>
      </c>
      <c r="J135" s="29">
        <v>2153</v>
      </c>
      <c r="K135" s="94">
        <v>-0.61628571428571366</v>
      </c>
      <c r="L135" s="23"/>
      <c r="V135" s="96"/>
    </row>
    <row r="136" spans="1:22" s="96" customFormat="1" x14ac:dyDescent="0.2">
      <c r="A136" s="33" t="s">
        <v>327</v>
      </c>
      <c r="B136" s="23" t="s">
        <v>741</v>
      </c>
      <c r="C136" s="29">
        <v>2590</v>
      </c>
      <c r="D136" s="107" t="s">
        <v>767</v>
      </c>
      <c r="E136" s="93">
        <v>320</v>
      </c>
      <c r="F136" s="20" t="s">
        <v>240</v>
      </c>
      <c r="G136" s="20"/>
      <c r="H136" s="20" t="s">
        <v>454</v>
      </c>
      <c r="I136" s="33" t="s">
        <v>455</v>
      </c>
      <c r="J136" s="29">
        <v>7614</v>
      </c>
      <c r="K136" s="94">
        <v>1.6500000000000008</v>
      </c>
      <c r="L136" s="33"/>
      <c r="M136" s="20"/>
      <c r="N136" s="33"/>
      <c r="O136" s="33"/>
      <c r="P136" s="33"/>
      <c r="Q136" s="33"/>
      <c r="R136" s="33"/>
      <c r="S136" s="33"/>
      <c r="T136" s="33"/>
      <c r="U136" s="33"/>
      <c r="V136" s="105"/>
    </row>
    <row r="137" spans="1:22" s="96" customFormat="1" x14ac:dyDescent="0.2">
      <c r="A137" s="33" t="s">
        <v>327</v>
      </c>
      <c r="B137" s="33" t="s">
        <v>748</v>
      </c>
      <c r="C137" s="29">
        <v>2641</v>
      </c>
      <c r="D137" s="107" t="s">
        <v>767</v>
      </c>
      <c r="E137" s="93">
        <v>4000</v>
      </c>
      <c r="F137" s="20" t="s">
        <v>240</v>
      </c>
      <c r="G137" s="20"/>
      <c r="H137" s="20" t="s">
        <v>382</v>
      </c>
      <c r="I137" s="20" t="s">
        <v>383</v>
      </c>
      <c r="J137" s="29">
        <v>4535</v>
      </c>
      <c r="K137" s="94">
        <v>2.858142857142858</v>
      </c>
      <c r="L137" s="2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2" s="96" customFormat="1" x14ac:dyDescent="0.2">
      <c r="A138" s="33" t="s">
        <v>327</v>
      </c>
      <c r="B138" s="94" t="s">
        <v>444</v>
      </c>
      <c r="C138" s="29">
        <v>2627</v>
      </c>
      <c r="D138" s="107" t="s">
        <v>767</v>
      </c>
      <c r="E138" s="93">
        <v>3800</v>
      </c>
      <c r="F138" s="20" t="s">
        <v>240</v>
      </c>
      <c r="G138" s="20"/>
      <c r="H138" s="20" t="s">
        <v>382</v>
      </c>
      <c r="I138" s="20" t="s">
        <v>383</v>
      </c>
      <c r="J138" s="29">
        <v>4226</v>
      </c>
      <c r="K138" s="94">
        <v>3.0530000000000004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2" s="96" customFormat="1" x14ac:dyDescent="0.2">
      <c r="A139" s="33" t="s">
        <v>327</v>
      </c>
      <c r="B139" s="94" t="s">
        <v>739</v>
      </c>
      <c r="C139" s="51">
        <v>2674</v>
      </c>
      <c r="D139" s="109" t="s">
        <v>776</v>
      </c>
      <c r="E139" s="110">
        <v>1800</v>
      </c>
      <c r="F139" s="39" t="s">
        <v>240</v>
      </c>
      <c r="G139" s="39"/>
      <c r="H139" s="39" t="s">
        <v>382</v>
      </c>
      <c r="I139" s="39" t="s">
        <v>383</v>
      </c>
      <c r="J139" s="51">
        <v>1625</v>
      </c>
      <c r="K139" s="111">
        <v>2.1510000000000007</v>
      </c>
      <c r="L139" s="33"/>
      <c r="M139" s="39" t="s">
        <v>384</v>
      </c>
      <c r="N139" s="33"/>
      <c r="O139" s="33"/>
      <c r="P139" s="33"/>
      <c r="Q139" s="33"/>
      <c r="R139" s="33"/>
      <c r="S139" s="33"/>
      <c r="T139" s="33"/>
      <c r="U139" s="33"/>
    </row>
    <row r="140" spans="1:22" s="96" customFormat="1" x14ac:dyDescent="0.2">
      <c r="A140" s="33" t="s">
        <v>327</v>
      </c>
      <c r="B140" s="33" t="s">
        <v>748</v>
      </c>
      <c r="C140" s="29">
        <v>2628</v>
      </c>
      <c r="D140" s="107" t="s">
        <v>767</v>
      </c>
      <c r="E140" s="93">
        <v>3000</v>
      </c>
      <c r="F140" s="20" t="s">
        <v>240</v>
      </c>
      <c r="G140" s="20"/>
      <c r="H140" s="20" t="s">
        <v>449</v>
      </c>
      <c r="I140" s="20" t="s">
        <v>450</v>
      </c>
      <c r="J140" s="29">
        <v>3356</v>
      </c>
      <c r="K140" s="94">
        <v>3.3850000000000002</v>
      </c>
      <c r="L140" s="23"/>
      <c r="M140" s="20" t="s">
        <v>387</v>
      </c>
      <c r="N140" s="33"/>
      <c r="O140" s="33"/>
      <c r="P140" s="33"/>
      <c r="Q140" s="33"/>
      <c r="R140" s="33"/>
      <c r="S140" s="33"/>
      <c r="T140" s="33"/>
      <c r="U140" s="33"/>
    </row>
    <row r="141" spans="1:22" s="96" customFormat="1" x14ac:dyDescent="0.2">
      <c r="A141" s="33" t="s">
        <v>327</v>
      </c>
      <c r="B141" s="111" t="s">
        <v>392</v>
      </c>
      <c r="C141" s="51">
        <v>2647</v>
      </c>
      <c r="D141" s="109" t="s">
        <v>776</v>
      </c>
      <c r="E141" s="110">
        <v>3000</v>
      </c>
      <c r="F141" s="39" t="s">
        <v>240</v>
      </c>
      <c r="G141" s="39"/>
      <c r="H141" s="39" t="s">
        <v>449</v>
      </c>
      <c r="I141" s="39" t="s">
        <v>450</v>
      </c>
      <c r="J141" s="51">
        <v>3492</v>
      </c>
      <c r="K141" s="111">
        <v>3.3376956521739136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 s="96" customFormat="1" x14ac:dyDescent="0.2">
      <c r="A142" s="33" t="s">
        <v>327</v>
      </c>
      <c r="B142" s="33" t="s">
        <v>748</v>
      </c>
      <c r="C142" s="29">
        <v>2629</v>
      </c>
      <c r="D142" s="107" t="s">
        <v>767</v>
      </c>
      <c r="E142" s="93">
        <v>1800</v>
      </c>
      <c r="F142" s="20" t="s">
        <v>240</v>
      </c>
      <c r="G142" s="20"/>
      <c r="H142" s="20" t="s">
        <v>451</v>
      </c>
      <c r="I142" s="20" t="s">
        <v>452</v>
      </c>
      <c r="J142" s="29">
        <v>2960</v>
      </c>
      <c r="K142" s="94">
        <v>3.6680000000000001</v>
      </c>
      <c r="L142" s="23"/>
      <c r="M142" s="20" t="s">
        <v>387</v>
      </c>
      <c r="N142" s="33"/>
      <c r="O142" s="33"/>
      <c r="P142" s="33"/>
      <c r="Q142" s="33"/>
      <c r="R142" s="33"/>
      <c r="S142" s="33"/>
      <c r="T142" s="33"/>
      <c r="U142" s="33"/>
    </row>
    <row r="143" spans="1:22" s="96" customFormat="1" x14ac:dyDescent="0.2">
      <c r="A143" s="33" t="s">
        <v>327</v>
      </c>
      <c r="B143" s="111" t="s">
        <v>392</v>
      </c>
      <c r="C143" s="51">
        <v>2648</v>
      </c>
      <c r="D143" s="109" t="s">
        <v>776</v>
      </c>
      <c r="E143" s="110">
        <v>2100</v>
      </c>
      <c r="F143" s="39" t="s">
        <v>240</v>
      </c>
      <c r="G143" s="39"/>
      <c r="H143" s="39" t="s">
        <v>451</v>
      </c>
      <c r="I143" s="39" t="s">
        <v>452</v>
      </c>
      <c r="J143" s="51">
        <v>3571</v>
      </c>
      <c r="K143" s="111">
        <v>3.6312608695652178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1:22" s="96" customFormat="1" x14ac:dyDescent="0.2">
      <c r="A144" s="33" t="s">
        <v>327</v>
      </c>
      <c r="B144" s="23" t="s">
        <v>741</v>
      </c>
      <c r="C144" s="29">
        <v>2591</v>
      </c>
      <c r="D144" s="107" t="s">
        <v>767</v>
      </c>
      <c r="E144" s="93">
        <v>200</v>
      </c>
      <c r="F144" s="20" t="s">
        <v>240</v>
      </c>
      <c r="G144" s="20" t="s">
        <v>208</v>
      </c>
      <c r="H144" s="20" t="s">
        <v>302</v>
      </c>
      <c r="I144" s="33" t="s">
        <v>117</v>
      </c>
      <c r="J144" s="29">
        <v>7346</v>
      </c>
      <c r="K144" s="94">
        <v>1.0345714285714294</v>
      </c>
      <c r="L144" s="33"/>
      <c r="M144" s="20"/>
      <c r="N144" s="33"/>
      <c r="O144" s="33"/>
      <c r="P144" s="33"/>
      <c r="Q144" s="33"/>
      <c r="R144" s="33"/>
      <c r="S144" s="33"/>
      <c r="T144" s="33"/>
      <c r="U144" s="33"/>
    </row>
    <row r="145" spans="1:22" s="96" customFormat="1" x14ac:dyDescent="0.2">
      <c r="A145" s="33" t="s">
        <v>327</v>
      </c>
      <c r="B145" s="23" t="s">
        <v>741</v>
      </c>
      <c r="C145" s="29">
        <v>2592</v>
      </c>
      <c r="D145" s="107" t="s">
        <v>767</v>
      </c>
      <c r="E145" s="93">
        <v>250</v>
      </c>
      <c r="F145" s="20" t="s">
        <v>240</v>
      </c>
      <c r="G145" s="20" t="s">
        <v>208</v>
      </c>
      <c r="H145" s="20" t="s">
        <v>303</v>
      </c>
      <c r="I145" s="33" t="s">
        <v>118</v>
      </c>
      <c r="J145" s="29">
        <v>7172</v>
      </c>
      <c r="K145" s="94">
        <v>0.24214285714285788</v>
      </c>
      <c r="L145" s="33"/>
      <c r="M145" s="20"/>
      <c r="N145" s="33"/>
      <c r="O145" s="33"/>
      <c r="P145" s="33"/>
      <c r="Q145" s="33"/>
      <c r="R145" s="33"/>
      <c r="S145" s="33"/>
      <c r="T145" s="33"/>
      <c r="U145" s="33"/>
    </row>
    <row r="146" spans="1:22" s="96" customFormat="1" x14ac:dyDescent="0.2">
      <c r="A146" s="33" t="s">
        <v>327</v>
      </c>
      <c r="B146" s="23" t="s">
        <v>741</v>
      </c>
      <c r="C146" s="29">
        <v>2594</v>
      </c>
      <c r="D146" s="107" t="s">
        <v>767</v>
      </c>
      <c r="E146" s="93">
        <v>200</v>
      </c>
      <c r="F146" s="20" t="s">
        <v>240</v>
      </c>
      <c r="G146" s="20" t="s">
        <v>208</v>
      </c>
      <c r="H146" s="20" t="s">
        <v>305</v>
      </c>
      <c r="I146" s="33" t="s">
        <v>120</v>
      </c>
      <c r="J146" s="29">
        <v>8867</v>
      </c>
      <c r="K146" s="94">
        <v>4.3822857142857154</v>
      </c>
      <c r="L146" s="33"/>
      <c r="M146" s="20"/>
      <c r="N146" s="33"/>
      <c r="O146" s="33"/>
      <c r="P146" s="33"/>
      <c r="Q146" s="33"/>
      <c r="R146" s="33"/>
      <c r="S146" s="33"/>
      <c r="T146" s="33"/>
      <c r="U146" s="33"/>
    </row>
    <row r="147" spans="1:22" s="96" customFormat="1" x14ac:dyDescent="0.2">
      <c r="A147" s="33" t="s">
        <v>327</v>
      </c>
      <c r="B147" s="33" t="s">
        <v>748</v>
      </c>
      <c r="C147" s="29">
        <v>2631</v>
      </c>
      <c r="D147" s="107" t="s">
        <v>767</v>
      </c>
      <c r="E147" s="93">
        <v>4000</v>
      </c>
      <c r="F147" s="20" t="s">
        <v>240</v>
      </c>
      <c r="G147" s="20"/>
      <c r="H147" s="20" t="s">
        <v>445</v>
      </c>
      <c r="I147" s="20" t="s">
        <v>446</v>
      </c>
      <c r="J147" s="29">
        <v>2235</v>
      </c>
      <c r="K147" s="94">
        <v>7.6427142857142867</v>
      </c>
      <c r="L147" s="23"/>
      <c r="M147" s="20" t="s">
        <v>387</v>
      </c>
      <c r="N147" s="33"/>
      <c r="O147" s="33"/>
      <c r="P147" s="33"/>
      <c r="Q147" s="33"/>
      <c r="R147" s="33"/>
      <c r="S147" s="33"/>
      <c r="T147" s="33"/>
      <c r="U147" s="33"/>
    </row>
    <row r="148" spans="1:22" s="96" customFormat="1" x14ac:dyDescent="0.2">
      <c r="A148" s="33" t="s">
        <v>327</v>
      </c>
      <c r="B148" s="111" t="s">
        <v>392</v>
      </c>
      <c r="C148" s="51">
        <v>2649</v>
      </c>
      <c r="D148" s="109" t="s">
        <v>776</v>
      </c>
      <c r="E148" s="110">
        <v>4000</v>
      </c>
      <c r="F148" s="39" t="s">
        <v>240</v>
      </c>
      <c r="G148" s="39"/>
      <c r="H148" s="39" t="s">
        <v>445</v>
      </c>
      <c r="I148" s="39" t="s">
        <v>446</v>
      </c>
      <c r="J148" s="51">
        <v>2185</v>
      </c>
      <c r="K148" s="111">
        <v>7.5498260869565224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1:22" s="96" customFormat="1" x14ac:dyDescent="0.2">
      <c r="A149" s="33" t="s">
        <v>327</v>
      </c>
      <c r="B149" s="94" t="s">
        <v>748</v>
      </c>
      <c r="C149" s="29">
        <v>2632</v>
      </c>
      <c r="D149" s="107" t="s">
        <v>767</v>
      </c>
      <c r="E149" s="93">
        <v>3000</v>
      </c>
      <c r="F149" s="20" t="s">
        <v>240</v>
      </c>
      <c r="G149" s="20" t="s">
        <v>208</v>
      </c>
      <c r="H149" s="20" t="s">
        <v>385</v>
      </c>
      <c r="I149" s="20" t="s">
        <v>386</v>
      </c>
      <c r="J149" s="29">
        <v>1644</v>
      </c>
      <c r="K149" s="94">
        <v>6.6714285714285717</v>
      </c>
      <c r="L149" s="33"/>
      <c r="M149" s="20" t="s">
        <v>387</v>
      </c>
      <c r="N149" s="33"/>
      <c r="O149" s="33"/>
      <c r="P149" s="33"/>
      <c r="Q149" s="33"/>
      <c r="R149" s="33"/>
      <c r="S149" s="33"/>
      <c r="T149" s="33"/>
      <c r="U149" s="33"/>
    </row>
    <row r="150" spans="1:22" s="96" customFormat="1" x14ac:dyDescent="0.2">
      <c r="A150" s="33" t="s">
        <v>327</v>
      </c>
      <c r="B150" s="94" t="s">
        <v>739</v>
      </c>
      <c r="C150" s="51">
        <v>2650</v>
      </c>
      <c r="D150" s="109" t="s">
        <v>776</v>
      </c>
      <c r="E150" s="110">
        <v>3000</v>
      </c>
      <c r="F150" s="39" t="s">
        <v>240</v>
      </c>
      <c r="G150" s="39"/>
      <c r="H150" s="39" t="s">
        <v>385</v>
      </c>
      <c r="I150" s="39" t="s">
        <v>386</v>
      </c>
      <c r="J150" s="51">
        <v>1662</v>
      </c>
      <c r="K150" s="111">
        <v>6.4893913043478264</v>
      </c>
      <c r="L150" s="33"/>
      <c r="M150" s="39" t="s">
        <v>392</v>
      </c>
      <c r="N150" s="33"/>
      <c r="O150" s="33"/>
      <c r="P150" s="33"/>
      <c r="Q150" s="33"/>
      <c r="R150" s="33"/>
      <c r="S150" s="33"/>
      <c r="T150" s="33"/>
      <c r="U150" s="33"/>
    </row>
    <row r="151" spans="1:22" s="96" customFormat="1" x14ac:dyDescent="0.2">
      <c r="A151" s="33" t="s">
        <v>327</v>
      </c>
      <c r="B151" s="111" t="s">
        <v>584</v>
      </c>
      <c r="C151" s="51"/>
      <c r="D151" s="109" t="s">
        <v>776</v>
      </c>
      <c r="E151" s="110">
        <v>3000</v>
      </c>
      <c r="F151" s="39" t="s">
        <v>240</v>
      </c>
      <c r="G151" s="20"/>
      <c r="H151" s="39" t="s">
        <v>582</v>
      </c>
      <c r="I151" s="39" t="s">
        <v>583</v>
      </c>
      <c r="J151" s="51"/>
      <c r="K151" s="111">
        <v>0.37047826086956592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2" s="96" customFormat="1" x14ac:dyDescent="0.2">
      <c r="A152" s="33" t="s">
        <v>327</v>
      </c>
      <c r="B152" s="111" t="s">
        <v>584</v>
      </c>
      <c r="C152" s="51"/>
      <c r="D152" s="109" t="s">
        <v>776</v>
      </c>
      <c r="E152" s="110">
        <v>3000</v>
      </c>
      <c r="F152" s="39" t="s">
        <v>240</v>
      </c>
      <c r="G152" s="20"/>
      <c r="H152" s="39" t="s">
        <v>582</v>
      </c>
      <c r="I152" s="39" t="s">
        <v>583</v>
      </c>
      <c r="J152" s="51"/>
      <c r="K152" s="111">
        <v>0.3640434782608703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2" s="96" customFormat="1" x14ac:dyDescent="0.2">
      <c r="A153" s="33" t="s">
        <v>327</v>
      </c>
      <c r="B153" s="111" t="s">
        <v>392</v>
      </c>
      <c r="C153" s="51">
        <v>2652</v>
      </c>
      <c r="D153" s="109" t="s">
        <v>776</v>
      </c>
      <c r="E153" s="110">
        <v>2000</v>
      </c>
      <c r="F153" s="39" t="s">
        <v>240</v>
      </c>
      <c r="G153" s="20"/>
      <c r="H153" s="39" t="s">
        <v>447</v>
      </c>
      <c r="I153" s="39" t="s">
        <v>448</v>
      </c>
      <c r="J153" s="51">
        <v>2853</v>
      </c>
      <c r="K153" s="111">
        <v>11.255521739130435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1:22" s="96" customFormat="1" x14ac:dyDescent="0.2">
      <c r="A154" s="33" t="s">
        <v>327</v>
      </c>
      <c r="B154" s="94" t="s">
        <v>453</v>
      </c>
      <c r="C154" s="29">
        <v>2633</v>
      </c>
      <c r="D154" s="107" t="s">
        <v>767</v>
      </c>
      <c r="E154" s="93">
        <v>2000</v>
      </c>
      <c r="F154" s="20" t="s">
        <v>240</v>
      </c>
      <c r="G154" s="20"/>
      <c r="H154" s="20" t="s">
        <v>447</v>
      </c>
      <c r="I154" s="20" t="s">
        <v>448</v>
      </c>
      <c r="J154" s="29">
        <v>2466</v>
      </c>
      <c r="K154" s="94">
        <v>11.364142857142859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1:22" s="96" customFormat="1" x14ac:dyDescent="0.2">
      <c r="A155" s="33" t="s">
        <v>327</v>
      </c>
      <c r="B155" s="94" t="s">
        <v>751</v>
      </c>
      <c r="C155" s="29">
        <v>2914</v>
      </c>
      <c r="D155" s="107" t="s">
        <v>769</v>
      </c>
      <c r="E155" s="93">
        <v>3400</v>
      </c>
      <c r="F155" s="20" t="s">
        <v>240</v>
      </c>
      <c r="G155" s="33" t="s">
        <v>207</v>
      </c>
      <c r="H155" s="20" t="s">
        <v>417</v>
      </c>
      <c r="I155" s="21" t="s">
        <v>418</v>
      </c>
      <c r="J155" s="22">
        <v>1850</v>
      </c>
      <c r="K155" s="30">
        <v>4.3588571428571434</v>
      </c>
      <c r="L155" s="33"/>
      <c r="M155" s="20"/>
      <c r="N155" s="33"/>
      <c r="O155" s="33"/>
      <c r="P155" s="33"/>
      <c r="Q155" s="33"/>
      <c r="R155" s="33"/>
      <c r="S155" s="33"/>
      <c r="T155" s="33"/>
      <c r="U155" s="33"/>
      <c r="V155" s="106"/>
    </row>
    <row r="156" spans="1:22" s="96" customFormat="1" x14ac:dyDescent="0.2">
      <c r="A156" s="33" t="s">
        <v>327</v>
      </c>
      <c r="B156" s="94" t="s">
        <v>751</v>
      </c>
      <c r="C156" s="29">
        <v>2916</v>
      </c>
      <c r="D156" s="107" t="s">
        <v>769</v>
      </c>
      <c r="E156" s="93">
        <v>5000</v>
      </c>
      <c r="F156" s="20" t="s">
        <v>240</v>
      </c>
      <c r="G156" s="20"/>
      <c r="H156" s="20" t="s">
        <v>562</v>
      </c>
      <c r="I156" s="21" t="s">
        <v>563</v>
      </c>
      <c r="J156" s="22">
        <v>3922</v>
      </c>
      <c r="K156" s="30">
        <v>9.2607142857142861</v>
      </c>
      <c r="L156" s="33"/>
      <c r="M156" s="20"/>
      <c r="N156" s="33"/>
      <c r="O156" s="33"/>
      <c r="P156" s="33"/>
      <c r="Q156" s="33"/>
      <c r="R156" s="33"/>
      <c r="S156" s="33"/>
      <c r="T156" s="33"/>
      <c r="U156" s="33"/>
      <c r="V156" s="20"/>
    </row>
    <row r="157" spans="1:22" s="96" customFormat="1" x14ac:dyDescent="0.2">
      <c r="A157" s="33" t="s">
        <v>327</v>
      </c>
      <c r="B157" s="94" t="s">
        <v>574</v>
      </c>
      <c r="C157" s="29">
        <v>2966</v>
      </c>
      <c r="D157" s="107" t="s">
        <v>768</v>
      </c>
      <c r="E157" s="93">
        <v>5600</v>
      </c>
      <c r="F157" s="20" t="s">
        <v>240</v>
      </c>
      <c r="G157" s="20"/>
      <c r="H157" s="20" t="s">
        <v>371</v>
      </c>
      <c r="I157" s="21" t="s">
        <v>372</v>
      </c>
      <c r="J157" s="22">
        <v>1427</v>
      </c>
      <c r="K157" s="30">
        <v>14.556777777777778</v>
      </c>
      <c r="L157" s="33"/>
      <c r="M157" s="20"/>
      <c r="N157" s="33"/>
      <c r="O157" s="33"/>
      <c r="P157" s="33"/>
      <c r="Q157" s="33"/>
      <c r="R157" s="33"/>
      <c r="S157" s="33"/>
      <c r="T157" s="33"/>
      <c r="U157" s="33"/>
    </row>
    <row r="158" spans="1:22" s="96" customFormat="1" x14ac:dyDescent="0.2">
      <c r="A158" s="33" t="s">
        <v>327</v>
      </c>
      <c r="B158" s="94" t="s">
        <v>574</v>
      </c>
      <c r="C158" s="29">
        <v>2917</v>
      </c>
      <c r="D158" s="107" t="s">
        <v>769</v>
      </c>
      <c r="E158" s="93">
        <v>6000</v>
      </c>
      <c r="F158" s="20" t="s">
        <v>240</v>
      </c>
      <c r="G158" s="20"/>
      <c r="H158" s="20" t="s">
        <v>371</v>
      </c>
      <c r="I158" s="21" t="s">
        <v>372</v>
      </c>
      <c r="J158" s="22">
        <v>1656</v>
      </c>
      <c r="K158" s="30">
        <v>14.835142857142859</v>
      </c>
      <c r="L158" s="33"/>
      <c r="M158" s="20"/>
      <c r="N158" s="33"/>
      <c r="O158" s="33"/>
      <c r="P158" s="33"/>
      <c r="Q158" s="33"/>
      <c r="R158" s="33"/>
      <c r="S158" s="33"/>
      <c r="T158" s="33"/>
      <c r="U158" s="33"/>
    </row>
    <row r="159" spans="1:22" s="96" customFormat="1" x14ac:dyDescent="0.2">
      <c r="A159" s="33" t="s">
        <v>327</v>
      </c>
      <c r="B159" s="94" t="s">
        <v>751</v>
      </c>
      <c r="C159" s="29">
        <v>2918</v>
      </c>
      <c r="D159" s="107" t="s">
        <v>769</v>
      </c>
      <c r="E159" s="93">
        <v>4000</v>
      </c>
      <c r="F159" s="20" t="s">
        <v>240</v>
      </c>
      <c r="G159" s="20"/>
      <c r="H159" s="20" t="s">
        <v>540</v>
      </c>
      <c r="I159" s="21" t="s">
        <v>541</v>
      </c>
      <c r="J159" s="22">
        <v>3253</v>
      </c>
      <c r="K159" s="30">
        <v>7.4885714285714302</v>
      </c>
      <c r="L159" s="33"/>
      <c r="M159" s="20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1:22" s="96" customFormat="1" x14ac:dyDescent="0.2">
      <c r="A160" s="33" t="s">
        <v>327</v>
      </c>
      <c r="B160" s="94" t="s">
        <v>574</v>
      </c>
      <c r="C160" s="29">
        <v>2920</v>
      </c>
      <c r="D160" s="107" t="s">
        <v>769</v>
      </c>
      <c r="E160" s="93">
        <v>2400</v>
      </c>
      <c r="F160" s="20" t="s">
        <v>240</v>
      </c>
      <c r="G160" s="20"/>
      <c r="H160" s="20" t="s">
        <v>411</v>
      </c>
      <c r="I160" s="21" t="s">
        <v>412</v>
      </c>
      <c r="J160" s="22">
        <v>1904</v>
      </c>
      <c r="K160" s="30">
        <v>10.111142857142859</v>
      </c>
      <c r="L160" s="33"/>
      <c r="M160" s="20"/>
      <c r="N160" s="33"/>
      <c r="O160" s="33"/>
      <c r="P160" s="33"/>
      <c r="Q160" s="33"/>
      <c r="R160" s="33"/>
      <c r="S160" s="33"/>
      <c r="T160" s="33"/>
      <c r="U160" s="33"/>
    </row>
    <row r="161" spans="1:22" s="96" customFormat="1" x14ac:dyDescent="0.2">
      <c r="A161" s="33" t="s">
        <v>327</v>
      </c>
      <c r="B161" s="94" t="s">
        <v>751</v>
      </c>
      <c r="C161" s="29">
        <v>2971</v>
      </c>
      <c r="D161" s="107" t="s">
        <v>768</v>
      </c>
      <c r="E161" s="93">
        <v>4600</v>
      </c>
      <c r="F161" s="20" t="s">
        <v>240</v>
      </c>
      <c r="G161" s="33" t="s">
        <v>207</v>
      </c>
      <c r="H161" s="20" t="s">
        <v>388</v>
      </c>
      <c r="I161" s="21" t="s">
        <v>389</v>
      </c>
      <c r="J161" s="22">
        <v>1650</v>
      </c>
      <c r="K161" s="30">
        <v>5.9080000000000004</v>
      </c>
      <c r="L161" s="33"/>
      <c r="M161" s="20"/>
      <c r="N161" s="33"/>
      <c r="O161" s="33"/>
      <c r="P161" s="33"/>
      <c r="Q161" s="33"/>
      <c r="R161" s="33"/>
      <c r="S161" s="33"/>
      <c r="T161" s="33"/>
      <c r="U161" s="33"/>
      <c r="V161" s="106"/>
    </row>
    <row r="162" spans="1:22" s="96" customFormat="1" x14ac:dyDescent="0.2">
      <c r="A162" s="33" t="s">
        <v>327</v>
      </c>
      <c r="B162" s="94" t="s">
        <v>751</v>
      </c>
      <c r="C162" s="29">
        <v>2921</v>
      </c>
      <c r="D162" s="107" t="s">
        <v>769</v>
      </c>
      <c r="E162" s="93">
        <v>4600</v>
      </c>
      <c r="F162" s="20" t="s">
        <v>240</v>
      </c>
      <c r="G162" s="33" t="s">
        <v>207</v>
      </c>
      <c r="H162" s="20" t="s">
        <v>388</v>
      </c>
      <c r="I162" s="21" t="s">
        <v>389</v>
      </c>
      <c r="J162" s="22">
        <v>1766</v>
      </c>
      <c r="K162" s="30">
        <v>5.9272857142857154</v>
      </c>
      <c r="L162" s="33"/>
      <c r="M162" s="20"/>
      <c r="N162" s="33"/>
      <c r="O162" s="33"/>
      <c r="P162" s="33"/>
      <c r="Q162" s="33"/>
      <c r="R162" s="33"/>
      <c r="S162" s="33"/>
      <c r="T162" s="33"/>
      <c r="U162" s="33"/>
      <c r="V162" s="106"/>
    </row>
    <row r="163" spans="1:22" s="96" customFormat="1" x14ac:dyDescent="0.2">
      <c r="A163" s="33" t="s">
        <v>327</v>
      </c>
      <c r="B163" s="94" t="s">
        <v>751</v>
      </c>
      <c r="C163" s="29">
        <v>2922</v>
      </c>
      <c r="D163" s="107" t="s">
        <v>769</v>
      </c>
      <c r="E163" s="93">
        <v>3600</v>
      </c>
      <c r="F163" s="20" t="s">
        <v>240</v>
      </c>
      <c r="G163" s="20"/>
      <c r="H163" s="20" t="s">
        <v>542</v>
      </c>
      <c r="I163" s="21" t="s">
        <v>543</v>
      </c>
      <c r="J163" s="22">
        <v>2913</v>
      </c>
      <c r="K163" s="30">
        <v>7.5694285714285723</v>
      </c>
      <c r="L163" s="33"/>
      <c r="M163" s="20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1:22" s="96" customFormat="1" x14ac:dyDescent="0.2">
      <c r="A164" s="33" t="s">
        <v>327</v>
      </c>
      <c r="B164" s="94" t="s">
        <v>751</v>
      </c>
      <c r="C164" s="29">
        <v>2923</v>
      </c>
      <c r="D164" s="107" t="s">
        <v>769</v>
      </c>
      <c r="E164" s="93">
        <v>3600</v>
      </c>
      <c r="F164" s="20" t="s">
        <v>240</v>
      </c>
      <c r="G164" s="33" t="s">
        <v>207</v>
      </c>
      <c r="H164" s="20" t="s">
        <v>401</v>
      </c>
      <c r="I164" s="21" t="s">
        <v>402</v>
      </c>
      <c r="J164" s="22">
        <v>1873</v>
      </c>
      <c r="K164" s="30">
        <v>9.2265714285714289</v>
      </c>
      <c r="L164" s="33"/>
      <c r="M164" s="20"/>
      <c r="N164" s="33"/>
      <c r="O164" s="33"/>
      <c r="P164" s="33"/>
      <c r="Q164" s="33"/>
      <c r="R164" s="33"/>
      <c r="S164" s="33"/>
      <c r="T164" s="33"/>
      <c r="U164" s="33"/>
      <c r="V164" s="106"/>
    </row>
    <row r="165" spans="1:22" s="96" customFormat="1" x14ac:dyDescent="0.2">
      <c r="A165" s="33" t="s">
        <v>327</v>
      </c>
      <c r="B165" s="94" t="s">
        <v>751</v>
      </c>
      <c r="C165" s="29">
        <v>2970</v>
      </c>
      <c r="D165" s="107" t="s">
        <v>768</v>
      </c>
      <c r="E165" s="93">
        <v>3400</v>
      </c>
      <c r="F165" s="20" t="s">
        <v>240</v>
      </c>
      <c r="G165" s="33" t="s">
        <v>207</v>
      </c>
      <c r="H165" s="20" t="s">
        <v>401</v>
      </c>
      <c r="I165" s="21" t="s">
        <v>402</v>
      </c>
      <c r="J165" s="22">
        <v>1703</v>
      </c>
      <c r="K165" s="30">
        <v>9.554666666666666</v>
      </c>
      <c r="L165" s="33"/>
      <c r="M165" s="20"/>
      <c r="N165" s="33"/>
      <c r="O165" s="33"/>
      <c r="P165" s="33"/>
      <c r="Q165" s="33"/>
      <c r="R165" s="33"/>
      <c r="S165" s="33"/>
      <c r="T165" s="33"/>
      <c r="U165" s="33"/>
      <c r="V165" s="106"/>
    </row>
    <row r="167" spans="1:22" s="96" customFormat="1" x14ac:dyDescent="0.2">
      <c r="A167" s="33" t="s">
        <v>327</v>
      </c>
      <c r="B167" s="94" t="s">
        <v>751</v>
      </c>
      <c r="C167" s="29">
        <v>2938</v>
      </c>
      <c r="D167" s="107" t="s">
        <v>768</v>
      </c>
      <c r="E167" s="93">
        <v>4400</v>
      </c>
      <c r="F167" s="20" t="s">
        <v>240</v>
      </c>
      <c r="G167" s="33" t="s">
        <v>207</v>
      </c>
      <c r="H167" s="20" t="s">
        <v>380</v>
      </c>
      <c r="I167" s="21" t="s">
        <v>381</v>
      </c>
      <c r="J167" s="22">
        <v>1932</v>
      </c>
      <c r="K167" s="30">
        <v>8.9675714285714303</v>
      </c>
      <c r="L167" s="33"/>
      <c r="M167" s="20"/>
      <c r="N167" s="33"/>
      <c r="O167" s="33"/>
      <c r="P167" s="33"/>
      <c r="Q167" s="33"/>
      <c r="R167" s="33"/>
      <c r="S167" s="33"/>
      <c r="T167" s="33"/>
      <c r="U167" s="33"/>
      <c r="V167" s="106"/>
    </row>
    <row r="168" spans="1:22" s="96" customFormat="1" x14ac:dyDescent="0.2">
      <c r="A168" s="33" t="s">
        <v>327</v>
      </c>
      <c r="B168" s="94" t="s">
        <v>751</v>
      </c>
      <c r="C168" s="29">
        <v>2979</v>
      </c>
      <c r="D168" s="107" t="s">
        <v>768</v>
      </c>
      <c r="E168" s="93">
        <v>4400</v>
      </c>
      <c r="F168" s="20" t="s">
        <v>240</v>
      </c>
      <c r="G168" s="33" t="s">
        <v>207</v>
      </c>
      <c r="H168" s="20" t="s">
        <v>380</v>
      </c>
      <c r="I168" s="21" t="s">
        <v>381</v>
      </c>
      <c r="J168" s="22">
        <v>1583</v>
      </c>
      <c r="K168" s="30">
        <v>9.4858571428571423</v>
      </c>
      <c r="L168" s="33"/>
      <c r="M168" s="20"/>
      <c r="N168" s="33"/>
      <c r="O168" s="33"/>
      <c r="P168" s="33"/>
      <c r="Q168" s="33"/>
      <c r="R168" s="33"/>
      <c r="S168" s="33"/>
      <c r="T168" s="33"/>
      <c r="U168" s="33"/>
      <c r="V168" s="106"/>
    </row>
    <row r="169" spans="1:22" s="96" customFormat="1" x14ac:dyDescent="0.2">
      <c r="A169" s="33" t="s">
        <v>327</v>
      </c>
      <c r="B169" s="94" t="s">
        <v>751</v>
      </c>
      <c r="C169" s="29">
        <v>2982</v>
      </c>
      <c r="D169" s="107" t="s">
        <v>768</v>
      </c>
      <c r="E169" s="93">
        <v>5000</v>
      </c>
      <c r="F169" s="20" t="s">
        <v>240</v>
      </c>
      <c r="G169" s="33" t="s">
        <v>207</v>
      </c>
      <c r="H169" s="20" t="s">
        <v>376</v>
      </c>
      <c r="I169" s="21" t="s">
        <v>377</v>
      </c>
      <c r="J169" s="22">
        <v>1441</v>
      </c>
      <c r="K169" s="30">
        <v>7.1505714285714284</v>
      </c>
      <c r="L169" s="33"/>
      <c r="M169" s="20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1:22" s="96" customFormat="1" ht="16" x14ac:dyDescent="0.2">
      <c r="A170" s="33" t="s">
        <v>327</v>
      </c>
      <c r="B170" s="94" t="s">
        <v>751</v>
      </c>
      <c r="C170" s="113">
        <v>8294</v>
      </c>
      <c r="D170" s="114">
        <v>44476</v>
      </c>
      <c r="E170" s="115">
        <v>2300</v>
      </c>
      <c r="F170" s="33" t="s">
        <v>240</v>
      </c>
      <c r="G170" s="33" t="s">
        <v>207</v>
      </c>
      <c r="H170" s="106" t="s">
        <v>419</v>
      </c>
      <c r="I170" s="116" t="s">
        <v>420</v>
      </c>
      <c r="J170" s="113">
        <v>1866</v>
      </c>
      <c r="K170" s="117">
        <v>4.4018571428571445</v>
      </c>
      <c r="L170" s="95" t="s">
        <v>243</v>
      </c>
      <c r="M170" s="106"/>
      <c r="N170" s="33"/>
      <c r="O170" s="33"/>
      <c r="P170" s="33"/>
      <c r="Q170" s="33"/>
      <c r="R170" s="33"/>
      <c r="S170" s="33"/>
      <c r="T170" s="33"/>
      <c r="U170" s="33"/>
      <c r="V170" s="106"/>
    </row>
    <row r="171" spans="1:22" s="96" customFormat="1" ht="16" x14ac:dyDescent="0.2">
      <c r="A171" s="33" t="s">
        <v>327</v>
      </c>
      <c r="B171" s="23" t="s">
        <v>441</v>
      </c>
      <c r="C171" s="113">
        <v>7980</v>
      </c>
      <c r="D171" s="114">
        <v>44468</v>
      </c>
      <c r="E171" s="118">
        <v>400</v>
      </c>
      <c r="F171" s="33" t="s">
        <v>240</v>
      </c>
      <c r="G171" s="33" t="s">
        <v>207</v>
      </c>
      <c r="H171" s="106" t="s">
        <v>442</v>
      </c>
      <c r="I171" s="116" t="s">
        <v>130</v>
      </c>
      <c r="J171" s="113">
        <v>2169</v>
      </c>
      <c r="K171" s="119">
        <v>2.4441428571428578</v>
      </c>
      <c r="L171" s="95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2" s="96" customFormat="1" ht="16" x14ac:dyDescent="0.2">
      <c r="A172" s="33" t="s">
        <v>327</v>
      </c>
      <c r="B172" s="23" t="s">
        <v>441</v>
      </c>
      <c r="C172" s="113">
        <v>7983</v>
      </c>
      <c r="D172" s="114">
        <v>44468</v>
      </c>
      <c r="E172" s="118">
        <v>500</v>
      </c>
      <c r="F172" s="33" t="s">
        <v>240</v>
      </c>
      <c r="G172" s="33" t="s">
        <v>207</v>
      </c>
      <c r="H172" s="106" t="s">
        <v>440</v>
      </c>
      <c r="I172" s="116" t="s">
        <v>132</v>
      </c>
      <c r="J172" s="113">
        <v>2163</v>
      </c>
      <c r="K172" s="119">
        <v>2.1379999999999999</v>
      </c>
      <c r="L172" s="95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2" x14ac:dyDescent="0.2">
      <c r="A173" s="33" t="s">
        <v>327</v>
      </c>
      <c r="B173" s="94" t="s">
        <v>751</v>
      </c>
      <c r="F173" s="33" t="s">
        <v>240</v>
      </c>
      <c r="G173" s="33" t="s">
        <v>207</v>
      </c>
      <c r="H173" s="33" t="s">
        <v>946</v>
      </c>
      <c r="I173" s="33" t="s">
        <v>144</v>
      </c>
    </row>
    <row r="174" spans="1:22" x14ac:dyDescent="0.2">
      <c r="A174" s="33" t="s">
        <v>327</v>
      </c>
      <c r="B174" s="94" t="s">
        <v>751</v>
      </c>
      <c r="F174" s="33" t="s">
        <v>240</v>
      </c>
      <c r="G174" s="33" t="s">
        <v>207</v>
      </c>
      <c r="H174" s="33" t="s">
        <v>944</v>
      </c>
      <c r="I174" s="33" t="s">
        <v>154</v>
      </c>
    </row>
    <row r="175" spans="1:22" s="96" customFormat="1" x14ac:dyDescent="0.2">
      <c r="A175" s="33" t="s">
        <v>327</v>
      </c>
      <c r="B175" s="23" t="s">
        <v>587</v>
      </c>
      <c r="C175" s="14">
        <v>1947</v>
      </c>
      <c r="D175" s="100">
        <v>44971</v>
      </c>
      <c r="E175" s="121">
        <v>18</v>
      </c>
      <c r="F175" s="41" t="s">
        <v>585</v>
      </c>
      <c r="G175" s="33" t="s">
        <v>16</v>
      </c>
      <c r="H175" s="41" t="s">
        <v>590</v>
      </c>
      <c r="I175" s="33" t="s">
        <v>16</v>
      </c>
      <c r="J175" s="21">
        <v>2230</v>
      </c>
      <c r="K175" s="30">
        <v>2.8424285714285715</v>
      </c>
      <c r="L175" s="21"/>
      <c r="M175" s="122" t="s">
        <v>317</v>
      </c>
      <c r="N175" s="21"/>
      <c r="O175" s="21"/>
      <c r="P175" s="21"/>
      <c r="Q175" s="21"/>
      <c r="R175" s="33"/>
      <c r="S175" s="21"/>
      <c r="T175" s="21"/>
      <c r="U175" s="33"/>
      <c r="V175" s="33"/>
    </row>
    <row r="176" spans="1:22" s="96" customFormat="1" x14ac:dyDescent="0.2">
      <c r="A176" s="33" t="s">
        <v>327</v>
      </c>
      <c r="B176" s="23" t="s">
        <v>587</v>
      </c>
      <c r="C176" s="14">
        <v>1949</v>
      </c>
      <c r="D176" s="100">
        <v>44971</v>
      </c>
      <c r="E176" s="121">
        <v>18</v>
      </c>
      <c r="F176" s="41" t="s">
        <v>585</v>
      </c>
      <c r="G176" s="33" t="s">
        <v>16</v>
      </c>
      <c r="H176" s="41" t="s">
        <v>592</v>
      </c>
      <c r="I176" s="33" t="s">
        <v>16</v>
      </c>
      <c r="J176" s="21">
        <v>2578</v>
      </c>
      <c r="K176" s="30">
        <v>3.0037142857142856</v>
      </c>
      <c r="L176" s="21"/>
      <c r="M176" s="122" t="s">
        <v>317</v>
      </c>
      <c r="N176" s="21"/>
      <c r="O176" s="21"/>
      <c r="P176" s="21"/>
      <c r="Q176" s="21"/>
      <c r="R176" s="33"/>
      <c r="S176" s="21"/>
      <c r="T176" s="21"/>
      <c r="U176" s="33"/>
      <c r="V176" s="33"/>
    </row>
    <row r="177" spans="1:22" s="96" customFormat="1" x14ac:dyDescent="0.2">
      <c r="A177" s="33" t="s">
        <v>327</v>
      </c>
      <c r="B177" s="23" t="s">
        <v>587</v>
      </c>
      <c r="C177" s="14">
        <v>1963</v>
      </c>
      <c r="D177" s="100">
        <v>44972</v>
      </c>
      <c r="E177" s="121">
        <v>25</v>
      </c>
      <c r="F177" s="41" t="s">
        <v>585</v>
      </c>
      <c r="G177" s="33" t="s">
        <v>16</v>
      </c>
      <c r="H177" s="41" t="s">
        <v>593</v>
      </c>
      <c r="I177" s="33" t="s">
        <v>16</v>
      </c>
      <c r="J177" s="21">
        <v>2665</v>
      </c>
      <c r="K177" s="30">
        <v>2.8670000000000009</v>
      </c>
      <c r="L177" s="21"/>
      <c r="M177" s="122" t="s">
        <v>317</v>
      </c>
      <c r="N177" s="21"/>
      <c r="O177" s="21"/>
      <c r="P177" s="21"/>
      <c r="Q177" s="21"/>
      <c r="R177" s="33"/>
      <c r="S177" s="21"/>
      <c r="T177" s="21"/>
      <c r="U177" s="33"/>
      <c r="V177" s="33"/>
    </row>
    <row r="178" spans="1:22" s="96" customFormat="1" x14ac:dyDescent="0.2">
      <c r="A178" s="33" t="s">
        <v>327</v>
      </c>
      <c r="B178" s="23" t="s">
        <v>587</v>
      </c>
      <c r="C178" s="14">
        <v>1970</v>
      </c>
      <c r="D178" s="100">
        <v>44972</v>
      </c>
      <c r="E178" s="121">
        <v>28</v>
      </c>
      <c r="F178" s="41" t="s">
        <v>585</v>
      </c>
      <c r="G178" s="33" t="s">
        <v>16</v>
      </c>
      <c r="H178" s="41" t="s">
        <v>595</v>
      </c>
      <c r="I178" s="33" t="s">
        <v>16</v>
      </c>
      <c r="J178" s="21">
        <v>2720</v>
      </c>
      <c r="K178" s="30">
        <v>2.8474285714285723</v>
      </c>
      <c r="L178" s="21"/>
      <c r="M178" s="122" t="s">
        <v>317</v>
      </c>
      <c r="N178" s="21"/>
      <c r="O178" s="21"/>
      <c r="P178" s="21"/>
      <c r="Q178" s="21"/>
      <c r="R178" s="112"/>
      <c r="S178" s="21"/>
      <c r="T178" s="21"/>
      <c r="U178" s="33"/>
      <c r="V178" s="33"/>
    </row>
    <row r="179" spans="1:22" s="96" customFormat="1" x14ac:dyDescent="0.2">
      <c r="A179" s="33" t="s">
        <v>327</v>
      </c>
      <c r="B179" s="23" t="s">
        <v>587</v>
      </c>
      <c r="C179" s="14">
        <v>1954</v>
      </c>
      <c r="D179" s="100">
        <v>44971</v>
      </c>
      <c r="E179" s="121">
        <v>20</v>
      </c>
      <c r="F179" s="41" t="s">
        <v>585</v>
      </c>
      <c r="G179" s="33" t="s">
        <v>16</v>
      </c>
      <c r="H179" s="41" t="s">
        <v>591</v>
      </c>
      <c r="I179" s="33" t="s">
        <v>16</v>
      </c>
      <c r="J179" s="21">
        <v>2307</v>
      </c>
      <c r="K179" s="30">
        <v>2.7574285714285716</v>
      </c>
      <c r="L179" s="21"/>
      <c r="M179" s="122" t="s">
        <v>317</v>
      </c>
      <c r="N179" s="21"/>
      <c r="O179" s="21"/>
      <c r="P179" s="21"/>
      <c r="Q179" s="21"/>
      <c r="R179" s="33"/>
      <c r="S179" s="21"/>
      <c r="T179" s="21"/>
      <c r="U179" s="33"/>
      <c r="V179" s="33"/>
    </row>
    <row r="180" spans="1:22" s="96" customFormat="1" x14ac:dyDescent="0.2">
      <c r="A180" s="33" t="s">
        <v>327</v>
      </c>
      <c r="B180" s="23" t="s">
        <v>587</v>
      </c>
      <c r="C180" s="14">
        <v>1967</v>
      </c>
      <c r="D180" s="100">
        <v>44972</v>
      </c>
      <c r="E180" s="121">
        <v>26</v>
      </c>
      <c r="F180" s="41" t="s">
        <v>585</v>
      </c>
      <c r="G180" s="33" t="s">
        <v>16</v>
      </c>
      <c r="H180" s="41" t="s">
        <v>594</v>
      </c>
      <c r="I180" s="33" t="s">
        <v>16</v>
      </c>
      <c r="J180" s="21">
        <v>2716</v>
      </c>
      <c r="K180" s="30">
        <v>2.0395714285714295</v>
      </c>
      <c r="L180" s="21"/>
      <c r="M180" s="122" t="s">
        <v>317</v>
      </c>
      <c r="N180" s="21"/>
      <c r="O180" s="21"/>
      <c r="P180" s="21"/>
      <c r="Q180" s="21"/>
      <c r="R180" s="33"/>
      <c r="S180" s="21"/>
      <c r="T180" s="21"/>
      <c r="U180" s="33"/>
      <c r="V180" s="33"/>
    </row>
    <row r="181" spans="1:22" s="96" customFormat="1" x14ac:dyDescent="0.2">
      <c r="A181" s="33" t="s">
        <v>327</v>
      </c>
      <c r="B181" s="23" t="s">
        <v>587</v>
      </c>
      <c r="C181" s="14">
        <v>1961</v>
      </c>
      <c r="D181" s="100">
        <v>44972</v>
      </c>
      <c r="E181" s="121">
        <v>25</v>
      </c>
      <c r="F181" s="41" t="s">
        <v>585</v>
      </c>
      <c r="G181" s="33" t="s">
        <v>16</v>
      </c>
      <c r="H181" s="41" t="s">
        <v>597</v>
      </c>
      <c r="I181" s="33" t="s">
        <v>16</v>
      </c>
      <c r="J181" s="21">
        <v>2827</v>
      </c>
      <c r="K181" s="30">
        <v>1.1680000000000006</v>
      </c>
      <c r="L181" s="21"/>
      <c r="M181" s="122" t="s">
        <v>317</v>
      </c>
      <c r="N181" s="21"/>
      <c r="O181" s="21"/>
      <c r="P181" s="21"/>
      <c r="Q181" s="21"/>
      <c r="R181" s="33"/>
      <c r="S181" s="21"/>
      <c r="T181" s="21"/>
      <c r="U181" s="33"/>
      <c r="V181" s="33"/>
    </row>
    <row r="182" spans="1:22" s="96" customFormat="1" x14ac:dyDescent="0.2">
      <c r="A182" s="33" t="s">
        <v>327</v>
      </c>
      <c r="B182" s="23" t="s">
        <v>587</v>
      </c>
      <c r="C182" s="14">
        <v>1956</v>
      </c>
      <c r="D182" s="100">
        <v>44972</v>
      </c>
      <c r="E182" s="121">
        <v>25</v>
      </c>
      <c r="F182" s="41" t="s">
        <v>585</v>
      </c>
      <c r="G182" s="33" t="s">
        <v>16</v>
      </c>
      <c r="H182" s="41" t="s">
        <v>596</v>
      </c>
      <c r="I182" s="33" t="s">
        <v>16</v>
      </c>
      <c r="J182" s="21">
        <v>2741</v>
      </c>
      <c r="K182" s="30">
        <v>1.1737142857142859</v>
      </c>
      <c r="L182" s="21"/>
      <c r="M182" s="122" t="s">
        <v>317</v>
      </c>
      <c r="N182" s="21"/>
      <c r="O182" s="21"/>
      <c r="P182" s="21"/>
      <c r="Q182" s="21"/>
      <c r="R182" s="33"/>
      <c r="S182" s="21"/>
      <c r="T182" s="21"/>
      <c r="U182" s="33"/>
      <c r="V182" s="33"/>
    </row>
    <row r="183" spans="1:22" s="96" customFormat="1" x14ac:dyDescent="0.2">
      <c r="A183" s="33" t="s">
        <v>327</v>
      </c>
      <c r="B183" s="23" t="s">
        <v>587</v>
      </c>
      <c r="C183" s="14">
        <v>1950</v>
      </c>
      <c r="D183" s="100">
        <v>44971</v>
      </c>
      <c r="E183" s="121">
        <v>230</v>
      </c>
      <c r="F183" s="41" t="s">
        <v>598</v>
      </c>
      <c r="G183" s="33" t="s">
        <v>16</v>
      </c>
      <c r="H183" s="41" t="s">
        <v>602</v>
      </c>
      <c r="I183" s="33" t="s">
        <v>16</v>
      </c>
      <c r="J183" s="21">
        <v>2434</v>
      </c>
      <c r="K183" s="30">
        <v>7.9448571428571428</v>
      </c>
      <c r="L183" s="21"/>
      <c r="M183" s="122" t="s">
        <v>317</v>
      </c>
      <c r="N183" s="21"/>
      <c r="O183" s="21"/>
      <c r="P183" s="21"/>
      <c r="Q183" s="21"/>
      <c r="R183" s="21"/>
      <c r="S183" s="21"/>
      <c r="T183" s="21"/>
      <c r="U183" s="33"/>
      <c r="V183" s="33"/>
    </row>
    <row r="184" spans="1:22" s="96" customFormat="1" x14ac:dyDescent="0.2">
      <c r="A184" s="33" t="s">
        <v>327</v>
      </c>
      <c r="B184" s="23" t="s">
        <v>587</v>
      </c>
      <c r="C184" s="14">
        <v>1948</v>
      </c>
      <c r="D184" s="100">
        <v>44971</v>
      </c>
      <c r="E184" s="121">
        <v>220</v>
      </c>
      <c r="F184" s="41" t="s">
        <v>598</v>
      </c>
      <c r="G184" s="33" t="s">
        <v>16</v>
      </c>
      <c r="H184" s="41" t="s">
        <v>603</v>
      </c>
      <c r="I184" s="33" t="s">
        <v>16</v>
      </c>
      <c r="J184" s="21">
        <v>2510</v>
      </c>
      <c r="K184" s="30">
        <v>7.657571428571428</v>
      </c>
      <c r="L184" s="21"/>
      <c r="M184" s="122" t="s">
        <v>317</v>
      </c>
      <c r="N184" s="21"/>
      <c r="O184" s="21"/>
      <c r="P184" s="21"/>
      <c r="Q184" s="21"/>
      <c r="R184" s="21"/>
      <c r="S184" s="21"/>
      <c r="T184" s="21"/>
      <c r="U184" s="33"/>
      <c r="V184" s="33"/>
    </row>
    <row r="185" spans="1:22" s="96" customFormat="1" x14ac:dyDescent="0.2">
      <c r="A185" s="33" t="s">
        <v>327</v>
      </c>
      <c r="B185" s="23" t="s">
        <v>587</v>
      </c>
      <c r="C185" s="14">
        <v>1943</v>
      </c>
      <c r="D185" s="100">
        <v>44971</v>
      </c>
      <c r="E185" s="121">
        <v>140</v>
      </c>
      <c r="F185" s="41" t="s">
        <v>598</v>
      </c>
      <c r="G185" s="33" t="s">
        <v>16</v>
      </c>
      <c r="H185" s="41" t="s">
        <v>607</v>
      </c>
      <c r="I185" s="33" t="s">
        <v>16</v>
      </c>
      <c r="J185" s="21">
        <v>2807</v>
      </c>
      <c r="K185" s="30">
        <v>6.5658571428571433</v>
      </c>
      <c r="L185" s="21"/>
      <c r="M185" s="122" t="s">
        <v>317</v>
      </c>
      <c r="N185" s="21"/>
      <c r="O185" s="21"/>
      <c r="P185" s="21"/>
      <c r="Q185" s="21"/>
      <c r="R185" s="21"/>
      <c r="S185" s="21"/>
      <c r="T185" s="21"/>
      <c r="U185" s="33"/>
      <c r="V185" s="33"/>
    </row>
    <row r="186" spans="1:22" s="96" customFormat="1" x14ac:dyDescent="0.2">
      <c r="A186" s="33" t="s">
        <v>327</v>
      </c>
      <c r="B186" s="23" t="s">
        <v>587</v>
      </c>
      <c r="C186" s="14">
        <v>1946</v>
      </c>
      <c r="D186" s="100">
        <v>44971</v>
      </c>
      <c r="E186" s="121">
        <v>170</v>
      </c>
      <c r="F186" s="41" t="s">
        <v>598</v>
      </c>
      <c r="G186" s="33" t="s">
        <v>16</v>
      </c>
      <c r="H186" s="41" t="s">
        <v>604</v>
      </c>
      <c r="I186" s="33" t="s">
        <v>16</v>
      </c>
      <c r="J186" s="21">
        <v>2579</v>
      </c>
      <c r="K186" s="30">
        <v>6.5922857142857145</v>
      </c>
      <c r="L186" s="21"/>
      <c r="M186" s="122" t="s">
        <v>317</v>
      </c>
      <c r="N186" s="21"/>
      <c r="O186" s="21"/>
      <c r="P186" s="21"/>
      <c r="Q186" s="21"/>
      <c r="R186" s="21"/>
      <c r="S186" s="21"/>
      <c r="T186" s="21"/>
      <c r="U186" s="33"/>
      <c r="V186" s="33"/>
    </row>
    <row r="187" spans="1:22" s="96" customFormat="1" x14ac:dyDescent="0.2">
      <c r="A187" s="33" t="s">
        <v>327</v>
      </c>
      <c r="B187" s="23" t="s">
        <v>587</v>
      </c>
      <c r="C187" s="14">
        <v>1955</v>
      </c>
      <c r="D187" s="100">
        <v>44972</v>
      </c>
      <c r="E187" s="121">
        <v>230</v>
      </c>
      <c r="F187" s="41" t="s">
        <v>598</v>
      </c>
      <c r="G187" s="33" t="s">
        <v>16</v>
      </c>
      <c r="H187" s="41" t="s">
        <v>605</v>
      </c>
      <c r="I187" s="33" t="s">
        <v>16</v>
      </c>
      <c r="J187" s="21">
        <v>2631</v>
      </c>
      <c r="K187" s="30">
        <v>6.9245714285714284</v>
      </c>
      <c r="L187" s="21"/>
      <c r="M187" s="122" t="s">
        <v>317</v>
      </c>
      <c r="N187" s="21"/>
      <c r="O187" s="21"/>
      <c r="P187" s="21"/>
      <c r="Q187" s="21"/>
      <c r="R187" s="21"/>
      <c r="S187" s="21"/>
      <c r="T187" s="21"/>
      <c r="U187" s="33"/>
      <c r="V187" s="33"/>
    </row>
    <row r="188" spans="1:22" s="96" customFormat="1" x14ac:dyDescent="0.2">
      <c r="A188" s="33" t="s">
        <v>327</v>
      </c>
      <c r="B188" s="23" t="s">
        <v>587</v>
      </c>
      <c r="C188" s="14">
        <v>1968</v>
      </c>
      <c r="D188" s="100">
        <v>44972</v>
      </c>
      <c r="E188" s="121">
        <v>1300</v>
      </c>
      <c r="F188" s="41" t="s">
        <v>598</v>
      </c>
      <c r="G188" s="33" t="s">
        <v>16</v>
      </c>
      <c r="H188" s="41" t="s">
        <v>608</v>
      </c>
      <c r="I188" s="33" t="s">
        <v>16</v>
      </c>
      <c r="J188" s="21">
        <v>2822</v>
      </c>
      <c r="K188" s="30">
        <v>7.4618571428571441</v>
      </c>
      <c r="L188" s="21"/>
      <c r="M188" s="122" t="s">
        <v>317</v>
      </c>
      <c r="N188" s="21"/>
      <c r="O188" s="21"/>
      <c r="P188" s="21"/>
      <c r="Q188" s="21"/>
      <c r="R188" s="21"/>
      <c r="S188" s="21"/>
      <c r="T188" s="21"/>
      <c r="U188" s="33"/>
      <c r="V188" s="33"/>
    </row>
    <row r="189" spans="1:22" s="96" customFormat="1" x14ac:dyDescent="0.2">
      <c r="A189" s="33" t="s">
        <v>327</v>
      </c>
      <c r="B189" s="23" t="s">
        <v>587</v>
      </c>
      <c r="C189" s="14">
        <v>1957</v>
      </c>
      <c r="D189" s="100">
        <v>44972</v>
      </c>
      <c r="E189" s="121">
        <v>280</v>
      </c>
      <c r="F189" s="41" t="s">
        <v>598</v>
      </c>
      <c r="G189" s="33" t="s">
        <v>16</v>
      </c>
      <c r="H189" s="41" t="s">
        <v>606</v>
      </c>
      <c r="I189" s="33" t="s">
        <v>16</v>
      </c>
      <c r="J189" s="21">
        <v>2642</v>
      </c>
      <c r="K189" s="30">
        <v>6.4838571428571434</v>
      </c>
      <c r="L189" s="21"/>
      <c r="M189" s="122" t="s">
        <v>317</v>
      </c>
      <c r="N189" s="21"/>
      <c r="O189" s="21"/>
      <c r="P189" s="21"/>
      <c r="Q189" s="21"/>
      <c r="R189" s="21"/>
      <c r="S189" s="21"/>
      <c r="T189" s="21"/>
      <c r="U189" s="33"/>
      <c r="V189" s="33"/>
    </row>
    <row r="190" spans="1:22" s="96" customFormat="1" x14ac:dyDescent="0.2">
      <c r="A190" s="33" t="s">
        <v>327</v>
      </c>
      <c r="B190" s="23" t="s">
        <v>587</v>
      </c>
      <c r="C190" s="123">
        <v>1486</v>
      </c>
      <c r="D190" s="124">
        <v>44946</v>
      </c>
      <c r="E190" s="53">
        <v>45</v>
      </c>
      <c r="F190" s="33" t="s">
        <v>585</v>
      </c>
      <c r="G190" s="33" t="s">
        <v>16</v>
      </c>
      <c r="H190" s="33" t="s">
        <v>586</v>
      </c>
      <c r="I190" s="33" t="s">
        <v>16</v>
      </c>
      <c r="J190" s="50">
        <v>217</v>
      </c>
      <c r="K190" s="23">
        <v>1.4960000000000013</v>
      </c>
      <c r="L190" s="33"/>
      <c r="M190" s="33"/>
      <c r="N190" s="33"/>
      <c r="O190" s="33"/>
      <c r="P190" s="33"/>
      <c r="Q190" s="33"/>
      <c r="R190" s="33"/>
      <c r="S190" s="106"/>
      <c r="T190" s="106"/>
      <c r="U190" s="33"/>
      <c r="V190" s="33"/>
    </row>
    <row r="191" spans="1:22" s="96" customFormat="1" x14ac:dyDescent="0.2">
      <c r="A191" s="33" t="s">
        <v>327</v>
      </c>
      <c r="B191" s="23" t="s">
        <v>587</v>
      </c>
      <c r="C191" s="123">
        <v>1487</v>
      </c>
      <c r="D191" s="124" t="s">
        <v>777</v>
      </c>
      <c r="E191" s="53">
        <v>130</v>
      </c>
      <c r="F191" s="33" t="s">
        <v>598</v>
      </c>
      <c r="G191" s="33" t="s">
        <v>16</v>
      </c>
      <c r="H191" s="33" t="s">
        <v>586</v>
      </c>
      <c r="I191" s="33" t="s">
        <v>16</v>
      </c>
      <c r="J191" s="50">
        <v>2155</v>
      </c>
      <c r="K191" s="23">
        <v>7.2870000000000008</v>
      </c>
      <c r="L191" s="33"/>
      <c r="M191" s="33"/>
      <c r="N191" s="33"/>
      <c r="O191" s="33"/>
      <c r="P191" s="33"/>
      <c r="Q191" s="33"/>
      <c r="R191" s="21"/>
      <c r="S191" s="106"/>
      <c r="T191" s="106"/>
      <c r="U191" s="33"/>
      <c r="V191" s="33"/>
    </row>
    <row r="192" spans="1:22" s="96" customFormat="1" x14ac:dyDescent="0.2">
      <c r="A192" s="33" t="s">
        <v>327</v>
      </c>
      <c r="B192" s="23" t="s">
        <v>587</v>
      </c>
      <c r="C192" s="14">
        <v>1952</v>
      </c>
      <c r="D192" s="100">
        <v>44971</v>
      </c>
      <c r="E192" s="121">
        <v>20</v>
      </c>
      <c r="F192" s="41" t="s">
        <v>585</v>
      </c>
      <c r="G192" s="33" t="s">
        <v>16</v>
      </c>
      <c r="H192" s="41" t="s">
        <v>589</v>
      </c>
      <c r="I192" s="33" t="s">
        <v>16</v>
      </c>
      <c r="J192" s="21">
        <v>2180</v>
      </c>
      <c r="K192" s="30">
        <v>2.5531428571428574</v>
      </c>
      <c r="L192" s="21"/>
      <c r="M192" s="122" t="s">
        <v>317</v>
      </c>
      <c r="N192" s="21"/>
      <c r="O192" s="21"/>
      <c r="P192" s="21"/>
      <c r="Q192" s="21"/>
      <c r="R192" s="33"/>
      <c r="S192" s="21"/>
      <c r="T192" s="21"/>
      <c r="V192" s="33"/>
    </row>
    <row r="193" spans="1:22" s="96" customFormat="1" x14ac:dyDescent="0.2">
      <c r="A193" s="33" t="s">
        <v>327</v>
      </c>
      <c r="B193" s="23" t="s">
        <v>587</v>
      </c>
      <c r="C193" s="28">
        <v>1787</v>
      </c>
      <c r="D193" s="92">
        <v>44964</v>
      </c>
      <c r="E193" s="93">
        <v>25</v>
      </c>
      <c r="F193" s="20" t="s">
        <v>585</v>
      </c>
      <c r="G193" s="33" t="s">
        <v>16</v>
      </c>
      <c r="H193" s="20" t="s">
        <v>588</v>
      </c>
      <c r="I193" s="33" t="s">
        <v>16</v>
      </c>
      <c r="J193" s="22">
        <v>2028</v>
      </c>
      <c r="K193" s="30">
        <v>1.7792500000000004</v>
      </c>
      <c r="L193" s="21"/>
      <c r="M193" s="21"/>
      <c r="N193" s="21"/>
      <c r="O193" s="21"/>
      <c r="P193" s="21"/>
      <c r="Q193" s="21"/>
      <c r="R193" s="33"/>
      <c r="S193" s="20"/>
      <c r="T193" s="20"/>
      <c r="V193" s="33"/>
    </row>
    <row r="194" spans="1:22" s="96" customFormat="1" x14ac:dyDescent="0.2">
      <c r="A194" s="33" t="s">
        <v>327</v>
      </c>
      <c r="B194" s="23" t="s">
        <v>587</v>
      </c>
      <c r="C194" s="28">
        <v>1795</v>
      </c>
      <c r="D194" s="92">
        <v>44964</v>
      </c>
      <c r="E194" s="93">
        <v>25</v>
      </c>
      <c r="F194" s="20" t="s">
        <v>585</v>
      </c>
      <c r="G194" s="33" t="s">
        <v>16</v>
      </c>
      <c r="H194" s="20" t="s">
        <v>588</v>
      </c>
      <c r="I194" s="33" t="s">
        <v>16</v>
      </c>
      <c r="J194" s="22">
        <v>2114</v>
      </c>
      <c r="K194" s="30">
        <v>1.8922857142857155</v>
      </c>
      <c r="L194" s="21"/>
      <c r="M194" s="21"/>
      <c r="N194" s="21"/>
      <c r="O194" s="21"/>
      <c r="P194" s="21"/>
      <c r="Q194" s="21"/>
      <c r="R194" s="33"/>
      <c r="S194" s="20"/>
      <c r="T194" s="20"/>
      <c r="V194" s="33"/>
    </row>
    <row r="195" spans="1:22" s="96" customFormat="1" x14ac:dyDescent="0.2">
      <c r="A195" s="33" t="s">
        <v>327</v>
      </c>
      <c r="B195" s="23" t="s">
        <v>587</v>
      </c>
      <c r="C195" s="28">
        <v>1842</v>
      </c>
      <c r="D195" s="92" t="s">
        <v>764</v>
      </c>
      <c r="E195" s="93">
        <v>300</v>
      </c>
      <c r="F195" s="20" t="s">
        <v>598</v>
      </c>
      <c r="G195" s="33" t="s">
        <v>16</v>
      </c>
      <c r="H195" s="20" t="s">
        <v>601</v>
      </c>
      <c r="I195" s="33" t="s">
        <v>16</v>
      </c>
      <c r="J195" s="22">
        <v>2089</v>
      </c>
      <c r="K195" s="30">
        <v>7.1170000000000009</v>
      </c>
      <c r="L195" s="21"/>
      <c r="M195" s="21"/>
      <c r="N195" s="21"/>
      <c r="O195" s="21"/>
      <c r="P195" s="21"/>
      <c r="Q195" s="21"/>
      <c r="R195" s="21"/>
      <c r="S195" s="40"/>
      <c r="T195" s="40"/>
      <c r="V195" s="33"/>
    </row>
    <row r="196" spans="1:22" s="96" customFormat="1" x14ac:dyDescent="0.2">
      <c r="A196" s="33" t="s">
        <v>327</v>
      </c>
      <c r="B196" s="23" t="s">
        <v>587</v>
      </c>
      <c r="C196" s="28">
        <v>1817</v>
      </c>
      <c r="D196" s="92" t="s">
        <v>764</v>
      </c>
      <c r="E196" s="93">
        <v>300</v>
      </c>
      <c r="F196" s="20" t="s">
        <v>598</v>
      </c>
      <c r="G196" s="33" t="s">
        <v>16</v>
      </c>
      <c r="H196" s="20" t="s">
        <v>601</v>
      </c>
      <c r="I196" s="33" t="s">
        <v>16</v>
      </c>
      <c r="J196" s="22">
        <v>2320</v>
      </c>
      <c r="K196" s="30">
        <v>7.4461428571428581</v>
      </c>
      <c r="L196" s="21"/>
      <c r="M196" s="21"/>
      <c r="N196" s="21"/>
      <c r="O196" s="21"/>
      <c r="P196" s="21"/>
      <c r="Q196" s="21"/>
      <c r="R196" s="21"/>
      <c r="S196" s="20"/>
      <c r="T196" s="20"/>
      <c r="V196" s="33"/>
    </row>
    <row r="197" spans="1:22" s="96" customFormat="1" x14ac:dyDescent="0.2">
      <c r="A197" s="33" t="s">
        <v>327</v>
      </c>
      <c r="B197" s="23" t="s">
        <v>587</v>
      </c>
      <c r="C197" s="28">
        <v>1796</v>
      </c>
      <c r="D197" s="92" t="s">
        <v>772</v>
      </c>
      <c r="E197" s="93">
        <v>300</v>
      </c>
      <c r="F197" s="20" t="s">
        <v>598</v>
      </c>
      <c r="G197" s="33" t="s">
        <v>16</v>
      </c>
      <c r="H197" s="20" t="s">
        <v>601</v>
      </c>
      <c r="I197" s="33" t="s">
        <v>16</v>
      </c>
      <c r="J197" s="22">
        <v>2427</v>
      </c>
      <c r="K197" s="30">
        <v>7.2505714285714289</v>
      </c>
      <c r="L197" s="21"/>
      <c r="M197" s="21"/>
      <c r="N197" s="21"/>
      <c r="O197" s="21"/>
      <c r="P197" s="21"/>
      <c r="Q197" s="21"/>
      <c r="R197" s="21"/>
      <c r="S197" s="20"/>
      <c r="T197" s="20"/>
      <c r="V197" s="33"/>
    </row>
    <row r="198" spans="1:22" s="96" customFormat="1" x14ac:dyDescent="0.2">
      <c r="A198" s="33" t="s">
        <v>327</v>
      </c>
      <c r="B198" s="23" t="s">
        <v>587</v>
      </c>
      <c r="C198" s="28">
        <v>1786</v>
      </c>
      <c r="D198" s="92" t="s">
        <v>772</v>
      </c>
      <c r="E198" s="93">
        <v>300</v>
      </c>
      <c r="F198" s="20" t="s">
        <v>598</v>
      </c>
      <c r="G198" s="33" t="s">
        <v>16</v>
      </c>
      <c r="H198" s="20" t="s">
        <v>601</v>
      </c>
      <c r="I198" s="33" t="s">
        <v>16</v>
      </c>
      <c r="J198" s="22">
        <v>2510</v>
      </c>
      <c r="K198" s="30">
        <v>7.1950000000000003</v>
      </c>
      <c r="L198" s="21"/>
      <c r="M198" s="21"/>
      <c r="N198" s="21"/>
      <c r="O198" s="21"/>
      <c r="P198" s="21"/>
      <c r="Q198" s="21"/>
      <c r="R198" s="21"/>
      <c r="S198" s="20"/>
      <c r="T198" s="20"/>
      <c r="V198" s="33"/>
    </row>
    <row r="199" spans="1:22" s="96" customFormat="1" x14ac:dyDescent="0.2">
      <c r="A199" s="33" t="s">
        <v>327</v>
      </c>
      <c r="B199" s="23" t="s">
        <v>587</v>
      </c>
      <c r="C199" s="14">
        <v>2007</v>
      </c>
      <c r="D199" s="100">
        <v>44972</v>
      </c>
      <c r="E199" s="121">
        <v>250</v>
      </c>
      <c r="F199" s="41" t="s">
        <v>598</v>
      </c>
      <c r="G199" s="33" t="s">
        <v>16</v>
      </c>
      <c r="H199" s="41" t="s">
        <v>599</v>
      </c>
      <c r="I199" s="33" t="s">
        <v>16</v>
      </c>
      <c r="J199" s="21">
        <v>2059</v>
      </c>
      <c r="K199" s="30">
        <v>7.4274285714285728</v>
      </c>
      <c r="L199" s="21"/>
      <c r="M199" s="125" t="s">
        <v>600</v>
      </c>
      <c r="N199" s="21"/>
      <c r="O199" s="21"/>
      <c r="P199" s="21"/>
      <c r="Q199" s="21"/>
      <c r="R199" s="21"/>
      <c r="S199" s="21"/>
      <c r="T199" s="21"/>
      <c r="U199" s="33"/>
      <c r="V199" s="33"/>
    </row>
    <row r="200" spans="1:22" s="96" customFormat="1" x14ac:dyDescent="0.2">
      <c r="A200" s="33" t="s">
        <v>327</v>
      </c>
      <c r="B200" s="23" t="s">
        <v>587</v>
      </c>
      <c r="C200" s="14">
        <v>1953</v>
      </c>
      <c r="D200" s="100">
        <v>44971</v>
      </c>
      <c r="E200" s="121">
        <v>250</v>
      </c>
      <c r="F200" s="41" t="s">
        <v>598</v>
      </c>
      <c r="G200" s="33" t="s">
        <v>16</v>
      </c>
      <c r="H200" s="41" t="s">
        <v>599</v>
      </c>
      <c r="I200" s="33" t="s">
        <v>16</v>
      </c>
      <c r="J200" s="21">
        <v>2184</v>
      </c>
      <c r="K200" s="30">
        <v>7.8212857142857146</v>
      </c>
      <c r="L200" s="21"/>
      <c r="M200" s="122" t="s">
        <v>317</v>
      </c>
      <c r="N200" s="21"/>
      <c r="O200" s="21"/>
      <c r="P200" s="21"/>
      <c r="Q200" s="21"/>
      <c r="R200" s="21"/>
      <c r="S200" s="21"/>
      <c r="T200" s="21"/>
      <c r="U200" s="33"/>
      <c r="V200" s="33"/>
    </row>
    <row r="201" spans="1:22" s="96" customFormat="1" x14ac:dyDescent="0.2">
      <c r="A201" s="33" t="s">
        <v>327</v>
      </c>
      <c r="B201" s="23" t="s">
        <v>587</v>
      </c>
      <c r="C201" s="14">
        <v>1933</v>
      </c>
      <c r="D201" s="100">
        <v>44971</v>
      </c>
      <c r="E201" s="121">
        <v>150</v>
      </c>
      <c r="F201" s="41" t="s">
        <v>598</v>
      </c>
      <c r="G201" s="33" t="s">
        <v>16</v>
      </c>
      <c r="H201" s="41" t="s">
        <v>599</v>
      </c>
      <c r="I201" s="33" t="s">
        <v>16</v>
      </c>
      <c r="J201" s="21">
        <v>2197</v>
      </c>
      <c r="K201" s="30">
        <v>7.3682857142857152</v>
      </c>
      <c r="L201" s="21"/>
      <c r="M201" s="122" t="s">
        <v>317</v>
      </c>
      <c r="N201" s="21"/>
      <c r="O201" s="21"/>
      <c r="P201" s="21"/>
      <c r="Q201" s="21"/>
      <c r="R201" s="21"/>
      <c r="S201" s="21"/>
      <c r="T201" s="21"/>
      <c r="U201" s="33"/>
      <c r="V201" s="33"/>
    </row>
    <row r="202" spans="1:22" x14ac:dyDescent="0.2">
      <c r="A202" s="96" t="s">
        <v>327</v>
      </c>
      <c r="B202" s="149" t="s">
        <v>1187</v>
      </c>
      <c r="C202" s="126">
        <v>2309</v>
      </c>
      <c r="D202" s="127" t="s">
        <v>774</v>
      </c>
      <c r="E202" s="128">
        <v>92</v>
      </c>
      <c r="F202" s="96" t="s">
        <v>240</v>
      </c>
      <c r="G202" s="96" t="s">
        <v>208</v>
      </c>
      <c r="H202" s="96" t="s">
        <v>296</v>
      </c>
      <c r="I202" s="96" t="s">
        <v>110</v>
      </c>
      <c r="J202" s="126">
        <v>3135</v>
      </c>
      <c r="K202" s="66">
        <v>-8.9428571428570636E-2</v>
      </c>
      <c r="L202" s="96"/>
      <c r="M202" s="96"/>
      <c r="N202" s="96"/>
      <c r="O202" s="96"/>
      <c r="P202" s="96"/>
      <c r="Q202" s="96"/>
      <c r="R202" s="96"/>
      <c r="S202" s="96"/>
      <c r="T202" s="96"/>
    </row>
    <row r="203" spans="1:22" x14ac:dyDescent="0.2">
      <c r="A203" s="96" t="s">
        <v>327</v>
      </c>
      <c r="B203" s="149" t="s">
        <v>1187</v>
      </c>
      <c r="C203" s="126">
        <v>2303</v>
      </c>
      <c r="D203" s="127" t="s">
        <v>774</v>
      </c>
      <c r="E203" s="128">
        <v>50</v>
      </c>
      <c r="F203" s="96" t="s">
        <v>240</v>
      </c>
      <c r="G203" s="96" t="s">
        <v>208</v>
      </c>
      <c r="H203" s="96" t="s">
        <v>297</v>
      </c>
      <c r="I203" s="96" t="s">
        <v>111</v>
      </c>
      <c r="J203" s="126">
        <v>3226</v>
      </c>
      <c r="K203" s="66">
        <v>0.23871428571428702</v>
      </c>
      <c r="L203" s="96"/>
      <c r="M203" s="96"/>
      <c r="N203" s="96"/>
      <c r="O203" s="96"/>
      <c r="P203" s="96"/>
      <c r="Q203" s="96"/>
      <c r="R203" s="96"/>
      <c r="S203" s="96"/>
      <c r="T203" s="96"/>
    </row>
    <row r="204" spans="1:22" x14ac:dyDescent="0.2">
      <c r="A204" s="96" t="s">
        <v>327</v>
      </c>
      <c r="B204" s="149" t="s">
        <v>1187</v>
      </c>
      <c r="C204" s="126">
        <v>2356</v>
      </c>
      <c r="D204" s="127" t="s">
        <v>775</v>
      </c>
      <c r="E204" s="128">
        <v>44</v>
      </c>
      <c r="F204" s="96" t="s">
        <v>240</v>
      </c>
      <c r="G204" s="96" t="s">
        <v>208</v>
      </c>
      <c r="H204" s="96" t="s">
        <v>298</v>
      </c>
      <c r="I204" s="96" t="s">
        <v>112</v>
      </c>
      <c r="J204" s="126">
        <v>3375</v>
      </c>
      <c r="K204" s="66">
        <v>1.048</v>
      </c>
      <c r="L204" s="96"/>
      <c r="M204" s="96"/>
      <c r="N204" s="96"/>
      <c r="O204" s="96"/>
      <c r="P204" s="96"/>
      <c r="Q204" s="96"/>
      <c r="R204" s="96"/>
      <c r="S204" s="96"/>
      <c r="T204" s="96"/>
    </row>
    <row r="205" spans="1:22" x14ac:dyDescent="0.2">
      <c r="A205" s="96" t="s">
        <v>327</v>
      </c>
      <c r="B205" s="149" t="s">
        <v>1187</v>
      </c>
      <c r="C205" s="126">
        <v>2308</v>
      </c>
      <c r="D205" s="127" t="s">
        <v>774</v>
      </c>
      <c r="E205" s="128">
        <v>78</v>
      </c>
      <c r="F205" s="96" t="s">
        <v>240</v>
      </c>
      <c r="G205" s="96" t="s">
        <v>208</v>
      </c>
      <c r="H205" s="96" t="s">
        <v>299</v>
      </c>
      <c r="I205" s="96" t="s">
        <v>113</v>
      </c>
      <c r="J205" s="126">
        <v>3165</v>
      </c>
      <c r="K205" s="66">
        <v>-0.35957142857142765</v>
      </c>
      <c r="L205" s="96"/>
      <c r="M205" s="96"/>
      <c r="N205" s="96"/>
      <c r="O205" s="96"/>
      <c r="P205" s="96"/>
      <c r="Q205" s="96"/>
      <c r="R205" s="96"/>
      <c r="S205" s="96"/>
      <c r="T205" s="96"/>
    </row>
    <row r="206" spans="1:22" s="21" customFormat="1" x14ac:dyDescent="0.2">
      <c r="A206" s="96" t="s">
        <v>327</v>
      </c>
      <c r="B206" s="149" t="s">
        <v>745</v>
      </c>
      <c r="C206" s="126">
        <v>1821</v>
      </c>
      <c r="D206" s="127" t="s">
        <v>764</v>
      </c>
      <c r="E206" s="128">
        <v>230</v>
      </c>
      <c r="F206" s="96" t="s">
        <v>240</v>
      </c>
      <c r="G206" s="96" t="s">
        <v>207</v>
      </c>
      <c r="H206" s="96" t="s">
        <v>284</v>
      </c>
      <c r="I206" s="96" t="s">
        <v>97</v>
      </c>
      <c r="J206" s="126">
        <v>2546</v>
      </c>
      <c r="K206" s="66">
        <v>1.7024285714285723</v>
      </c>
      <c r="L206" s="96"/>
      <c r="M206" s="96"/>
      <c r="N206" s="96"/>
      <c r="O206" s="96"/>
      <c r="P206" s="96"/>
      <c r="Q206" s="96"/>
      <c r="R206" s="96"/>
      <c r="S206" s="96"/>
      <c r="T206" s="96"/>
      <c r="U206" s="33"/>
      <c r="V206" s="33"/>
    </row>
    <row r="207" spans="1:22" s="21" customFormat="1" x14ac:dyDescent="0.2">
      <c r="A207" s="96" t="s">
        <v>327</v>
      </c>
      <c r="B207" s="149" t="s">
        <v>745</v>
      </c>
      <c r="C207" s="126">
        <v>1839</v>
      </c>
      <c r="D207" s="127" t="s">
        <v>764</v>
      </c>
      <c r="E207" s="128">
        <v>150</v>
      </c>
      <c r="F207" s="96" t="s">
        <v>240</v>
      </c>
      <c r="G207" s="96" t="s">
        <v>207</v>
      </c>
      <c r="H207" s="96" t="s">
        <v>285</v>
      </c>
      <c r="I207" s="96" t="s">
        <v>98</v>
      </c>
      <c r="J207" s="126">
        <v>2241</v>
      </c>
      <c r="K207" s="66">
        <v>1.0610000000000013</v>
      </c>
      <c r="L207" s="96"/>
      <c r="M207" s="96"/>
      <c r="N207" s="96"/>
      <c r="O207" s="96"/>
      <c r="P207" s="96"/>
      <c r="Q207" s="96"/>
      <c r="R207" s="96"/>
      <c r="S207" s="96"/>
      <c r="T207" s="96"/>
      <c r="U207" s="33"/>
      <c r="V207" s="33"/>
    </row>
    <row r="208" spans="1:22" s="21" customFormat="1" x14ac:dyDescent="0.2">
      <c r="A208" s="96" t="s">
        <v>327</v>
      </c>
      <c r="B208" s="149" t="s">
        <v>745</v>
      </c>
      <c r="C208" s="126">
        <v>1825</v>
      </c>
      <c r="D208" s="127" t="s">
        <v>764</v>
      </c>
      <c r="E208" s="128">
        <v>270</v>
      </c>
      <c r="F208" s="96" t="s">
        <v>240</v>
      </c>
      <c r="G208" s="96" t="s">
        <v>207</v>
      </c>
      <c r="H208" s="96" t="s">
        <v>286</v>
      </c>
      <c r="I208" s="96" t="s">
        <v>99</v>
      </c>
      <c r="J208" s="126">
        <v>2504</v>
      </c>
      <c r="K208" s="66">
        <v>1.7615714285714295</v>
      </c>
      <c r="L208" s="96"/>
      <c r="M208" s="96"/>
      <c r="N208" s="96"/>
      <c r="O208" s="96"/>
      <c r="P208" s="96"/>
      <c r="Q208" s="96"/>
      <c r="R208" s="96"/>
      <c r="S208" s="96"/>
      <c r="T208" s="96"/>
      <c r="U208" s="33"/>
      <c r="V208" s="33"/>
    </row>
    <row r="209" spans="1:22" s="21" customFormat="1" x14ac:dyDescent="0.2">
      <c r="A209" s="96" t="s">
        <v>327</v>
      </c>
      <c r="B209" s="149" t="s">
        <v>745</v>
      </c>
      <c r="C209" s="126">
        <v>1826</v>
      </c>
      <c r="D209" s="127" t="s">
        <v>764</v>
      </c>
      <c r="E209" s="128">
        <v>290</v>
      </c>
      <c r="F209" s="96" t="s">
        <v>240</v>
      </c>
      <c r="G209" s="96" t="s">
        <v>207</v>
      </c>
      <c r="H209" s="96" t="s">
        <v>287</v>
      </c>
      <c r="I209" s="96" t="s">
        <v>100</v>
      </c>
      <c r="J209" s="126">
        <v>2446</v>
      </c>
      <c r="K209" s="66">
        <v>2.6104285714285727</v>
      </c>
      <c r="L209" s="96"/>
      <c r="M209" s="96"/>
      <c r="N209" s="96"/>
      <c r="O209" s="96"/>
      <c r="P209" s="96"/>
      <c r="Q209" s="96"/>
      <c r="R209" s="96"/>
      <c r="S209" s="96"/>
      <c r="T209" s="96"/>
      <c r="U209" s="33"/>
      <c r="V209" s="33"/>
    </row>
    <row r="210" spans="1:22" s="21" customFormat="1" x14ac:dyDescent="0.2">
      <c r="A210" s="96" t="s">
        <v>327</v>
      </c>
      <c r="B210" s="149" t="s">
        <v>745</v>
      </c>
      <c r="C210" s="96">
        <v>2039</v>
      </c>
      <c r="D210" s="132">
        <v>44973</v>
      </c>
      <c r="E210" s="128">
        <v>290</v>
      </c>
      <c r="F210" s="96" t="s">
        <v>240</v>
      </c>
      <c r="G210" s="96" t="s">
        <v>207</v>
      </c>
      <c r="H210" s="96" t="s">
        <v>287</v>
      </c>
      <c r="I210" s="96" t="s">
        <v>100</v>
      </c>
      <c r="J210" s="96">
        <v>2289</v>
      </c>
      <c r="K210" s="66">
        <v>1.4704285714285728</v>
      </c>
      <c r="L210" s="96"/>
      <c r="M210" s="96"/>
      <c r="N210" s="96"/>
      <c r="O210" s="96"/>
      <c r="P210" s="96"/>
      <c r="Q210" s="96"/>
      <c r="R210" s="96"/>
      <c r="S210" s="96"/>
      <c r="T210" s="96"/>
      <c r="U210" s="33"/>
      <c r="V210" s="33"/>
    </row>
    <row r="211" spans="1:22" s="21" customFormat="1" x14ac:dyDescent="0.2">
      <c r="A211" s="96" t="s">
        <v>327</v>
      </c>
      <c r="B211" s="149" t="s">
        <v>745</v>
      </c>
      <c r="C211" s="126">
        <v>1820</v>
      </c>
      <c r="D211" s="127" t="s">
        <v>764</v>
      </c>
      <c r="E211" s="128">
        <v>220</v>
      </c>
      <c r="F211" s="96" t="s">
        <v>240</v>
      </c>
      <c r="G211" s="96" t="s">
        <v>207</v>
      </c>
      <c r="H211" s="96" t="s">
        <v>288</v>
      </c>
      <c r="I211" s="96" t="s">
        <v>101</v>
      </c>
      <c r="J211" s="126">
        <v>2689</v>
      </c>
      <c r="K211" s="66">
        <v>1.8028571428571438</v>
      </c>
      <c r="L211" s="96"/>
      <c r="M211" s="96"/>
      <c r="N211" s="96"/>
      <c r="O211" s="96"/>
      <c r="P211" s="96"/>
      <c r="Q211" s="96"/>
      <c r="R211" s="96"/>
      <c r="S211" s="96"/>
      <c r="T211" s="96"/>
      <c r="V211" s="33"/>
    </row>
    <row r="212" spans="1:22" x14ac:dyDescent="0.2">
      <c r="A212" s="33" t="s">
        <v>327</v>
      </c>
      <c r="B212" s="38" t="s">
        <v>739</v>
      </c>
      <c r="C212" s="29">
        <v>2557</v>
      </c>
      <c r="D212" s="107" t="s">
        <v>766</v>
      </c>
      <c r="E212" s="93">
        <v>15</v>
      </c>
      <c r="F212" s="20" t="s">
        <v>240</v>
      </c>
      <c r="G212" s="20"/>
      <c r="H212" s="20" t="s">
        <v>358</v>
      </c>
      <c r="I212" s="33" t="s">
        <v>359</v>
      </c>
      <c r="J212" s="29">
        <v>959</v>
      </c>
      <c r="K212" s="94">
        <v>-2.5222222222221535E-2</v>
      </c>
      <c r="M212" s="39"/>
      <c r="V212" s="96"/>
    </row>
    <row r="213" spans="1:22" x14ac:dyDescent="0.2">
      <c r="A213" s="33" t="s">
        <v>327</v>
      </c>
      <c r="B213" s="23" t="s">
        <v>738</v>
      </c>
      <c r="C213" s="29">
        <v>2558</v>
      </c>
      <c r="D213" s="107" t="s">
        <v>766</v>
      </c>
      <c r="E213" s="93">
        <v>12</v>
      </c>
      <c r="F213" s="20" t="s">
        <v>240</v>
      </c>
      <c r="G213" s="20"/>
      <c r="H213" s="20" t="s">
        <v>348</v>
      </c>
      <c r="I213" s="33" t="s">
        <v>349</v>
      </c>
      <c r="J213" s="29">
        <v>734</v>
      </c>
      <c r="K213" s="94">
        <v>-0.24377777777777709</v>
      </c>
      <c r="M213" s="40"/>
    </row>
    <row r="214" spans="1:22" x14ac:dyDescent="0.2">
      <c r="A214" s="33" t="s">
        <v>327</v>
      </c>
      <c r="B214" s="23" t="s">
        <v>738</v>
      </c>
      <c r="C214" s="29">
        <v>2559</v>
      </c>
      <c r="D214" s="107" t="s">
        <v>766</v>
      </c>
      <c r="E214" s="93">
        <v>11</v>
      </c>
      <c r="F214" s="20" t="s">
        <v>240</v>
      </c>
      <c r="G214" s="20"/>
      <c r="H214" s="20" t="s">
        <v>346</v>
      </c>
      <c r="I214" s="33" t="s">
        <v>347</v>
      </c>
      <c r="J214" s="29">
        <v>680</v>
      </c>
      <c r="K214" s="94">
        <v>0.15966666666666743</v>
      </c>
      <c r="M214" s="39"/>
    </row>
    <row r="216" spans="1:22" s="96" customFormat="1" x14ac:dyDescent="0.2">
      <c r="A216" s="33"/>
      <c r="B216" s="23"/>
      <c r="C216" s="14"/>
      <c r="D216" s="100"/>
      <c r="E216" s="121"/>
      <c r="F216" s="41"/>
      <c r="G216" s="33"/>
      <c r="H216" s="41"/>
      <c r="I216" s="33"/>
      <c r="J216" s="21"/>
      <c r="K216" s="30"/>
      <c r="L216" s="21"/>
      <c r="M216" s="122"/>
      <c r="N216" s="21"/>
      <c r="O216" s="21"/>
      <c r="P216" s="21"/>
      <c r="Q216" s="21"/>
      <c r="R216" s="21"/>
      <c r="S216" s="21"/>
      <c r="T216" s="21"/>
      <c r="U216" s="33"/>
      <c r="V216" s="33"/>
    </row>
    <row r="217" spans="1:22" s="96" customFormat="1" x14ac:dyDescent="0.2">
      <c r="A217" s="33"/>
      <c r="B217" s="23"/>
      <c r="C217" s="14"/>
      <c r="D217" s="100"/>
      <c r="E217" s="121"/>
      <c r="F217" s="41"/>
      <c r="G217" s="33"/>
      <c r="H217" s="41"/>
      <c r="I217" s="33"/>
      <c r="J217" s="21"/>
      <c r="K217" s="30"/>
      <c r="L217" s="21"/>
      <c r="M217" s="122"/>
      <c r="N217" s="21"/>
      <c r="O217" s="21"/>
      <c r="P217" s="21"/>
      <c r="Q217" s="21"/>
      <c r="R217" s="21"/>
      <c r="S217" s="21"/>
      <c r="T217" s="21"/>
      <c r="U217" s="33"/>
      <c r="V217" s="33"/>
    </row>
    <row r="218" spans="1:22" s="96" customFormat="1" x14ac:dyDescent="0.2">
      <c r="A218" s="33"/>
      <c r="B218" s="23"/>
      <c r="C218" s="14"/>
      <c r="D218" s="100"/>
      <c r="E218" s="121"/>
      <c r="F218" s="41"/>
      <c r="G218" s="33"/>
      <c r="H218" s="41"/>
      <c r="I218" s="33"/>
      <c r="J218" s="21"/>
      <c r="K218" s="30"/>
      <c r="L218" s="21"/>
      <c r="M218" s="122"/>
      <c r="N218" s="21"/>
      <c r="O218" s="21"/>
      <c r="P218" s="21"/>
      <c r="Q218" s="21"/>
      <c r="R218" s="21"/>
      <c r="S218" s="21"/>
      <c r="T218" s="21"/>
      <c r="U218" s="33"/>
      <c r="V218" s="33"/>
    </row>
    <row r="219" spans="1:22" s="96" customFormat="1" x14ac:dyDescent="0.2">
      <c r="A219" s="33" t="s">
        <v>239</v>
      </c>
      <c r="B219" s="94" t="s">
        <v>443</v>
      </c>
      <c r="C219" s="29">
        <v>2626</v>
      </c>
      <c r="D219" s="107" t="s">
        <v>767</v>
      </c>
      <c r="E219" s="93">
        <v>3000</v>
      </c>
      <c r="F219" s="20" t="s">
        <v>240</v>
      </c>
      <c r="G219" s="20" t="s">
        <v>208</v>
      </c>
      <c r="H219" s="20" t="s">
        <v>300</v>
      </c>
      <c r="I219" s="20" t="s">
        <v>114</v>
      </c>
      <c r="J219" s="29">
        <v>3370</v>
      </c>
      <c r="K219" s="94">
        <v>4.9290000000000003</v>
      </c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 s="96" customFormat="1" x14ac:dyDescent="0.2">
      <c r="A220" s="96" t="s">
        <v>239</v>
      </c>
      <c r="B220" s="148"/>
      <c r="C220" s="126">
        <v>1512</v>
      </c>
      <c r="D220" s="127" t="s">
        <v>777</v>
      </c>
      <c r="E220" s="128">
        <v>1200</v>
      </c>
      <c r="F220" s="96" t="s">
        <v>240</v>
      </c>
      <c r="G220" s="96" t="s">
        <v>207</v>
      </c>
      <c r="H220" s="96" t="s">
        <v>241</v>
      </c>
      <c r="I220" s="102" t="s">
        <v>14</v>
      </c>
      <c r="J220" s="126">
        <v>2229</v>
      </c>
      <c r="K220" s="66">
        <v>0.71985714285714386</v>
      </c>
      <c r="V220" s="33"/>
    </row>
    <row r="221" spans="1:22" s="96" customFormat="1" ht="16" x14ac:dyDescent="0.2">
      <c r="A221" s="96" t="s">
        <v>239</v>
      </c>
      <c r="B221" s="148"/>
      <c r="C221" s="126">
        <v>1758</v>
      </c>
      <c r="D221" s="127" t="s">
        <v>770</v>
      </c>
      <c r="E221" s="129">
        <v>2000</v>
      </c>
      <c r="F221" s="102" t="s">
        <v>240</v>
      </c>
      <c r="G221" s="96" t="s">
        <v>207</v>
      </c>
      <c r="H221" s="102" t="s">
        <v>242</v>
      </c>
      <c r="I221" s="102" t="s">
        <v>19</v>
      </c>
      <c r="J221" s="126">
        <v>3302</v>
      </c>
      <c r="K221" s="130">
        <v>5.9497500000000016</v>
      </c>
      <c r="L221" s="131" t="s">
        <v>243</v>
      </c>
      <c r="V221" s="33"/>
    </row>
    <row r="222" spans="1:22" s="96" customFormat="1" ht="16" x14ac:dyDescent="0.2">
      <c r="A222" s="96" t="s">
        <v>239</v>
      </c>
      <c r="B222" s="148"/>
      <c r="C222" s="126">
        <v>1739</v>
      </c>
      <c r="D222" s="127" t="s">
        <v>770</v>
      </c>
      <c r="E222" s="129">
        <v>2000</v>
      </c>
      <c r="F222" s="102" t="s">
        <v>240</v>
      </c>
      <c r="G222" s="96" t="s">
        <v>207</v>
      </c>
      <c r="H222" s="102" t="s">
        <v>244</v>
      </c>
      <c r="I222" s="102" t="s">
        <v>21</v>
      </c>
      <c r="J222" s="126">
        <v>3678</v>
      </c>
      <c r="K222" s="130">
        <v>2.8251428571428576</v>
      </c>
      <c r="L222" s="131" t="s">
        <v>243</v>
      </c>
      <c r="V222" s="33"/>
    </row>
    <row r="223" spans="1:22" s="96" customFormat="1" ht="16" x14ac:dyDescent="0.2">
      <c r="A223" s="96" t="s">
        <v>239</v>
      </c>
      <c r="B223" s="148"/>
      <c r="C223" s="126">
        <v>1590</v>
      </c>
      <c r="D223" s="127" t="s">
        <v>771</v>
      </c>
      <c r="E223" s="129">
        <v>2000</v>
      </c>
      <c r="F223" s="102" t="s">
        <v>240</v>
      </c>
      <c r="G223" s="96" t="s">
        <v>207</v>
      </c>
      <c r="H223" s="102" t="s">
        <v>245</v>
      </c>
      <c r="I223" s="102" t="s">
        <v>23</v>
      </c>
      <c r="J223" s="126">
        <v>3202</v>
      </c>
      <c r="K223" s="130">
        <v>2.9978571428571437</v>
      </c>
      <c r="L223" s="131" t="s">
        <v>243</v>
      </c>
      <c r="V223" s="33"/>
    </row>
    <row r="224" spans="1:22" s="96" customFormat="1" ht="16" x14ac:dyDescent="0.2">
      <c r="A224" s="96" t="s">
        <v>239</v>
      </c>
      <c r="B224" s="148"/>
      <c r="C224" s="126">
        <v>1708</v>
      </c>
      <c r="D224" s="127" t="s">
        <v>773</v>
      </c>
      <c r="E224" s="129">
        <v>3200</v>
      </c>
      <c r="F224" s="102" t="s">
        <v>240</v>
      </c>
      <c r="G224" s="96" t="s">
        <v>207</v>
      </c>
      <c r="H224" s="102" t="s">
        <v>246</v>
      </c>
      <c r="I224" s="102" t="s">
        <v>25</v>
      </c>
      <c r="J224" s="126">
        <v>2853</v>
      </c>
      <c r="K224" s="130">
        <v>4.9478571428571438</v>
      </c>
      <c r="L224" s="131" t="s">
        <v>243</v>
      </c>
      <c r="V224" s="33"/>
    </row>
    <row r="225" spans="1:22" s="96" customFormat="1" ht="16" x14ac:dyDescent="0.2">
      <c r="A225" s="96" t="s">
        <v>239</v>
      </c>
      <c r="B225" s="148"/>
      <c r="C225" s="126">
        <v>1742</v>
      </c>
      <c r="D225" s="127" t="s">
        <v>770</v>
      </c>
      <c r="E225" s="129">
        <v>2600</v>
      </c>
      <c r="F225" s="102" t="s">
        <v>240</v>
      </c>
      <c r="G225" s="96" t="s">
        <v>207</v>
      </c>
      <c r="H225" s="102" t="s">
        <v>247</v>
      </c>
      <c r="I225" s="102" t="s">
        <v>27</v>
      </c>
      <c r="J225" s="126">
        <v>3644</v>
      </c>
      <c r="K225" s="130">
        <v>3.4155714285714294</v>
      </c>
      <c r="L225" s="131" t="s">
        <v>243</v>
      </c>
      <c r="V225" s="33"/>
    </row>
    <row r="226" spans="1:22" s="96" customFormat="1" ht="16" x14ac:dyDescent="0.2">
      <c r="A226" s="96" t="s">
        <v>239</v>
      </c>
      <c r="B226" s="148"/>
      <c r="C226" s="126">
        <v>1743</v>
      </c>
      <c r="D226" s="127" t="s">
        <v>770</v>
      </c>
      <c r="E226" s="129">
        <v>3000</v>
      </c>
      <c r="F226" s="102" t="s">
        <v>240</v>
      </c>
      <c r="G226" s="96" t="s">
        <v>207</v>
      </c>
      <c r="H226" s="102" t="s">
        <v>248</v>
      </c>
      <c r="I226" s="102" t="s">
        <v>29</v>
      </c>
      <c r="J226" s="126">
        <v>3261</v>
      </c>
      <c r="K226" s="130">
        <v>5.6531428571428579</v>
      </c>
      <c r="L226" s="131" t="s">
        <v>243</v>
      </c>
      <c r="V226" s="33"/>
    </row>
    <row r="227" spans="1:22" s="96" customFormat="1" x14ac:dyDescent="0.2">
      <c r="A227" s="96" t="s">
        <v>239</v>
      </c>
      <c r="B227" s="148"/>
      <c r="C227" s="126">
        <v>1809</v>
      </c>
      <c r="D227" s="127" t="s">
        <v>772</v>
      </c>
      <c r="E227" s="129">
        <v>3000</v>
      </c>
      <c r="F227" s="102" t="s">
        <v>240</v>
      </c>
      <c r="G227" s="96" t="s">
        <v>207</v>
      </c>
      <c r="H227" s="102" t="s">
        <v>248</v>
      </c>
      <c r="I227" s="102" t="s">
        <v>29</v>
      </c>
      <c r="J227" s="126">
        <v>3421</v>
      </c>
      <c r="K227" s="66">
        <v>5.3705714285714299</v>
      </c>
      <c r="L227" s="126"/>
      <c r="V227" s="33"/>
    </row>
    <row r="228" spans="1:22" s="96" customFormat="1" ht="16" x14ac:dyDescent="0.2">
      <c r="A228" s="96" t="s">
        <v>239</v>
      </c>
      <c r="B228" s="148"/>
      <c r="C228" s="126">
        <v>1710</v>
      </c>
      <c r="D228" s="127" t="s">
        <v>773</v>
      </c>
      <c r="E228" s="129">
        <v>3000</v>
      </c>
      <c r="F228" s="102" t="s">
        <v>240</v>
      </c>
      <c r="G228" s="96" t="s">
        <v>207</v>
      </c>
      <c r="H228" s="102" t="s">
        <v>249</v>
      </c>
      <c r="I228" s="102" t="s">
        <v>31</v>
      </c>
      <c r="J228" s="126">
        <v>2658</v>
      </c>
      <c r="K228" s="130">
        <v>2.8377142857142861</v>
      </c>
      <c r="L228" s="131" t="s">
        <v>243</v>
      </c>
      <c r="V228" s="33"/>
    </row>
    <row r="229" spans="1:22" s="96" customFormat="1" ht="16" x14ac:dyDescent="0.2">
      <c r="A229" s="96" t="s">
        <v>239</v>
      </c>
      <c r="B229" s="148"/>
      <c r="C229" s="126">
        <v>1593</v>
      </c>
      <c r="D229" s="127" t="s">
        <v>771</v>
      </c>
      <c r="E229" s="129">
        <v>2400</v>
      </c>
      <c r="F229" s="102" t="s">
        <v>240</v>
      </c>
      <c r="G229" s="96" t="s">
        <v>207</v>
      </c>
      <c r="H229" s="102" t="s">
        <v>250</v>
      </c>
      <c r="I229" s="102" t="s">
        <v>33</v>
      </c>
      <c r="J229" s="126">
        <v>3263</v>
      </c>
      <c r="K229" s="130">
        <v>2.8685714285714288</v>
      </c>
      <c r="L229" s="131" t="s">
        <v>243</v>
      </c>
      <c r="V229" s="33"/>
    </row>
    <row r="230" spans="1:22" s="96" customFormat="1" ht="16" x14ac:dyDescent="0.2">
      <c r="A230" s="96" t="s">
        <v>239</v>
      </c>
      <c r="B230" s="148"/>
      <c r="C230" s="126">
        <v>1744</v>
      </c>
      <c r="D230" s="127" t="s">
        <v>770</v>
      </c>
      <c r="E230" s="129">
        <v>2000</v>
      </c>
      <c r="F230" s="102" t="s">
        <v>240</v>
      </c>
      <c r="G230" s="96" t="s">
        <v>207</v>
      </c>
      <c r="H230" s="102" t="s">
        <v>251</v>
      </c>
      <c r="I230" s="102" t="s">
        <v>35</v>
      </c>
      <c r="J230" s="126">
        <v>3733</v>
      </c>
      <c r="K230" s="130">
        <v>3.1147142857142867</v>
      </c>
      <c r="L230" s="131" t="s">
        <v>243</v>
      </c>
      <c r="V230" s="33"/>
    </row>
    <row r="231" spans="1:22" s="96" customFormat="1" ht="16" x14ac:dyDescent="0.2">
      <c r="A231" s="96" t="s">
        <v>239</v>
      </c>
      <c r="B231" s="148"/>
      <c r="C231" s="126">
        <v>1745</v>
      </c>
      <c r="D231" s="127" t="s">
        <v>770</v>
      </c>
      <c r="E231" s="129">
        <v>3000</v>
      </c>
      <c r="F231" s="102" t="s">
        <v>240</v>
      </c>
      <c r="G231" s="96" t="s">
        <v>207</v>
      </c>
      <c r="H231" s="102" t="s">
        <v>252</v>
      </c>
      <c r="I231" s="102" t="s">
        <v>37</v>
      </c>
      <c r="J231" s="126">
        <v>3193</v>
      </c>
      <c r="K231" s="130">
        <v>3.0402857142857149</v>
      </c>
      <c r="L231" s="131" t="s">
        <v>243</v>
      </c>
      <c r="V231" s="33"/>
    </row>
    <row r="232" spans="1:22" s="96" customFormat="1" ht="16" x14ac:dyDescent="0.2">
      <c r="A232" s="96" t="s">
        <v>239</v>
      </c>
      <c r="B232" s="148"/>
      <c r="C232" s="126">
        <v>1712</v>
      </c>
      <c r="D232" s="127" t="s">
        <v>773</v>
      </c>
      <c r="E232" s="129">
        <v>2400</v>
      </c>
      <c r="F232" s="102" t="s">
        <v>240</v>
      </c>
      <c r="G232" s="96" t="s">
        <v>207</v>
      </c>
      <c r="H232" s="102" t="s">
        <v>253</v>
      </c>
      <c r="I232" s="102" t="s">
        <v>39</v>
      </c>
      <c r="J232" s="126">
        <v>2813</v>
      </c>
      <c r="K232" s="130">
        <v>3.4965714285714293</v>
      </c>
      <c r="L232" s="131" t="s">
        <v>243</v>
      </c>
      <c r="V232" s="33"/>
    </row>
    <row r="233" spans="1:22" s="96" customFormat="1" x14ac:dyDescent="0.2">
      <c r="A233" s="96" t="s">
        <v>239</v>
      </c>
      <c r="B233" s="148"/>
      <c r="C233" s="126">
        <v>1510</v>
      </c>
      <c r="D233" s="127" t="s">
        <v>777</v>
      </c>
      <c r="E233" s="128">
        <v>1100</v>
      </c>
      <c r="F233" s="96" t="s">
        <v>240</v>
      </c>
      <c r="G233" s="96" t="s">
        <v>207</v>
      </c>
      <c r="H233" s="96" t="s">
        <v>254</v>
      </c>
      <c r="I233" s="102" t="s">
        <v>41</v>
      </c>
      <c r="J233" s="126">
        <v>2176</v>
      </c>
      <c r="K233" s="66">
        <v>0.67628571428571504</v>
      </c>
      <c r="V233" s="33"/>
    </row>
    <row r="234" spans="1:22" s="96" customFormat="1" x14ac:dyDescent="0.2">
      <c r="A234" s="96" t="s">
        <v>239</v>
      </c>
      <c r="B234" s="148"/>
      <c r="C234" s="126">
        <v>1797</v>
      </c>
      <c r="D234" s="127" t="s">
        <v>772</v>
      </c>
      <c r="E234" s="129">
        <v>1600</v>
      </c>
      <c r="F234" s="102" t="s">
        <v>240</v>
      </c>
      <c r="G234" s="96" t="s">
        <v>207</v>
      </c>
      <c r="H234" s="102" t="s">
        <v>254</v>
      </c>
      <c r="I234" s="102" t="s">
        <v>41</v>
      </c>
      <c r="J234" s="126">
        <v>3284</v>
      </c>
      <c r="K234" s="66">
        <v>1.954857142857144</v>
      </c>
      <c r="L234" s="126"/>
      <c r="V234" s="33"/>
    </row>
    <row r="235" spans="1:22" s="102" customFormat="1" ht="16" x14ac:dyDescent="0.2">
      <c r="A235" s="96" t="s">
        <v>239</v>
      </c>
      <c r="B235" s="148"/>
      <c r="C235" s="126">
        <v>1591</v>
      </c>
      <c r="D235" s="127" t="s">
        <v>771</v>
      </c>
      <c r="E235" s="129">
        <v>2600</v>
      </c>
      <c r="F235" s="102" t="s">
        <v>240</v>
      </c>
      <c r="G235" s="96" t="s">
        <v>207</v>
      </c>
      <c r="H235" s="102" t="s">
        <v>255</v>
      </c>
      <c r="I235" s="102" t="s">
        <v>43</v>
      </c>
      <c r="J235" s="126">
        <v>2957</v>
      </c>
      <c r="K235" s="130">
        <v>2.8444285714285718</v>
      </c>
      <c r="L235" s="131" t="s">
        <v>243</v>
      </c>
      <c r="M235" s="96"/>
      <c r="N235" s="96"/>
      <c r="O235" s="96"/>
      <c r="P235" s="96"/>
      <c r="Q235" s="96"/>
      <c r="R235" s="96"/>
      <c r="S235" s="96"/>
      <c r="T235" s="96"/>
      <c r="U235" s="96"/>
      <c r="V235" s="33"/>
    </row>
    <row r="236" spans="1:22" s="105" customFormat="1" ht="16" x14ac:dyDescent="0.2">
      <c r="A236" s="96" t="s">
        <v>239</v>
      </c>
      <c r="B236" s="148"/>
      <c r="C236" s="126">
        <v>1717</v>
      </c>
      <c r="D236" s="127" t="s">
        <v>770</v>
      </c>
      <c r="E236" s="129">
        <v>3000</v>
      </c>
      <c r="F236" s="102" t="s">
        <v>240</v>
      </c>
      <c r="G236" s="96" t="s">
        <v>207</v>
      </c>
      <c r="H236" s="102" t="s">
        <v>256</v>
      </c>
      <c r="I236" s="102" t="s">
        <v>45</v>
      </c>
      <c r="J236" s="126">
        <v>2704</v>
      </c>
      <c r="K236" s="130">
        <v>2.929857142857144</v>
      </c>
      <c r="L236" s="131" t="s">
        <v>243</v>
      </c>
      <c r="M236" s="96"/>
      <c r="N236" s="96"/>
      <c r="O236" s="96"/>
      <c r="P236" s="96"/>
      <c r="Q236" s="96"/>
      <c r="R236" s="96"/>
      <c r="S236" s="96"/>
      <c r="T236" s="96"/>
      <c r="U236" s="96"/>
      <c r="V236" s="33"/>
    </row>
    <row r="237" spans="1:22" s="102" customFormat="1" x14ac:dyDescent="0.2">
      <c r="A237" s="96" t="s">
        <v>239</v>
      </c>
      <c r="B237" s="148"/>
      <c r="C237" s="126">
        <v>1519</v>
      </c>
      <c r="D237" s="127" t="s">
        <v>777</v>
      </c>
      <c r="E237" s="128">
        <v>1300</v>
      </c>
      <c r="F237" s="96" t="s">
        <v>240</v>
      </c>
      <c r="G237" s="96" t="s">
        <v>207</v>
      </c>
      <c r="H237" s="96" t="s">
        <v>257</v>
      </c>
      <c r="I237" s="102" t="s">
        <v>47</v>
      </c>
      <c r="J237" s="126">
        <v>2879</v>
      </c>
      <c r="K237" s="66">
        <v>1.2888571428571443</v>
      </c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33"/>
    </row>
    <row r="238" spans="1:22" s="96" customFormat="1" ht="16" x14ac:dyDescent="0.2">
      <c r="A238" s="96" t="s">
        <v>239</v>
      </c>
      <c r="B238" s="148"/>
      <c r="C238" s="126">
        <v>1718</v>
      </c>
      <c r="D238" s="127" t="s">
        <v>770</v>
      </c>
      <c r="E238" s="129">
        <v>3000</v>
      </c>
      <c r="F238" s="102" t="s">
        <v>240</v>
      </c>
      <c r="G238" s="96" t="s">
        <v>207</v>
      </c>
      <c r="H238" s="102" t="s">
        <v>258</v>
      </c>
      <c r="I238" s="102" t="s">
        <v>49</v>
      </c>
      <c r="J238" s="126">
        <v>2420</v>
      </c>
      <c r="K238" s="130">
        <v>3.2615714285714295</v>
      </c>
      <c r="L238" s="131" t="s">
        <v>243</v>
      </c>
      <c r="V238" s="33"/>
    </row>
    <row r="239" spans="1:22" s="96" customFormat="1" ht="16" x14ac:dyDescent="0.2">
      <c r="A239" s="96" t="s">
        <v>239</v>
      </c>
      <c r="B239" s="148"/>
      <c r="C239" s="126">
        <v>1747</v>
      </c>
      <c r="D239" s="127" t="s">
        <v>770</v>
      </c>
      <c r="E239" s="129">
        <v>3600</v>
      </c>
      <c r="F239" s="102" t="s">
        <v>240</v>
      </c>
      <c r="G239" s="96" t="s">
        <v>207</v>
      </c>
      <c r="H239" s="102" t="s">
        <v>259</v>
      </c>
      <c r="I239" s="102" t="s">
        <v>51</v>
      </c>
      <c r="J239" s="126">
        <v>3756</v>
      </c>
      <c r="K239" s="130">
        <v>4.2444285714285721</v>
      </c>
      <c r="L239" s="131" t="s">
        <v>243</v>
      </c>
      <c r="V239" s="33"/>
    </row>
    <row r="240" spans="1:22" s="96" customFormat="1" ht="16" x14ac:dyDescent="0.2">
      <c r="A240" s="96" t="s">
        <v>239</v>
      </c>
      <c r="B240" s="148"/>
      <c r="C240" s="126">
        <v>1719</v>
      </c>
      <c r="D240" s="127" t="s">
        <v>770</v>
      </c>
      <c r="E240" s="129">
        <v>2000</v>
      </c>
      <c r="F240" s="102" t="s">
        <v>240</v>
      </c>
      <c r="G240" s="96" t="s">
        <v>207</v>
      </c>
      <c r="H240" s="102" t="s">
        <v>260</v>
      </c>
      <c r="I240" s="102" t="s">
        <v>53</v>
      </c>
      <c r="J240" s="126">
        <v>3649</v>
      </c>
      <c r="K240" s="130">
        <v>3.3752857142857153</v>
      </c>
      <c r="L240" s="131" t="s">
        <v>243</v>
      </c>
      <c r="V240" s="33"/>
    </row>
    <row r="241" spans="1:22" s="96" customFormat="1" x14ac:dyDescent="0.2">
      <c r="A241" s="96" t="s">
        <v>239</v>
      </c>
      <c r="B241" s="148"/>
      <c r="C241" s="126">
        <v>1517</v>
      </c>
      <c r="D241" s="127" t="s">
        <v>777</v>
      </c>
      <c r="E241" s="128">
        <v>1300</v>
      </c>
      <c r="F241" s="96" t="s">
        <v>240</v>
      </c>
      <c r="G241" s="96" t="s">
        <v>207</v>
      </c>
      <c r="H241" s="96" t="s">
        <v>261</v>
      </c>
      <c r="I241" s="102" t="s">
        <v>55</v>
      </c>
      <c r="J241" s="126">
        <v>2341</v>
      </c>
      <c r="K241" s="66">
        <v>0.98828571428571566</v>
      </c>
      <c r="V241" s="33"/>
    </row>
    <row r="242" spans="1:22" s="96" customFormat="1" ht="16" x14ac:dyDescent="0.2">
      <c r="A242" s="96" t="s">
        <v>239</v>
      </c>
      <c r="B242" s="148"/>
      <c r="C242" s="126">
        <v>1723</v>
      </c>
      <c r="D242" s="127" t="s">
        <v>770</v>
      </c>
      <c r="E242" s="129">
        <v>3000</v>
      </c>
      <c r="F242" s="102" t="s">
        <v>240</v>
      </c>
      <c r="G242" s="96" t="s">
        <v>207</v>
      </c>
      <c r="H242" s="102" t="s">
        <v>262</v>
      </c>
      <c r="I242" s="102" t="s">
        <v>57</v>
      </c>
      <c r="J242" s="126">
        <v>2448</v>
      </c>
      <c r="K242" s="130">
        <v>3.4132857142857156</v>
      </c>
      <c r="L242" s="131" t="s">
        <v>243</v>
      </c>
      <c r="V242" s="33"/>
    </row>
    <row r="243" spans="1:22" s="96" customFormat="1" ht="16" x14ac:dyDescent="0.2">
      <c r="A243" s="96" t="s">
        <v>239</v>
      </c>
      <c r="B243" s="148"/>
      <c r="C243" s="126">
        <v>1749</v>
      </c>
      <c r="D243" s="127" t="s">
        <v>770</v>
      </c>
      <c r="E243" s="129">
        <v>3000</v>
      </c>
      <c r="F243" s="102" t="s">
        <v>240</v>
      </c>
      <c r="G243" s="96" t="s">
        <v>207</v>
      </c>
      <c r="H243" s="102" t="s">
        <v>263</v>
      </c>
      <c r="I243" s="102" t="s">
        <v>59</v>
      </c>
      <c r="J243" s="126">
        <v>3161</v>
      </c>
      <c r="K243" s="130">
        <v>3.3231428571428578</v>
      </c>
      <c r="L243" s="131" t="s">
        <v>243</v>
      </c>
      <c r="V243" s="33"/>
    </row>
    <row r="244" spans="1:22" s="96" customFormat="1" ht="16" x14ac:dyDescent="0.2">
      <c r="A244" s="96" t="s">
        <v>239</v>
      </c>
      <c r="B244" s="148"/>
      <c r="C244" s="126">
        <v>1750</v>
      </c>
      <c r="D244" s="127" t="s">
        <v>770</v>
      </c>
      <c r="E244" s="129">
        <v>3000</v>
      </c>
      <c r="F244" s="102" t="s">
        <v>240</v>
      </c>
      <c r="G244" s="96" t="s">
        <v>207</v>
      </c>
      <c r="H244" s="102" t="s">
        <v>264</v>
      </c>
      <c r="I244" s="102" t="s">
        <v>61</v>
      </c>
      <c r="J244" s="126">
        <v>3837</v>
      </c>
      <c r="K244" s="130">
        <v>3.8002857142857147</v>
      </c>
      <c r="L244" s="131" t="s">
        <v>243</v>
      </c>
      <c r="V244" s="33"/>
    </row>
    <row r="245" spans="1:22" ht="16" x14ac:dyDescent="0.2">
      <c r="A245" s="96" t="s">
        <v>239</v>
      </c>
      <c r="B245" s="148"/>
      <c r="C245" s="126">
        <v>1751</v>
      </c>
      <c r="D245" s="127" t="s">
        <v>770</v>
      </c>
      <c r="E245" s="129">
        <v>3000</v>
      </c>
      <c r="F245" s="102" t="s">
        <v>240</v>
      </c>
      <c r="G245" s="96" t="s">
        <v>207</v>
      </c>
      <c r="H245" s="102" t="s">
        <v>265</v>
      </c>
      <c r="I245" s="102" t="s">
        <v>63</v>
      </c>
      <c r="J245" s="126">
        <v>2998</v>
      </c>
      <c r="K245" s="130">
        <v>3.2884285714285721</v>
      </c>
      <c r="L245" s="131" t="s">
        <v>243</v>
      </c>
      <c r="M245" s="96"/>
      <c r="N245" s="96"/>
      <c r="O245" s="96"/>
      <c r="P245" s="96"/>
      <c r="Q245" s="96"/>
      <c r="R245" s="96"/>
      <c r="S245" s="96"/>
      <c r="T245" s="96"/>
      <c r="U245" s="96"/>
    </row>
    <row r="246" spans="1:22" ht="16" x14ac:dyDescent="0.2">
      <c r="A246" s="96" t="s">
        <v>239</v>
      </c>
      <c r="B246" s="148"/>
      <c r="C246" s="126">
        <v>1607</v>
      </c>
      <c r="D246" s="127" t="s">
        <v>771</v>
      </c>
      <c r="E246" s="129">
        <v>2000</v>
      </c>
      <c r="F246" s="102" t="s">
        <v>240</v>
      </c>
      <c r="G246" s="96" t="s">
        <v>207</v>
      </c>
      <c r="H246" s="102" t="s">
        <v>266</v>
      </c>
      <c r="I246" s="102" t="s">
        <v>65</v>
      </c>
      <c r="J246" s="126">
        <v>3655</v>
      </c>
      <c r="K246" s="130">
        <v>8.0875714285714295</v>
      </c>
      <c r="L246" s="131" t="s">
        <v>243</v>
      </c>
      <c r="M246" s="96"/>
      <c r="N246" s="96"/>
      <c r="O246" s="96"/>
      <c r="P246" s="96"/>
      <c r="Q246" s="96"/>
      <c r="R246" s="96"/>
      <c r="S246" s="96"/>
      <c r="T246" s="96"/>
      <c r="U246" s="96"/>
    </row>
    <row r="247" spans="1:22" s="106" customFormat="1" ht="16" x14ac:dyDescent="0.2">
      <c r="A247" s="96" t="s">
        <v>239</v>
      </c>
      <c r="B247" s="148"/>
      <c r="C247" s="126">
        <v>1605</v>
      </c>
      <c r="D247" s="127" t="s">
        <v>771</v>
      </c>
      <c r="E247" s="129">
        <v>2000</v>
      </c>
      <c r="F247" s="102" t="s">
        <v>240</v>
      </c>
      <c r="G247" s="96" t="s">
        <v>207</v>
      </c>
      <c r="H247" s="102" t="s">
        <v>267</v>
      </c>
      <c r="I247" s="102" t="s">
        <v>68</v>
      </c>
      <c r="J247" s="126">
        <v>3236</v>
      </c>
      <c r="K247" s="130">
        <v>8.8271428571428583</v>
      </c>
      <c r="L247" s="131" t="s">
        <v>243</v>
      </c>
      <c r="M247" s="96"/>
      <c r="N247" s="96"/>
      <c r="O247" s="96"/>
      <c r="P247" s="96"/>
      <c r="Q247" s="96"/>
      <c r="R247" s="96"/>
      <c r="S247" s="96"/>
      <c r="T247" s="96"/>
      <c r="U247" s="96"/>
      <c r="V247" s="33"/>
    </row>
    <row r="248" spans="1:22" s="106" customFormat="1" ht="16" x14ac:dyDescent="0.2">
      <c r="A248" s="96" t="s">
        <v>239</v>
      </c>
      <c r="B248" s="148"/>
      <c r="C248" s="126">
        <v>1704</v>
      </c>
      <c r="D248" s="127" t="s">
        <v>773</v>
      </c>
      <c r="E248" s="129">
        <v>2000</v>
      </c>
      <c r="F248" s="102" t="s">
        <v>240</v>
      </c>
      <c r="G248" s="96" t="s">
        <v>207</v>
      </c>
      <c r="H248" s="102" t="s">
        <v>268</v>
      </c>
      <c r="I248" s="102" t="s">
        <v>70</v>
      </c>
      <c r="J248" s="126">
        <v>4928</v>
      </c>
      <c r="K248" s="130">
        <v>6.9907142857142865</v>
      </c>
      <c r="L248" s="131" t="s">
        <v>243</v>
      </c>
      <c r="M248" s="96"/>
      <c r="N248" s="96"/>
      <c r="O248" s="96"/>
      <c r="P248" s="96"/>
      <c r="Q248" s="96"/>
      <c r="R248" s="96"/>
      <c r="S248" s="96"/>
      <c r="T248" s="96"/>
      <c r="U248" s="96"/>
      <c r="V248" s="33"/>
    </row>
    <row r="249" spans="1:22" s="106" customFormat="1" ht="16" x14ac:dyDescent="0.2">
      <c r="A249" s="96" t="s">
        <v>239</v>
      </c>
      <c r="B249" s="148"/>
      <c r="C249" s="126">
        <v>1737</v>
      </c>
      <c r="D249" s="127" t="s">
        <v>770</v>
      </c>
      <c r="E249" s="129">
        <v>2000</v>
      </c>
      <c r="F249" s="102" t="s">
        <v>240</v>
      </c>
      <c r="G249" s="96" t="s">
        <v>207</v>
      </c>
      <c r="H249" s="102" t="s">
        <v>269</v>
      </c>
      <c r="I249" s="102" t="s">
        <v>72</v>
      </c>
      <c r="J249" s="126">
        <v>3330</v>
      </c>
      <c r="K249" s="130">
        <v>7.7012857142857154</v>
      </c>
      <c r="L249" s="131" t="s">
        <v>243</v>
      </c>
      <c r="M249" s="96"/>
      <c r="N249" s="96"/>
      <c r="O249" s="96"/>
      <c r="P249" s="96"/>
      <c r="Q249" s="96"/>
      <c r="R249" s="96"/>
      <c r="S249" s="96"/>
      <c r="T249" s="96"/>
      <c r="U249" s="96"/>
      <c r="V249" s="33"/>
    </row>
    <row r="250" spans="1:22" s="106" customFormat="1" x14ac:dyDescent="0.2">
      <c r="A250" s="96" t="s">
        <v>239</v>
      </c>
      <c r="B250" s="148"/>
      <c r="C250" s="126">
        <v>1514</v>
      </c>
      <c r="D250" s="127" t="s">
        <v>777</v>
      </c>
      <c r="E250" s="128">
        <v>1200</v>
      </c>
      <c r="F250" s="96" t="s">
        <v>240</v>
      </c>
      <c r="G250" s="96" t="s">
        <v>207</v>
      </c>
      <c r="H250" s="96" t="s">
        <v>270</v>
      </c>
      <c r="I250" s="102" t="s">
        <v>74</v>
      </c>
      <c r="J250" s="126">
        <v>2919</v>
      </c>
      <c r="K250" s="66">
        <v>3.5794285714285725</v>
      </c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33"/>
    </row>
    <row r="251" spans="1:22" s="106" customFormat="1" x14ac:dyDescent="0.2">
      <c r="A251" s="96" t="s">
        <v>239</v>
      </c>
      <c r="B251" s="148"/>
      <c r="C251" s="126">
        <v>1458</v>
      </c>
      <c r="D251" s="127" t="s">
        <v>763</v>
      </c>
      <c r="E251" s="128">
        <v>1100</v>
      </c>
      <c r="F251" s="96" t="s">
        <v>240</v>
      </c>
      <c r="G251" s="96" t="s">
        <v>207</v>
      </c>
      <c r="H251" s="96" t="s">
        <v>271</v>
      </c>
      <c r="I251" s="102" t="s">
        <v>76</v>
      </c>
      <c r="J251" s="126">
        <v>2479</v>
      </c>
      <c r="K251" s="66">
        <v>3.3170000000000015</v>
      </c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33"/>
    </row>
    <row r="252" spans="1:22" s="106" customFormat="1" ht="16" x14ac:dyDescent="0.2">
      <c r="A252" s="96" t="s">
        <v>239</v>
      </c>
      <c r="B252" s="148"/>
      <c r="C252" s="126">
        <v>1731</v>
      </c>
      <c r="D252" s="127" t="s">
        <v>770</v>
      </c>
      <c r="E252" s="129">
        <v>3000</v>
      </c>
      <c r="F252" s="102" t="s">
        <v>240</v>
      </c>
      <c r="G252" s="96" t="s">
        <v>207</v>
      </c>
      <c r="H252" s="102" t="s">
        <v>272</v>
      </c>
      <c r="I252" s="102" t="s">
        <v>78</v>
      </c>
      <c r="J252" s="126">
        <v>4274</v>
      </c>
      <c r="K252" s="130">
        <v>4.8298571428571435</v>
      </c>
      <c r="L252" s="131" t="s">
        <v>243</v>
      </c>
      <c r="M252" s="96"/>
      <c r="N252" s="96"/>
      <c r="O252" s="96"/>
      <c r="P252" s="96"/>
      <c r="Q252" s="96"/>
      <c r="R252" s="96"/>
      <c r="S252" s="96"/>
      <c r="T252" s="96"/>
      <c r="U252" s="96"/>
      <c r="V252" s="33"/>
    </row>
    <row r="253" spans="1:22" s="106" customFormat="1" ht="16" x14ac:dyDescent="0.2">
      <c r="A253" s="96" t="s">
        <v>239</v>
      </c>
      <c r="B253" s="148"/>
      <c r="C253" s="126">
        <v>1732</v>
      </c>
      <c r="D253" s="127" t="s">
        <v>770</v>
      </c>
      <c r="E253" s="129">
        <v>2500</v>
      </c>
      <c r="F253" s="102" t="s">
        <v>240</v>
      </c>
      <c r="G253" s="96" t="s">
        <v>207</v>
      </c>
      <c r="H253" s="102" t="s">
        <v>273</v>
      </c>
      <c r="I253" s="102" t="s">
        <v>80</v>
      </c>
      <c r="J253" s="126">
        <v>3562</v>
      </c>
      <c r="K253" s="130">
        <v>5.7265714285714289</v>
      </c>
      <c r="L253" s="131" t="s">
        <v>243</v>
      </c>
      <c r="M253" s="96"/>
      <c r="N253" s="96"/>
      <c r="O253" s="96"/>
      <c r="P253" s="96"/>
      <c r="Q253" s="96"/>
      <c r="R253" s="96"/>
      <c r="S253" s="96"/>
      <c r="T253" s="96"/>
      <c r="U253" s="96"/>
      <c r="V253" s="33"/>
    </row>
    <row r="254" spans="1:22" s="106" customFormat="1" ht="16" x14ac:dyDescent="0.2">
      <c r="A254" s="96" t="s">
        <v>239</v>
      </c>
      <c r="B254" s="148"/>
      <c r="C254" s="126">
        <v>1733</v>
      </c>
      <c r="D254" s="127" t="s">
        <v>770</v>
      </c>
      <c r="E254" s="129">
        <v>4000</v>
      </c>
      <c r="F254" s="102" t="s">
        <v>240</v>
      </c>
      <c r="G254" s="96" t="s">
        <v>207</v>
      </c>
      <c r="H254" s="102" t="s">
        <v>274</v>
      </c>
      <c r="I254" s="102" t="s">
        <v>82</v>
      </c>
      <c r="J254" s="126">
        <v>4262</v>
      </c>
      <c r="K254" s="130">
        <v>5.9622857142857146</v>
      </c>
      <c r="L254" s="131" t="s">
        <v>243</v>
      </c>
      <c r="M254" s="96"/>
      <c r="N254" s="96"/>
      <c r="O254" s="96"/>
      <c r="P254" s="96"/>
      <c r="Q254" s="96"/>
      <c r="R254" s="96"/>
      <c r="S254" s="96"/>
      <c r="T254" s="96"/>
      <c r="U254" s="96"/>
      <c r="V254" s="33"/>
    </row>
    <row r="255" spans="1:22" s="106" customFormat="1" ht="16" x14ac:dyDescent="0.2">
      <c r="A255" s="96" t="s">
        <v>239</v>
      </c>
      <c r="B255" s="148"/>
      <c r="C255" s="126">
        <v>1702</v>
      </c>
      <c r="D255" s="127" t="s">
        <v>773</v>
      </c>
      <c r="E255" s="129">
        <v>3700</v>
      </c>
      <c r="F255" s="102" t="s">
        <v>240</v>
      </c>
      <c r="G255" s="96" t="s">
        <v>207</v>
      </c>
      <c r="H255" s="102" t="s">
        <v>275</v>
      </c>
      <c r="I255" s="102" t="s">
        <v>84</v>
      </c>
      <c r="J255" s="126">
        <v>4233</v>
      </c>
      <c r="K255" s="130">
        <v>4.9724285714285728</v>
      </c>
      <c r="L255" s="131" t="s">
        <v>243</v>
      </c>
      <c r="M255" s="96"/>
      <c r="N255" s="96"/>
      <c r="O255" s="96"/>
      <c r="P255" s="96"/>
      <c r="Q255" s="96"/>
      <c r="R255" s="96"/>
      <c r="S255" s="96"/>
      <c r="T255" s="96"/>
      <c r="U255" s="96"/>
      <c r="V255" s="33"/>
    </row>
    <row r="256" spans="1:22" s="106" customFormat="1" ht="16" x14ac:dyDescent="0.2">
      <c r="A256" s="96" t="s">
        <v>239</v>
      </c>
      <c r="B256" s="148"/>
      <c r="C256" s="126">
        <v>1703</v>
      </c>
      <c r="D256" s="127" t="s">
        <v>773</v>
      </c>
      <c r="E256" s="129">
        <v>4000</v>
      </c>
      <c r="F256" s="102" t="s">
        <v>240</v>
      </c>
      <c r="G256" s="96" t="s">
        <v>207</v>
      </c>
      <c r="H256" s="102" t="s">
        <v>276</v>
      </c>
      <c r="I256" s="102" t="s">
        <v>86</v>
      </c>
      <c r="J256" s="126">
        <v>4014</v>
      </c>
      <c r="K256" s="130">
        <v>4.7255714285714294</v>
      </c>
      <c r="L256" s="131" t="s">
        <v>243</v>
      </c>
      <c r="M256" s="96"/>
      <c r="N256" s="96"/>
      <c r="O256" s="96"/>
      <c r="P256" s="96"/>
      <c r="Q256" s="96"/>
      <c r="R256" s="96"/>
      <c r="S256" s="96"/>
      <c r="T256" s="96"/>
      <c r="U256" s="96"/>
      <c r="V256" s="33"/>
    </row>
    <row r="257" spans="1:22" s="106" customFormat="1" ht="16" x14ac:dyDescent="0.2">
      <c r="A257" s="96" t="s">
        <v>239</v>
      </c>
      <c r="B257" s="148"/>
      <c r="C257" s="126">
        <v>1730</v>
      </c>
      <c r="D257" s="127" t="s">
        <v>770</v>
      </c>
      <c r="E257" s="129">
        <v>3600</v>
      </c>
      <c r="F257" s="102" t="s">
        <v>240</v>
      </c>
      <c r="G257" s="96" t="s">
        <v>207</v>
      </c>
      <c r="H257" s="102" t="s">
        <v>277</v>
      </c>
      <c r="I257" s="102" t="s">
        <v>88</v>
      </c>
      <c r="J257" s="126">
        <v>4308</v>
      </c>
      <c r="K257" s="130">
        <v>8.0201428571428579</v>
      </c>
      <c r="L257" s="131" t="s">
        <v>243</v>
      </c>
      <c r="M257" s="96"/>
      <c r="N257" s="96"/>
      <c r="O257" s="96"/>
      <c r="P257" s="96"/>
      <c r="Q257" s="96"/>
      <c r="R257" s="96"/>
      <c r="S257" s="96"/>
      <c r="T257" s="96"/>
      <c r="U257" s="96"/>
      <c r="V257" s="33"/>
    </row>
    <row r="258" spans="1:22" s="106" customFormat="1" x14ac:dyDescent="0.2">
      <c r="A258" s="96" t="s">
        <v>239</v>
      </c>
      <c r="B258" s="148"/>
      <c r="C258" s="96">
        <v>2013</v>
      </c>
      <c r="D258" s="132">
        <v>44972</v>
      </c>
      <c r="E258" s="133">
        <v>3400</v>
      </c>
      <c r="F258" s="96" t="s">
        <v>240</v>
      </c>
      <c r="G258" s="96" t="s">
        <v>207</v>
      </c>
      <c r="H258" s="134" t="s">
        <v>278</v>
      </c>
      <c r="I258" s="134" t="s">
        <v>90</v>
      </c>
      <c r="J258" s="102">
        <v>2704</v>
      </c>
      <c r="K258" s="66">
        <v>3.6972857142857154</v>
      </c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33"/>
    </row>
    <row r="259" spans="1:22" x14ac:dyDescent="0.2">
      <c r="A259" s="96" t="s">
        <v>239</v>
      </c>
      <c r="B259" s="148"/>
      <c r="C259" s="96">
        <v>1980</v>
      </c>
      <c r="D259" s="132">
        <v>44972</v>
      </c>
      <c r="E259" s="133">
        <v>1800</v>
      </c>
      <c r="F259" s="96" t="s">
        <v>240</v>
      </c>
      <c r="G259" s="96" t="s">
        <v>207</v>
      </c>
      <c r="H259" s="134" t="s">
        <v>279</v>
      </c>
      <c r="I259" s="96" t="s">
        <v>92</v>
      </c>
      <c r="J259" s="96">
        <v>2378</v>
      </c>
      <c r="K259" s="66">
        <v>3.1188571428571437</v>
      </c>
      <c r="L259" s="96"/>
      <c r="M259" s="96"/>
      <c r="N259" s="96"/>
      <c r="O259" s="96"/>
      <c r="P259" s="96"/>
      <c r="Q259" s="96"/>
      <c r="R259" s="96"/>
      <c r="S259" s="96"/>
      <c r="T259" s="96"/>
      <c r="U259" s="96"/>
    </row>
    <row r="260" spans="1:22" s="20" customFormat="1" x14ac:dyDescent="0.2">
      <c r="A260" s="96" t="s">
        <v>239</v>
      </c>
      <c r="B260" s="148"/>
      <c r="C260" s="96">
        <v>1983</v>
      </c>
      <c r="D260" s="132">
        <v>44972</v>
      </c>
      <c r="E260" s="133">
        <v>2000</v>
      </c>
      <c r="F260" s="96" t="s">
        <v>240</v>
      </c>
      <c r="G260" s="96" t="s">
        <v>207</v>
      </c>
      <c r="H260" s="134" t="s">
        <v>280</v>
      </c>
      <c r="I260" s="96" t="s">
        <v>93</v>
      </c>
      <c r="J260" s="96">
        <v>2680</v>
      </c>
      <c r="K260" s="66">
        <v>3.0724285714285724</v>
      </c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33"/>
    </row>
    <row r="261" spans="1:22" s="20" customFormat="1" x14ac:dyDescent="0.2">
      <c r="A261" s="96" t="s">
        <v>239</v>
      </c>
      <c r="B261" s="148"/>
      <c r="C261" s="126">
        <v>1832</v>
      </c>
      <c r="D261" s="127" t="s">
        <v>764</v>
      </c>
      <c r="E261" s="129">
        <v>960</v>
      </c>
      <c r="F261" s="102" t="s">
        <v>240</v>
      </c>
      <c r="G261" s="96" t="s">
        <v>207</v>
      </c>
      <c r="H261" s="102" t="s">
        <v>281</v>
      </c>
      <c r="I261" s="102" t="s">
        <v>94</v>
      </c>
      <c r="J261" s="126">
        <v>2545</v>
      </c>
      <c r="K261" s="66">
        <v>3.3312857142857153</v>
      </c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33"/>
    </row>
    <row r="262" spans="1:22" s="20" customFormat="1" x14ac:dyDescent="0.2">
      <c r="A262" s="96" t="s">
        <v>239</v>
      </c>
      <c r="B262" s="148"/>
      <c r="C262" s="96">
        <v>2045</v>
      </c>
      <c r="D262" s="132">
        <v>44973</v>
      </c>
      <c r="E262" s="133">
        <v>960</v>
      </c>
      <c r="F262" s="96" t="s">
        <v>240</v>
      </c>
      <c r="G262" s="96" t="s">
        <v>207</v>
      </c>
      <c r="H262" s="134" t="s">
        <v>281</v>
      </c>
      <c r="I262" s="134" t="s">
        <v>94</v>
      </c>
      <c r="J262" s="96">
        <v>2302</v>
      </c>
      <c r="K262" s="66">
        <v>3.9512000000000009</v>
      </c>
      <c r="L262" s="96"/>
      <c r="M262" s="96"/>
      <c r="N262" s="96"/>
      <c r="O262" s="96"/>
      <c r="P262" s="96"/>
      <c r="Q262" s="96"/>
      <c r="R262" s="96"/>
      <c r="S262" s="96"/>
      <c r="T262" s="96"/>
      <c r="U262" s="33"/>
      <c r="V262" s="33"/>
    </row>
    <row r="263" spans="1:22" x14ac:dyDescent="0.2">
      <c r="A263" s="96" t="s">
        <v>239</v>
      </c>
      <c r="B263" s="148"/>
      <c r="C263" s="126">
        <v>1835</v>
      </c>
      <c r="D263" s="127" t="s">
        <v>764</v>
      </c>
      <c r="E263" s="129">
        <v>1100</v>
      </c>
      <c r="F263" s="102" t="s">
        <v>240</v>
      </c>
      <c r="G263" s="96" t="s">
        <v>207</v>
      </c>
      <c r="H263" s="102" t="s">
        <v>282</v>
      </c>
      <c r="I263" s="102" t="s">
        <v>95</v>
      </c>
      <c r="J263" s="126">
        <v>2783</v>
      </c>
      <c r="K263" s="66">
        <v>1.9485714285714297</v>
      </c>
      <c r="L263" s="96"/>
      <c r="M263" s="96"/>
      <c r="N263" s="96"/>
      <c r="O263" s="96"/>
      <c r="P263" s="96"/>
      <c r="Q263" s="96"/>
      <c r="R263" s="96"/>
      <c r="S263" s="96"/>
      <c r="T263" s="96"/>
    </row>
    <row r="264" spans="1:22" s="20" customFormat="1" x14ac:dyDescent="0.2">
      <c r="A264" s="96" t="s">
        <v>239</v>
      </c>
      <c r="B264" s="148"/>
      <c r="C264" s="126">
        <v>1838</v>
      </c>
      <c r="D264" s="127" t="s">
        <v>764</v>
      </c>
      <c r="E264" s="129">
        <v>960</v>
      </c>
      <c r="F264" s="102" t="s">
        <v>240</v>
      </c>
      <c r="G264" s="96" t="s">
        <v>207</v>
      </c>
      <c r="H264" s="102" t="s">
        <v>283</v>
      </c>
      <c r="I264" s="102" t="s">
        <v>96</v>
      </c>
      <c r="J264" s="126">
        <v>2273</v>
      </c>
      <c r="K264" s="66">
        <v>4.910000000000001</v>
      </c>
      <c r="L264" s="96"/>
      <c r="M264" s="96"/>
      <c r="N264" s="96"/>
      <c r="O264" s="96"/>
      <c r="P264" s="96"/>
      <c r="Q264" s="96"/>
      <c r="R264" s="96"/>
      <c r="S264" s="96"/>
      <c r="T264" s="96"/>
      <c r="U264" s="106"/>
      <c r="V264" s="33"/>
    </row>
    <row r="265" spans="1:22" s="20" customFormat="1" x14ac:dyDescent="0.2">
      <c r="A265" s="96" t="s">
        <v>239</v>
      </c>
      <c r="B265" s="148"/>
      <c r="C265" s="96">
        <v>2047</v>
      </c>
      <c r="D265" s="132">
        <v>44973</v>
      </c>
      <c r="E265" s="133">
        <v>960</v>
      </c>
      <c r="F265" s="96" t="s">
        <v>240</v>
      </c>
      <c r="G265" s="96" t="s">
        <v>207</v>
      </c>
      <c r="H265" s="134" t="s">
        <v>283</v>
      </c>
      <c r="I265" s="134" t="s">
        <v>96</v>
      </c>
      <c r="J265" s="96">
        <v>2132</v>
      </c>
      <c r="K265" s="66">
        <v>5.3224000000000009</v>
      </c>
      <c r="L265" s="96"/>
      <c r="M265" s="96"/>
      <c r="N265" s="96"/>
      <c r="O265" s="96"/>
      <c r="P265" s="96"/>
      <c r="Q265" s="96"/>
      <c r="R265" s="96"/>
      <c r="S265" s="96"/>
      <c r="T265" s="96"/>
      <c r="U265" s="106"/>
      <c r="V265" s="33"/>
    </row>
    <row r="266" spans="1:22" x14ac:dyDescent="0.2">
      <c r="A266" s="96" t="s">
        <v>239</v>
      </c>
      <c r="B266" s="148"/>
      <c r="C266" s="96">
        <v>2011</v>
      </c>
      <c r="D266" s="132">
        <v>44972</v>
      </c>
      <c r="E266" s="133">
        <v>3200</v>
      </c>
      <c r="F266" s="96" t="s">
        <v>240</v>
      </c>
      <c r="G266" s="96" t="s">
        <v>207</v>
      </c>
      <c r="H266" s="134" t="s">
        <v>289</v>
      </c>
      <c r="I266" s="134" t="s">
        <v>102</v>
      </c>
      <c r="J266" s="102">
        <v>2696</v>
      </c>
      <c r="K266" s="66">
        <v>3.8245714285714296</v>
      </c>
      <c r="L266" s="96"/>
      <c r="M266" s="96"/>
      <c r="N266" s="96"/>
      <c r="O266" s="96"/>
      <c r="P266" s="96"/>
      <c r="Q266" s="96"/>
      <c r="R266" s="96"/>
      <c r="S266" s="96"/>
      <c r="T266" s="96"/>
    </row>
    <row r="267" spans="1:22" x14ac:dyDescent="0.2">
      <c r="A267" s="96" t="s">
        <v>239</v>
      </c>
      <c r="B267" s="148"/>
      <c r="C267" s="126">
        <v>1810</v>
      </c>
      <c r="D267" s="127" t="s">
        <v>772</v>
      </c>
      <c r="E267" s="129">
        <v>110</v>
      </c>
      <c r="F267" s="102" t="s">
        <v>240</v>
      </c>
      <c r="G267" s="96" t="s">
        <v>207</v>
      </c>
      <c r="H267" s="102" t="s">
        <v>290</v>
      </c>
      <c r="I267" s="102" t="s">
        <v>103</v>
      </c>
      <c r="J267" s="126">
        <v>2153</v>
      </c>
      <c r="K267" s="66">
        <v>2.1191428571428585</v>
      </c>
      <c r="L267" s="96"/>
      <c r="M267" s="96"/>
      <c r="N267" s="96"/>
      <c r="O267" s="96"/>
      <c r="P267" s="96"/>
      <c r="Q267" s="96"/>
      <c r="R267" s="96"/>
      <c r="S267" s="96"/>
      <c r="T267" s="96"/>
    </row>
    <row r="268" spans="1:22" x14ac:dyDescent="0.2">
      <c r="A268" s="96" t="s">
        <v>239</v>
      </c>
      <c r="B268" s="148"/>
      <c r="C268" s="126">
        <v>1807</v>
      </c>
      <c r="D268" s="127" t="s">
        <v>772</v>
      </c>
      <c r="E268" s="129">
        <v>60</v>
      </c>
      <c r="F268" s="102" t="s">
        <v>240</v>
      </c>
      <c r="G268" s="96" t="s">
        <v>207</v>
      </c>
      <c r="H268" s="102" t="s">
        <v>291</v>
      </c>
      <c r="I268" s="102" t="s">
        <v>104</v>
      </c>
      <c r="J268" s="126">
        <v>2161</v>
      </c>
      <c r="K268" s="66">
        <v>1.3912857142857153</v>
      </c>
      <c r="L268" s="96"/>
      <c r="M268" s="96"/>
      <c r="N268" s="96"/>
      <c r="O268" s="96"/>
      <c r="P268" s="96"/>
      <c r="Q268" s="96"/>
      <c r="R268" s="96"/>
      <c r="S268" s="96"/>
      <c r="T268" s="96"/>
    </row>
    <row r="269" spans="1:22" x14ac:dyDescent="0.2">
      <c r="A269" s="96" t="s">
        <v>239</v>
      </c>
      <c r="B269" s="148"/>
      <c r="C269" s="135">
        <v>2304</v>
      </c>
      <c r="D269" s="136" t="s">
        <v>774</v>
      </c>
      <c r="E269" s="129">
        <v>16</v>
      </c>
      <c r="F269" s="102" t="s">
        <v>240</v>
      </c>
      <c r="G269" s="102" t="s">
        <v>208</v>
      </c>
      <c r="H269" s="102" t="s">
        <v>292</v>
      </c>
      <c r="I269" s="102" t="s">
        <v>105</v>
      </c>
      <c r="J269" s="135">
        <v>3127</v>
      </c>
      <c r="K269" s="130">
        <v>1.7368571428571444</v>
      </c>
      <c r="L269" s="96"/>
      <c r="M269" s="135"/>
      <c r="N269" s="96"/>
      <c r="O269" s="96"/>
      <c r="P269" s="96"/>
      <c r="Q269" s="96"/>
      <c r="R269" s="96"/>
      <c r="S269" s="96"/>
      <c r="T269" s="96"/>
    </row>
    <row r="270" spans="1:22" x14ac:dyDescent="0.2">
      <c r="A270" s="96" t="s">
        <v>239</v>
      </c>
      <c r="B270" s="148"/>
      <c r="C270" s="135">
        <v>2301</v>
      </c>
      <c r="D270" s="136" t="s">
        <v>774</v>
      </c>
      <c r="E270" s="129">
        <v>11</v>
      </c>
      <c r="F270" s="102" t="s">
        <v>240</v>
      </c>
      <c r="G270" s="102" t="s">
        <v>208</v>
      </c>
      <c r="H270" s="102" t="s">
        <v>293</v>
      </c>
      <c r="I270" s="102" t="s">
        <v>107</v>
      </c>
      <c r="J270" s="135">
        <v>3382</v>
      </c>
      <c r="K270" s="130">
        <v>2.5514285714285725</v>
      </c>
      <c r="L270" s="96"/>
      <c r="M270" s="96"/>
      <c r="N270" s="96"/>
      <c r="O270" s="96"/>
      <c r="P270" s="96"/>
      <c r="Q270" s="96"/>
      <c r="R270" s="96"/>
      <c r="S270" s="96"/>
      <c r="T270" s="96"/>
    </row>
    <row r="271" spans="1:22" x14ac:dyDescent="0.2">
      <c r="A271" s="96" t="s">
        <v>239</v>
      </c>
      <c r="B271" s="148"/>
      <c r="C271" s="135">
        <v>2296</v>
      </c>
      <c r="D271" s="136" t="s">
        <v>774</v>
      </c>
      <c r="E271" s="129">
        <v>15</v>
      </c>
      <c r="F271" s="102" t="s">
        <v>240</v>
      </c>
      <c r="G271" s="102" t="s">
        <v>208</v>
      </c>
      <c r="H271" s="102" t="s">
        <v>294</v>
      </c>
      <c r="I271" s="102" t="s">
        <v>108</v>
      </c>
      <c r="J271" s="135">
        <v>3622</v>
      </c>
      <c r="K271" s="130">
        <v>2.2621428571428579</v>
      </c>
      <c r="L271" s="96"/>
      <c r="M271" s="96"/>
      <c r="N271" s="96"/>
      <c r="O271" s="96"/>
      <c r="P271" s="96"/>
      <c r="Q271" s="96"/>
      <c r="R271" s="96"/>
      <c r="S271" s="96"/>
      <c r="T271" s="96"/>
    </row>
    <row r="272" spans="1:22" x14ac:dyDescent="0.2">
      <c r="A272" s="96" t="s">
        <v>239</v>
      </c>
      <c r="B272" s="148"/>
      <c r="C272" s="135">
        <v>2300</v>
      </c>
      <c r="D272" s="136" t="s">
        <v>774</v>
      </c>
      <c r="E272" s="129">
        <v>15</v>
      </c>
      <c r="F272" s="102" t="s">
        <v>240</v>
      </c>
      <c r="G272" s="102" t="s">
        <v>208</v>
      </c>
      <c r="H272" s="102" t="s">
        <v>295</v>
      </c>
      <c r="I272" s="102" t="s">
        <v>109</v>
      </c>
      <c r="J272" s="135">
        <v>3048</v>
      </c>
      <c r="K272" s="130">
        <v>2.1312857142857151</v>
      </c>
      <c r="L272" s="96"/>
      <c r="M272" s="96"/>
      <c r="N272" s="96"/>
      <c r="O272" s="96"/>
      <c r="P272" s="96"/>
      <c r="Q272" s="96"/>
      <c r="R272" s="96"/>
      <c r="S272" s="96"/>
      <c r="T272" s="96"/>
    </row>
    <row r="273" spans="1:20" x14ac:dyDescent="0.2">
      <c r="A273" s="96" t="s">
        <v>239</v>
      </c>
      <c r="B273" s="148"/>
      <c r="C273" s="135">
        <v>2640</v>
      </c>
      <c r="D273" s="136" t="s">
        <v>767</v>
      </c>
      <c r="E273" s="129">
        <v>3000</v>
      </c>
      <c r="F273" s="102" t="s">
        <v>240</v>
      </c>
      <c r="G273" s="102" t="s">
        <v>208</v>
      </c>
      <c r="H273" s="102" t="s">
        <v>300</v>
      </c>
      <c r="I273" s="102" t="s">
        <v>114</v>
      </c>
      <c r="J273" s="135">
        <v>3657</v>
      </c>
      <c r="K273" s="130">
        <v>4.8988571428571435</v>
      </c>
      <c r="L273" s="96"/>
      <c r="M273" s="102"/>
      <c r="N273" s="96"/>
      <c r="O273" s="96"/>
      <c r="P273" s="96"/>
      <c r="Q273" s="96"/>
      <c r="R273" s="96"/>
      <c r="S273" s="96"/>
      <c r="T273" s="96"/>
    </row>
    <row r="274" spans="1:20" x14ac:dyDescent="0.2">
      <c r="A274" s="96" t="s">
        <v>239</v>
      </c>
      <c r="B274" s="148"/>
      <c r="C274" s="135">
        <v>2634</v>
      </c>
      <c r="D274" s="136" t="s">
        <v>767</v>
      </c>
      <c r="E274" s="129">
        <v>2000</v>
      </c>
      <c r="F274" s="102" t="s">
        <v>240</v>
      </c>
      <c r="G274" s="102" t="s">
        <v>208</v>
      </c>
      <c r="H274" s="102" t="s">
        <v>301</v>
      </c>
      <c r="I274" s="102" t="s">
        <v>116</v>
      </c>
      <c r="J274" s="135">
        <v>2306</v>
      </c>
      <c r="K274" s="130">
        <v>6.6828571428571442</v>
      </c>
      <c r="L274" s="96"/>
      <c r="M274" s="102"/>
      <c r="N274" s="96"/>
      <c r="O274" s="96"/>
      <c r="P274" s="96"/>
      <c r="Q274" s="96"/>
      <c r="R274" s="96"/>
      <c r="S274" s="96"/>
      <c r="T274" s="96"/>
    </row>
    <row r="275" spans="1:20" x14ac:dyDescent="0.2">
      <c r="A275" s="96" t="s">
        <v>239</v>
      </c>
      <c r="B275" s="148"/>
      <c r="C275" s="135">
        <v>2568</v>
      </c>
      <c r="D275" s="136" t="s">
        <v>767</v>
      </c>
      <c r="E275" s="129">
        <v>64</v>
      </c>
      <c r="F275" s="102" t="s">
        <v>240</v>
      </c>
      <c r="G275" s="102" t="s">
        <v>208</v>
      </c>
      <c r="H275" s="102" t="s">
        <v>302</v>
      </c>
      <c r="I275" s="96" t="s">
        <v>117</v>
      </c>
      <c r="J275" s="135">
        <v>2302</v>
      </c>
      <c r="K275" s="130">
        <v>-6.1142857142856721E-2</v>
      </c>
      <c r="L275" s="96"/>
      <c r="M275" s="102"/>
      <c r="N275" s="96"/>
      <c r="O275" s="96"/>
      <c r="P275" s="96"/>
      <c r="Q275" s="96"/>
      <c r="R275" s="96"/>
      <c r="S275" s="96"/>
      <c r="T275" s="96"/>
    </row>
    <row r="276" spans="1:20" x14ac:dyDescent="0.2">
      <c r="A276" s="96" t="s">
        <v>239</v>
      </c>
      <c r="B276" s="148"/>
      <c r="C276" s="135">
        <v>2570</v>
      </c>
      <c r="D276" s="136" t="s">
        <v>767</v>
      </c>
      <c r="E276" s="129">
        <v>86</v>
      </c>
      <c r="F276" s="102" t="s">
        <v>240</v>
      </c>
      <c r="G276" s="102" t="s">
        <v>208</v>
      </c>
      <c r="H276" s="102" t="s">
        <v>303</v>
      </c>
      <c r="I276" s="96" t="s">
        <v>118</v>
      </c>
      <c r="J276" s="135">
        <v>2589</v>
      </c>
      <c r="K276" s="130">
        <v>-0.41299999999999959</v>
      </c>
      <c r="L276" s="96"/>
      <c r="M276" s="102"/>
      <c r="N276" s="96"/>
      <c r="O276" s="96"/>
      <c r="P276" s="96"/>
      <c r="Q276" s="96"/>
      <c r="R276" s="96"/>
      <c r="S276" s="96"/>
      <c r="T276" s="96"/>
    </row>
    <row r="277" spans="1:20" x14ac:dyDescent="0.2">
      <c r="A277" s="96" t="s">
        <v>239</v>
      </c>
      <c r="B277" s="148"/>
      <c r="C277" s="135">
        <v>2593</v>
      </c>
      <c r="D277" s="136" t="s">
        <v>767</v>
      </c>
      <c r="E277" s="129">
        <v>40</v>
      </c>
      <c r="F277" s="102" t="s">
        <v>240</v>
      </c>
      <c r="G277" s="102" t="s">
        <v>208</v>
      </c>
      <c r="H277" s="102" t="s">
        <v>304</v>
      </c>
      <c r="I277" s="96" t="s">
        <v>119</v>
      </c>
      <c r="J277" s="135">
        <v>4951</v>
      </c>
      <c r="K277" s="130">
        <v>-0.42628571428571327</v>
      </c>
      <c r="L277" s="96"/>
      <c r="M277" s="102"/>
      <c r="N277" s="96"/>
      <c r="O277" s="96"/>
      <c r="P277" s="96"/>
      <c r="Q277" s="96"/>
      <c r="R277" s="96"/>
      <c r="S277" s="96"/>
      <c r="T277" s="96"/>
    </row>
    <row r="278" spans="1:20" x14ac:dyDescent="0.2">
      <c r="A278" s="96" t="s">
        <v>239</v>
      </c>
      <c r="B278" s="148"/>
      <c r="C278" s="135">
        <v>2572</v>
      </c>
      <c r="D278" s="136" t="s">
        <v>767</v>
      </c>
      <c r="E278" s="129">
        <v>64</v>
      </c>
      <c r="F278" s="102" t="s">
        <v>240</v>
      </c>
      <c r="G278" s="102" t="s">
        <v>208</v>
      </c>
      <c r="H278" s="102" t="s">
        <v>305</v>
      </c>
      <c r="I278" s="96" t="s">
        <v>120</v>
      </c>
      <c r="J278" s="135">
        <v>3033</v>
      </c>
      <c r="K278" s="130">
        <v>3.1190000000000007</v>
      </c>
      <c r="L278" s="96"/>
      <c r="M278" s="102"/>
      <c r="N278" s="96"/>
      <c r="O278" s="96"/>
      <c r="P278" s="96"/>
      <c r="Q278" s="96"/>
      <c r="R278" s="96"/>
      <c r="S278" s="96"/>
      <c r="T278" s="96"/>
    </row>
    <row r="279" spans="1:20" ht="16" x14ac:dyDescent="0.2">
      <c r="A279" s="96" t="s">
        <v>239</v>
      </c>
      <c r="B279" s="148"/>
      <c r="C279" s="135">
        <v>8910</v>
      </c>
      <c r="D279" s="136" t="s">
        <v>309</v>
      </c>
      <c r="E279" s="137">
        <v>2680</v>
      </c>
      <c r="F279" s="96" t="s">
        <v>240</v>
      </c>
      <c r="G279" s="96" t="s">
        <v>207</v>
      </c>
      <c r="H279" s="135" t="s">
        <v>310</v>
      </c>
      <c r="I279" s="135" t="s">
        <v>127</v>
      </c>
      <c r="J279" s="135">
        <v>2137</v>
      </c>
      <c r="K279" s="130">
        <v>7.5818571428571451</v>
      </c>
      <c r="L279" s="131" t="s">
        <v>243</v>
      </c>
      <c r="M279" s="96"/>
      <c r="N279" s="96"/>
      <c r="O279" s="96"/>
      <c r="P279" s="96"/>
      <c r="Q279" s="96"/>
      <c r="R279" s="96"/>
      <c r="S279" s="96"/>
      <c r="T279" s="96"/>
    </row>
    <row r="280" spans="1:20" ht="16" x14ac:dyDescent="0.2">
      <c r="A280" s="33" t="s">
        <v>239</v>
      </c>
      <c r="B280" s="94"/>
      <c r="C280" s="113">
        <v>8295</v>
      </c>
      <c r="D280" s="114">
        <v>44476</v>
      </c>
      <c r="E280" s="115">
        <v>2400</v>
      </c>
      <c r="F280" s="33" t="s">
        <v>240</v>
      </c>
      <c r="G280" s="33" t="s">
        <v>207</v>
      </c>
      <c r="H280" s="106" t="s">
        <v>310</v>
      </c>
      <c r="I280" s="116" t="s">
        <v>127</v>
      </c>
      <c r="J280" s="113">
        <v>1594</v>
      </c>
      <c r="K280" s="117">
        <v>7.6374285714285701</v>
      </c>
      <c r="L280" s="95" t="s">
        <v>243</v>
      </c>
      <c r="M280" s="106"/>
    </row>
    <row r="281" spans="1:20" ht="16" x14ac:dyDescent="0.2">
      <c r="A281" s="96" t="s">
        <v>239</v>
      </c>
      <c r="B281" s="148"/>
      <c r="C281" s="135">
        <v>8120</v>
      </c>
      <c r="D281" s="138">
        <v>44474</v>
      </c>
      <c r="E281" s="137">
        <v>400</v>
      </c>
      <c r="F281" s="96" t="s">
        <v>240</v>
      </c>
      <c r="G281" s="96" t="s">
        <v>207</v>
      </c>
      <c r="H281" s="102" t="s">
        <v>311</v>
      </c>
      <c r="I281" s="131" t="s">
        <v>130</v>
      </c>
      <c r="J281" s="135">
        <v>2288</v>
      </c>
      <c r="K281" s="130">
        <v>2.3512857142857153</v>
      </c>
      <c r="L281" s="131"/>
      <c r="M281" s="102"/>
      <c r="N281" s="96"/>
      <c r="O281" s="96"/>
      <c r="P281" s="96"/>
      <c r="Q281" s="96"/>
      <c r="R281" s="96"/>
      <c r="S281" s="96"/>
      <c r="T281" s="96"/>
    </row>
    <row r="282" spans="1:20" ht="16" x14ac:dyDescent="0.2">
      <c r="A282" s="96" t="s">
        <v>239</v>
      </c>
      <c r="B282" s="148"/>
      <c r="C282" s="135">
        <v>8789</v>
      </c>
      <c r="D282" s="138">
        <v>44489</v>
      </c>
      <c r="E282" s="137">
        <v>500</v>
      </c>
      <c r="F282" s="96" t="s">
        <v>240</v>
      </c>
      <c r="G282" s="96" t="s">
        <v>207</v>
      </c>
      <c r="H282" s="135" t="s">
        <v>312</v>
      </c>
      <c r="I282" s="139" t="s">
        <v>132</v>
      </c>
      <c r="J282" s="135">
        <v>2283</v>
      </c>
      <c r="K282" s="130">
        <v>2.5125714285714298</v>
      </c>
      <c r="L282" s="131"/>
      <c r="M282" s="102"/>
      <c r="N282" s="96"/>
      <c r="O282" s="96"/>
      <c r="P282" s="96"/>
      <c r="Q282" s="96"/>
      <c r="R282" s="96"/>
      <c r="S282" s="96"/>
      <c r="T282" s="96"/>
    </row>
    <row r="283" spans="1:20" ht="16" x14ac:dyDescent="0.2">
      <c r="A283" s="96" t="s">
        <v>239</v>
      </c>
      <c r="B283" s="148"/>
      <c r="C283" s="135">
        <v>8214</v>
      </c>
      <c r="D283" s="136" t="s">
        <v>778</v>
      </c>
      <c r="E283" s="137">
        <v>1000</v>
      </c>
      <c r="F283" s="96" t="s">
        <v>240</v>
      </c>
      <c r="G283" s="96" t="s">
        <v>207</v>
      </c>
      <c r="H283" s="102" t="s">
        <v>313</v>
      </c>
      <c r="I283" s="131" t="s">
        <v>134</v>
      </c>
      <c r="J283" s="135">
        <v>2520</v>
      </c>
      <c r="K283" s="130">
        <v>3.0481428571428575</v>
      </c>
      <c r="L283" s="131" t="s">
        <v>243</v>
      </c>
      <c r="M283" s="102"/>
      <c r="N283" s="96"/>
      <c r="O283" s="96"/>
      <c r="P283" s="96"/>
      <c r="Q283" s="96"/>
      <c r="R283" s="96"/>
      <c r="S283" s="96"/>
      <c r="T283" s="96"/>
    </row>
    <row r="284" spans="1:20" ht="16" x14ac:dyDescent="0.2">
      <c r="A284" s="96" t="s">
        <v>239</v>
      </c>
      <c r="B284" s="148"/>
      <c r="C284" s="135">
        <v>8216</v>
      </c>
      <c r="D284" s="136" t="s">
        <v>778</v>
      </c>
      <c r="E284" s="137">
        <v>1050</v>
      </c>
      <c r="F284" s="96" t="s">
        <v>240</v>
      </c>
      <c r="G284" s="96" t="s">
        <v>207</v>
      </c>
      <c r="H284" s="102" t="s">
        <v>314</v>
      </c>
      <c r="I284" s="131" t="s">
        <v>136</v>
      </c>
      <c r="J284" s="135">
        <v>2570</v>
      </c>
      <c r="K284" s="130">
        <v>3.9315714285714289</v>
      </c>
      <c r="L284" s="131" t="s">
        <v>243</v>
      </c>
      <c r="M284" s="102"/>
      <c r="N284" s="96"/>
      <c r="O284" s="96"/>
      <c r="P284" s="96"/>
      <c r="Q284" s="96"/>
      <c r="R284" s="96"/>
      <c r="S284" s="96"/>
      <c r="T284" s="96"/>
    </row>
    <row r="285" spans="1:20" x14ac:dyDescent="0.2">
      <c r="A285" s="96" t="s">
        <v>239</v>
      </c>
      <c r="B285" s="66"/>
      <c r="C285" s="140">
        <v>1939</v>
      </c>
      <c r="D285" s="132">
        <v>44971</v>
      </c>
      <c r="E285" s="141">
        <v>18500</v>
      </c>
      <c r="F285" s="96" t="s">
        <v>315</v>
      </c>
      <c r="G285" s="96" t="s">
        <v>16</v>
      </c>
      <c r="H285" s="134" t="s">
        <v>316</v>
      </c>
      <c r="I285" s="96" t="s">
        <v>16</v>
      </c>
      <c r="J285" s="96">
        <v>3239</v>
      </c>
      <c r="K285" s="66">
        <v>9.5052857142857139</v>
      </c>
      <c r="L285" s="96"/>
      <c r="M285" s="142" t="s">
        <v>317</v>
      </c>
      <c r="N285" s="96"/>
      <c r="O285" s="96"/>
      <c r="P285" s="96"/>
      <c r="Q285" s="96"/>
      <c r="R285" s="102"/>
      <c r="S285" s="96"/>
      <c r="T285" s="96"/>
    </row>
    <row r="286" spans="1:20" x14ac:dyDescent="0.2">
      <c r="A286" s="96" t="s">
        <v>239</v>
      </c>
      <c r="B286" s="66"/>
      <c r="C286" s="140">
        <v>1940</v>
      </c>
      <c r="D286" s="132">
        <v>44971</v>
      </c>
      <c r="E286" s="141">
        <v>18000</v>
      </c>
      <c r="F286" s="96" t="s">
        <v>315</v>
      </c>
      <c r="G286" s="96" t="s">
        <v>16</v>
      </c>
      <c r="H286" s="134" t="s">
        <v>318</v>
      </c>
      <c r="I286" s="96" t="s">
        <v>16</v>
      </c>
      <c r="J286" s="96">
        <v>215</v>
      </c>
      <c r="K286" s="66">
        <v>9.3814285714285717</v>
      </c>
      <c r="L286" s="96"/>
      <c r="M286" s="142" t="s">
        <v>317</v>
      </c>
      <c r="N286" s="96"/>
      <c r="O286" s="96"/>
      <c r="P286" s="96"/>
      <c r="Q286" s="96"/>
      <c r="R286" s="102"/>
      <c r="S286" s="96"/>
      <c r="T286" s="96"/>
    </row>
    <row r="287" spans="1:20" x14ac:dyDescent="0.2">
      <c r="A287" s="96" t="s">
        <v>239</v>
      </c>
      <c r="B287" s="66"/>
      <c r="C287" s="140">
        <v>1941</v>
      </c>
      <c r="D287" s="132">
        <v>44971</v>
      </c>
      <c r="E287" s="141">
        <v>20000</v>
      </c>
      <c r="F287" s="96" t="s">
        <v>315</v>
      </c>
      <c r="G287" s="96" t="s">
        <v>16</v>
      </c>
      <c r="H287" s="134" t="s">
        <v>319</v>
      </c>
      <c r="I287" s="96" t="s">
        <v>16</v>
      </c>
      <c r="J287" s="96">
        <v>2280</v>
      </c>
      <c r="K287" s="66">
        <v>9.2475714285714297</v>
      </c>
      <c r="L287" s="96"/>
      <c r="M287" s="142" t="s">
        <v>317</v>
      </c>
      <c r="N287" s="96"/>
      <c r="O287" s="96"/>
      <c r="P287" s="96"/>
      <c r="Q287" s="96"/>
      <c r="R287" s="102"/>
      <c r="S287" s="96"/>
      <c r="T287" s="96"/>
    </row>
    <row r="288" spans="1:20" ht="16" x14ac:dyDescent="0.2">
      <c r="A288" s="96" t="s">
        <v>239</v>
      </c>
      <c r="B288" s="66"/>
      <c r="C288" s="135">
        <v>8279</v>
      </c>
      <c r="D288" s="136" t="s">
        <v>779</v>
      </c>
      <c r="E288" s="137">
        <v>17000</v>
      </c>
      <c r="F288" s="96" t="s">
        <v>315</v>
      </c>
      <c r="G288" s="96" t="s">
        <v>16</v>
      </c>
      <c r="H288" s="102" t="s">
        <v>324</v>
      </c>
      <c r="I288" s="96" t="s">
        <v>16</v>
      </c>
      <c r="J288" s="135">
        <v>4123</v>
      </c>
      <c r="K288" s="130">
        <v>10.013428571428573</v>
      </c>
      <c r="L288" s="131" t="s">
        <v>243</v>
      </c>
      <c r="M288" s="102"/>
      <c r="N288" s="96"/>
      <c r="O288" s="96"/>
      <c r="P288" s="96"/>
      <c r="Q288" s="96"/>
      <c r="R288" s="96"/>
      <c r="S288" s="96"/>
      <c r="T288" s="96"/>
    </row>
    <row r="289" spans="1:22" ht="16" x14ac:dyDescent="0.2">
      <c r="A289" s="96" t="s">
        <v>239</v>
      </c>
      <c r="B289" s="66"/>
      <c r="C289" s="135">
        <v>8281</v>
      </c>
      <c r="D289" s="136" t="s">
        <v>779</v>
      </c>
      <c r="E289" s="137">
        <v>17000</v>
      </c>
      <c r="F289" s="96" t="s">
        <v>315</v>
      </c>
      <c r="G289" s="96" t="s">
        <v>16</v>
      </c>
      <c r="H289" s="102" t="s">
        <v>325</v>
      </c>
      <c r="I289" s="96" t="s">
        <v>16</v>
      </c>
      <c r="J289" s="135">
        <v>4084</v>
      </c>
      <c r="K289" s="130">
        <v>11.804142857142857</v>
      </c>
      <c r="L289" s="131" t="s">
        <v>243</v>
      </c>
      <c r="M289" s="102"/>
      <c r="N289" s="96"/>
      <c r="O289" s="96"/>
      <c r="P289" s="96"/>
      <c r="Q289" s="96"/>
      <c r="R289" s="96"/>
      <c r="S289" s="96"/>
      <c r="T289" s="96"/>
    </row>
    <row r="290" spans="1:22" ht="16" x14ac:dyDescent="0.2">
      <c r="A290" s="96" t="s">
        <v>239</v>
      </c>
      <c r="B290" s="66"/>
      <c r="C290" s="135">
        <v>8191</v>
      </c>
      <c r="D290" s="136" t="s">
        <v>778</v>
      </c>
      <c r="E290" s="137">
        <v>16000</v>
      </c>
      <c r="F290" s="96" t="s">
        <v>315</v>
      </c>
      <c r="G290" s="96" t="s">
        <v>16</v>
      </c>
      <c r="H290" s="102" t="s">
        <v>326</v>
      </c>
      <c r="I290" s="131" t="s">
        <v>16</v>
      </c>
      <c r="J290" s="135">
        <v>2525</v>
      </c>
      <c r="K290" s="130">
        <v>9.8592857142857167</v>
      </c>
      <c r="L290" s="131" t="s">
        <v>243</v>
      </c>
      <c r="M290" s="102"/>
      <c r="N290" s="96"/>
      <c r="O290" s="96"/>
      <c r="P290" s="96"/>
      <c r="Q290" s="96"/>
      <c r="R290" s="96"/>
      <c r="S290" s="96"/>
      <c r="T290" s="96"/>
    </row>
    <row r="291" spans="1:22" ht="16" x14ac:dyDescent="0.2">
      <c r="A291" s="96" t="s">
        <v>239</v>
      </c>
      <c r="B291" s="66"/>
      <c r="C291" s="143">
        <v>8953</v>
      </c>
      <c r="D291" s="136" t="s">
        <v>309</v>
      </c>
      <c r="E291" s="137">
        <v>3200</v>
      </c>
      <c r="F291" s="102" t="s">
        <v>315</v>
      </c>
      <c r="G291" s="96" t="s">
        <v>16</v>
      </c>
      <c r="H291" s="135" t="s">
        <v>320</v>
      </c>
      <c r="I291" s="96" t="s">
        <v>16</v>
      </c>
      <c r="J291" s="135">
        <v>767</v>
      </c>
      <c r="K291" s="130">
        <v>9.3400000000000016</v>
      </c>
      <c r="L291" s="131" t="s">
        <v>243</v>
      </c>
      <c r="M291" s="102"/>
      <c r="N291" s="102"/>
      <c r="O291" s="102"/>
      <c r="P291" s="102"/>
      <c r="Q291" s="102"/>
      <c r="R291" s="102"/>
      <c r="S291" s="102"/>
      <c r="T291" s="102"/>
    </row>
    <row r="292" spans="1:22" ht="16" x14ac:dyDescent="0.2">
      <c r="A292" s="96" t="s">
        <v>239</v>
      </c>
      <c r="B292" s="66"/>
      <c r="C292" s="143">
        <v>8955</v>
      </c>
      <c r="D292" s="136" t="s">
        <v>309</v>
      </c>
      <c r="E292" s="137">
        <v>3200</v>
      </c>
      <c r="F292" s="102" t="s">
        <v>315</v>
      </c>
      <c r="G292" s="96" t="s">
        <v>16</v>
      </c>
      <c r="H292" s="135" t="s">
        <v>321</v>
      </c>
      <c r="I292" s="96" t="s">
        <v>16</v>
      </c>
      <c r="J292" s="135">
        <v>8268</v>
      </c>
      <c r="K292" s="130">
        <v>9.5680000000000014</v>
      </c>
      <c r="L292" s="131" t="s">
        <v>243</v>
      </c>
      <c r="M292" s="102"/>
      <c r="N292" s="102"/>
      <c r="O292" s="102"/>
      <c r="P292" s="102"/>
      <c r="Q292" s="102"/>
      <c r="R292" s="102"/>
      <c r="S292" s="102"/>
      <c r="T292" s="102"/>
    </row>
    <row r="293" spans="1:22" ht="16" x14ac:dyDescent="0.2">
      <c r="A293" s="96" t="s">
        <v>239</v>
      </c>
      <c r="B293" s="66"/>
      <c r="C293" s="143">
        <v>8967</v>
      </c>
      <c r="D293" s="136" t="s">
        <v>309</v>
      </c>
      <c r="E293" s="137">
        <v>2500</v>
      </c>
      <c r="F293" s="96" t="s">
        <v>315</v>
      </c>
      <c r="G293" s="96" t="s">
        <v>16</v>
      </c>
      <c r="H293" s="135" t="s">
        <v>322</v>
      </c>
      <c r="I293" s="96" t="s">
        <v>16</v>
      </c>
      <c r="J293" s="135">
        <v>1238</v>
      </c>
      <c r="K293" s="130">
        <v>11.867571428571431</v>
      </c>
      <c r="L293" s="131" t="s">
        <v>243</v>
      </c>
      <c r="M293" s="102"/>
      <c r="N293" s="102"/>
      <c r="O293" s="102"/>
      <c r="P293" s="102"/>
      <c r="Q293" s="102"/>
      <c r="R293" s="96"/>
      <c r="S293" s="102"/>
      <c r="T293" s="102"/>
    </row>
    <row r="294" spans="1:22" ht="16" x14ac:dyDescent="0.2">
      <c r="A294" s="96" t="s">
        <v>239</v>
      </c>
      <c r="B294" s="66"/>
      <c r="C294" s="143">
        <v>8969</v>
      </c>
      <c r="D294" s="136" t="s">
        <v>309</v>
      </c>
      <c r="E294" s="137">
        <v>2500</v>
      </c>
      <c r="F294" s="102" t="s">
        <v>315</v>
      </c>
      <c r="G294" s="96" t="s">
        <v>16</v>
      </c>
      <c r="H294" s="135" t="s">
        <v>323</v>
      </c>
      <c r="I294" s="96" t="s">
        <v>16</v>
      </c>
      <c r="J294" s="135">
        <v>162</v>
      </c>
      <c r="K294" s="130">
        <v>12.465142857142858</v>
      </c>
      <c r="L294" s="131" t="s">
        <v>243</v>
      </c>
      <c r="M294" s="102"/>
      <c r="N294" s="102"/>
      <c r="O294" s="102"/>
      <c r="P294" s="102"/>
      <c r="Q294" s="102"/>
      <c r="R294" s="102"/>
      <c r="S294" s="102"/>
      <c r="T294" s="102"/>
    </row>
    <row r="295" spans="1:22" s="20" customFormat="1" x14ac:dyDescent="0.2">
      <c r="A295" s="96" t="s">
        <v>239</v>
      </c>
      <c r="B295" s="26"/>
      <c r="C295" s="135">
        <v>2924</v>
      </c>
      <c r="D295" s="136" t="s">
        <v>769</v>
      </c>
      <c r="E295" s="129">
        <v>2000</v>
      </c>
      <c r="F295" s="102" t="s">
        <v>240</v>
      </c>
      <c r="G295" s="102" t="s">
        <v>207</v>
      </c>
      <c r="H295" s="102" t="s">
        <v>307</v>
      </c>
      <c r="I295" s="96" t="s">
        <v>123</v>
      </c>
      <c r="J295" s="126">
        <v>2106</v>
      </c>
      <c r="K295" s="71">
        <v>7.6187142857142867</v>
      </c>
      <c r="L295" s="96"/>
      <c r="M295" s="102"/>
      <c r="N295" s="96"/>
      <c r="O295" s="96"/>
      <c r="P295" s="96"/>
      <c r="Q295" s="96"/>
      <c r="R295" s="96"/>
      <c r="S295" s="96"/>
      <c r="T295" s="96"/>
      <c r="U295" s="33"/>
      <c r="V295" s="33"/>
    </row>
    <row r="296" spans="1:22" s="20" customFormat="1" x14ac:dyDescent="0.2">
      <c r="A296" s="96" t="s">
        <v>239</v>
      </c>
      <c r="B296" s="26"/>
      <c r="C296" s="135">
        <v>2925</v>
      </c>
      <c r="D296" s="136" t="s">
        <v>769</v>
      </c>
      <c r="E296" s="129">
        <v>2000</v>
      </c>
      <c r="F296" s="102" t="s">
        <v>240</v>
      </c>
      <c r="G296" s="102" t="s">
        <v>207</v>
      </c>
      <c r="H296" s="102" t="s">
        <v>308</v>
      </c>
      <c r="I296" s="96" t="s">
        <v>124</v>
      </c>
      <c r="J296" s="126">
        <v>2038</v>
      </c>
      <c r="K296" s="71">
        <v>7.8348571428571434</v>
      </c>
      <c r="L296" s="96"/>
      <c r="M296" s="102"/>
      <c r="N296" s="96"/>
      <c r="O296" s="96"/>
      <c r="P296" s="96"/>
      <c r="Q296" s="96"/>
      <c r="R296" s="96"/>
      <c r="S296" s="96"/>
      <c r="T296" s="96"/>
      <c r="U296" s="33"/>
      <c r="V296" s="33"/>
    </row>
    <row r="297" spans="1:22" x14ac:dyDescent="0.2">
      <c r="A297" s="33" t="s">
        <v>239</v>
      </c>
      <c r="B297" s="94"/>
      <c r="C297" s="29">
        <v>2972</v>
      </c>
      <c r="D297" s="136" t="s">
        <v>769</v>
      </c>
      <c r="E297" s="93">
        <v>2600</v>
      </c>
      <c r="F297" s="20" t="s">
        <v>240</v>
      </c>
      <c r="G297" s="20" t="s">
        <v>207</v>
      </c>
      <c r="H297" s="20" t="s">
        <v>403</v>
      </c>
      <c r="I297" s="21" t="s">
        <v>404</v>
      </c>
      <c r="J297" s="22">
        <v>1909</v>
      </c>
      <c r="K297" s="30">
        <v>7.740333333333334</v>
      </c>
      <c r="M297" s="20"/>
    </row>
    <row r="298" spans="1:22" x14ac:dyDescent="0.2">
      <c r="A298" s="33" t="s">
        <v>239</v>
      </c>
      <c r="B298" s="94"/>
      <c r="C298" s="29">
        <v>2928</v>
      </c>
      <c r="D298" s="136" t="s">
        <v>769</v>
      </c>
      <c r="E298" s="93">
        <v>2600</v>
      </c>
      <c r="F298" s="20" t="s">
        <v>240</v>
      </c>
      <c r="G298" s="20" t="s">
        <v>207</v>
      </c>
      <c r="H298" s="20" t="s">
        <v>403</v>
      </c>
      <c r="I298" s="21" t="s">
        <v>404</v>
      </c>
      <c r="J298" s="22">
        <v>1721</v>
      </c>
      <c r="K298" s="30">
        <v>7.8294285714285721</v>
      </c>
      <c r="M298" s="20"/>
    </row>
    <row r="299" spans="1:22" x14ac:dyDescent="0.2">
      <c r="A299" s="33" t="s">
        <v>239</v>
      </c>
      <c r="B299" s="94"/>
      <c r="C299" s="29">
        <v>2929</v>
      </c>
      <c r="D299" s="136" t="s">
        <v>769</v>
      </c>
      <c r="E299" s="93">
        <v>2600</v>
      </c>
      <c r="F299" s="20" t="s">
        <v>240</v>
      </c>
      <c r="G299" s="20" t="s">
        <v>207</v>
      </c>
      <c r="H299" s="20" t="s">
        <v>390</v>
      </c>
      <c r="I299" s="21" t="s">
        <v>391</v>
      </c>
      <c r="J299" s="22">
        <v>1655</v>
      </c>
      <c r="K299" s="30">
        <v>7.3711428571428579</v>
      </c>
      <c r="M299" s="20"/>
    </row>
    <row r="300" spans="1:22" x14ac:dyDescent="0.2">
      <c r="A300" s="33" t="s">
        <v>239</v>
      </c>
      <c r="B300" s="94"/>
      <c r="C300" s="29">
        <v>2973</v>
      </c>
      <c r="D300" s="136" t="s">
        <v>769</v>
      </c>
      <c r="E300" s="93">
        <v>2600</v>
      </c>
      <c r="F300" s="20" t="s">
        <v>240</v>
      </c>
      <c r="G300" s="20" t="s">
        <v>207</v>
      </c>
      <c r="H300" s="20" t="s">
        <v>390</v>
      </c>
      <c r="I300" s="21" t="s">
        <v>391</v>
      </c>
      <c r="J300" s="22">
        <v>1779</v>
      </c>
      <c r="K300" s="30">
        <v>7.5586666666666673</v>
      </c>
      <c r="M300" s="20"/>
    </row>
    <row r="301" spans="1:22" x14ac:dyDescent="0.2">
      <c r="A301" s="33" t="s">
        <v>239</v>
      </c>
      <c r="B301" s="94"/>
      <c r="C301" s="29">
        <v>2936</v>
      </c>
      <c r="D301" s="136" t="s">
        <v>769</v>
      </c>
      <c r="E301" s="93">
        <v>2800</v>
      </c>
      <c r="F301" s="20" t="s">
        <v>240</v>
      </c>
      <c r="G301" s="20" t="s">
        <v>207</v>
      </c>
      <c r="H301" s="20" t="s">
        <v>423</v>
      </c>
      <c r="I301" s="21" t="s">
        <v>424</v>
      </c>
      <c r="J301" s="22">
        <v>1889</v>
      </c>
      <c r="K301" s="30">
        <v>7.079142857142859</v>
      </c>
      <c r="M301" s="20"/>
    </row>
    <row r="302" spans="1:22" x14ac:dyDescent="0.2">
      <c r="A302" s="33" t="s">
        <v>239</v>
      </c>
      <c r="B302" s="94"/>
      <c r="C302" s="29">
        <v>2937</v>
      </c>
      <c r="D302" s="136" t="s">
        <v>769</v>
      </c>
      <c r="E302" s="93">
        <v>2400</v>
      </c>
      <c r="F302" s="20" t="s">
        <v>240</v>
      </c>
      <c r="G302" s="20" t="s">
        <v>207</v>
      </c>
      <c r="H302" s="20" t="s">
        <v>409</v>
      </c>
      <c r="I302" s="21" t="s">
        <v>410</v>
      </c>
      <c r="J302" s="22">
        <v>1882</v>
      </c>
      <c r="K302" s="30">
        <v>6.9068571428571444</v>
      </c>
      <c r="M302" s="20"/>
    </row>
    <row r="303" spans="1:22" x14ac:dyDescent="0.2">
      <c r="A303" s="33" t="s">
        <v>239</v>
      </c>
      <c r="B303" s="94"/>
      <c r="C303" s="29">
        <v>2975</v>
      </c>
      <c r="D303" s="107" t="s">
        <v>768</v>
      </c>
      <c r="E303" s="93">
        <v>2400</v>
      </c>
      <c r="F303" s="20" t="s">
        <v>240</v>
      </c>
      <c r="G303" s="20" t="s">
        <v>207</v>
      </c>
      <c r="H303" s="20" t="s">
        <v>409</v>
      </c>
      <c r="I303" s="21" t="s">
        <v>410</v>
      </c>
      <c r="J303" s="22">
        <v>1790</v>
      </c>
      <c r="K303" s="30">
        <v>7.5215714285714297</v>
      </c>
      <c r="M303" s="20"/>
    </row>
    <row r="304" spans="1:22" x14ac:dyDescent="0.2">
      <c r="A304" s="33" t="s">
        <v>239</v>
      </c>
      <c r="B304" s="94"/>
      <c r="C304" s="29">
        <v>2939</v>
      </c>
      <c r="D304" s="107" t="s">
        <v>768</v>
      </c>
      <c r="E304" s="93">
        <v>2600</v>
      </c>
      <c r="F304" s="20" t="s">
        <v>240</v>
      </c>
      <c r="G304" s="20" t="s">
        <v>207</v>
      </c>
      <c r="H304" s="20" t="s">
        <v>393</v>
      </c>
      <c r="I304" s="21" t="s">
        <v>394</v>
      </c>
      <c r="J304" s="22">
        <v>1781</v>
      </c>
      <c r="K304" s="30">
        <v>7.7172857142857154</v>
      </c>
      <c r="M304" s="20"/>
    </row>
    <row r="305" spans="1:22" x14ac:dyDescent="0.2">
      <c r="A305" s="33" t="s">
        <v>239</v>
      </c>
      <c r="B305" s="94"/>
      <c r="C305" s="29">
        <v>2980</v>
      </c>
      <c r="D305" s="107" t="s">
        <v>768</v>
      </c>
      <c r="E305" s="93">
        <v>2600</v>
      </c>
      <c r="F305" s="20" t="s">
        <v>240</v>
      </c>
      <c r="G305" s="20" t="s">
        <v>207</v>
      </c>
      <c r="H305" s="20" t="s">
        <v>393</v>
      </c>
      <c r="I305" s="21" t="s">
        <v>394</v>
      </c>
      <c r="J305" s="22">
        <v>1666</v>
      </c>
      <c r="K305" s="30">
        <v>8.0604285714285719</v>
      </c>
      <c r="M305" s="20"/>
    </row>
    <row r="306" spans="1:22" x14ac:dyDescent="0.2">
      <c r="A306" s="33" t="s">
        <v>239</v>
      </c>
      <c r="B306" s="94"/>
      <c r="C306" s="29">
        <v>2967</v>
      </c>
      <c r="D306" s="107" t="s">
        <v>768</v>
      </c>
      <c r="E306" s="93">
        <v>2400</v>
      </c>
      <c r="F306" s="20" t="s">
        <v>240</v>
      </c>
      <c r="G306" s="20" t="s">
        <v>207</v>
      </c>
      <c r="H306" s="20" t="s">
        <v>411</v>
      </c>
      <c r="I306" s="21" t="s">
        <v>412</v>
      </c>
      <c r="J306" s="22">
        <v>1839</v>
      </c>
      <c r="K306" s="30">
        <v>7.7068888888888898</v>
      </c>
      <c r="M306" s="20"/>
    </row>
    <row r="307" spans="1:22" x14ac:dyDescent="0.2">
      <c r="A307" s="33" t="s">
        <v>239</v>
      </c>
      <c r="B307" s="30"/>
      <c r="C307" s="29">
        <v>2927</v>
      </c>
      <c r="D307" s="107" t="s">
        <v>769</v>
      </c>
      <c r="E307" s="93">
        <v>2000</v>
      </c>
      <c r="F307" s="20" t="s">
        <v>240</v>
      </c>
      <c r="G307" s="20" t="s">
        <v>207</v>
      </c>
      <c r="H307" s="20" t="s">
        <v>427</v>
      </c>
      <c r="I307" s="21" t="s">
        <v>428</v>
      </c>
      <c r="J307" s="22">
        <v>1935</v>
      </c>
      <c r="K307" s="30">
        <v>7.499714285714286</v>
      </c>
      <c r="M307" s="20"/>
    </row>
    <row r="308" spans="1:22" x14ac:dyDescent="0.2">
      <c r="A308" s="33" t="s">
        <v>239</v>
      </c>
      <c r="B308" s="30"/>
      <c r="C308" s="22">
        <v>1843</v>
      </c>
      <c r="D308" s="92" t="s">
        <v>764</v>
      </c>
      <c r="E308" s="93">
        <v>40</v>
      </c>
      <c r="F308" s="20" t="s">
        <v>240</v>
      </c>
      <c r="G308" s="21" t="s">
        <v>207</v>
      </c>
      <c r="H308" s="20" t="s">
        <v>429</v>
      </c>
      <c r="I308" s="20" t="s">
        <v>430</v>
      </c>
      <c r="J308" s="22">
        <v>1939</v>
      </c>
      <c r="K308" s="30">
        <v>0.14000000000000079</v>
      </c>
    </row>
    <row r="309" spans="1:22" x14ac:dyDescent="0.2">
      <c r="A309" s="33" t="s">
        <v>239</v>
      </c>
      <c r="B309" s="94"/>
      <c r="C309" s="21">
        <v>2038</v>
      </c>
      <c r="D309" s="100">
        <v>44973</v>
      </c>
      <c r="E309" s="101">
        <v>110</v>
      </c>
      <c r="F309" s="21" t="s">
        <v>240</v>
      </c>
      <c r="G309" s="21" t="s">
        <v>207</v>
      </c>
      <c r="H309" s="41" t="s">
        <v>290</v>
      </c>
      <c r="I309" s="41" t="s">
        <v>103</v>
      </c>
      <c r="J309" s="21">
        <v>1773</v>
      </c>
      <c r="K309" s="30">
        <v>0.92528571428571549</v>
      </c>
    </row>
    <row r="310" spans="1:22" x14ac:dyDescent="0.2">
      <c r="A310" s="33" t="s">
        <v>239</v>
      </c>
      <c r="B310" s="94"/>
      <c r="C310" s="22">
        <v>1814</v>
      </c>
      <c r="D310" s="92" t="s">
        <v>764</v>
      </c>
      <c r="E310" s="93">
        <v>40</v>
      </c>
      <c r="F310" s="20" t="s">
        <v>240</v>
      </c>
      <c r="G310" s="21" t="s">
        <v>207</v>
      </c>
      <c r="H310" s="20" t="s">
        <v>413</v>
      </c>
      <c r="I310" s="20" t="s">
        <v>414</v>
      </c>
      <c r="J310" s="22">
        <v>1841</v>
      </c>
      <c r="K310" s="30">
        <v>0.49442857142857299</v>
      </c>
    </row>
    <row r="311" spans="1:22" x14ac:dyDescent="0.2">
      <c r="A311" s="33" t="s">
        <v>239</v>
      </c>
      <c r="B311" s="94"/>
      <c r="C311" s="29">
        <v>2560</v>
      </c>
      <c r="D311" s="107" t="s">
        <v>766</v>
      </c>
      <c r="E311" s="93">
        <v>21</v>
      </c>
      <c r="F311" s="20" t="s">
        <v>240</v>
      </c>
      <c r="G311" s="20" t="s">
        <v>208</v>
      </c>
      <c r="H311" s="20" t="s">
        <v>421</v>
      </c>
      <c r="I311" s="33" t="s">
        <v>422</v>
      </c>
      <c r="J311" s="29">
        <v>1878</v>
      </c>
      <c r="K311" s="94">
        <v>-0.24588888888888805</v>
      </c>
      <c r="M311" s="39"/>
    </row>
    <row r="312" spans="1:22" x14ac:dyDescent="0.2">
      <c r="A312" s="33" t="s">
        <v>239</v>
      </c>
      <c r="B312" s="38"/>
      <c r="C312" s="29">
        <v>2571</v>
      </c>
      <c r="D312" s="107" t="s">
        <v>767</v>
      </c>
      <c r="E312" s="93">
        <v>12</v>
      </c>
      <c r="F312" s="20" t="s">
        <v>240</v>
      </c>
      <c r="G312" s="20" t="s">
        <v>208</v>
      </c>
      <c r="H312" s="20" t="s">
        <v>304</v>
      </c>
      <c r="I312" s="33" t="s">
        <v>119</v>
      </c>
      <c r="J312" s="29">
        <v>1046</v>
      </c>
      <c r="K312" s="94">
        <v>0.10200000000000053</v>
      </c>
      <c r="M312" s="20"/>
    </row>
    <row r="313" spans="1:22" x14ac:dyDescent="0.2">
      <c r="A313" s="33" t="s">
        <v>239</v>
      </c>
      <c r="B313" s="94"/>
      <c r="C313" s="22">
        <v>1455</v>
      </c>
      <c r="D313" s="92" t="s">
        <v>763</v>
      </c>
      <c r="E313" s="103">
        <v>920</v>
      </c>
      <c r="F313" s="21" t="s">
        <v>240</v>
      </c>
      <c r="G313" s="33" t="s">
        <v>207</v>
      </c>
      <c r="H313" s="21" t="s">
        <v>407</v>
      </c>
      <c r="I313" s="20" t="s">
        <v>408</v>
      </c>
      <c r="J313" s="22">
        <v>1758</v>
      </c>
      <c r="K313" s="30">
        <v>1.042</v>
      </c>
      <c r="L313" s="21"/>
      <c r="U313" s="96"/>
    </row>
    <row r="314" spans="1:22" s="96" customFormat="1" x14ac:dyDescent="0.2">
      <c r="A314" s="33" t="s">
        <v>239</v>
      </c>
      <c r="B314" s="94"/>
      <c r="C314" s="29">
        <v>2930</v>
      </c>
      <c r="D314" s="107" t="s">
        <v>769</v>
      </c>
      <c r="E314" s="93">
        <v>2400</v>
      </c>
      <c r="F314" s="20" t="s">
        <v>240</v>
      </c>
      <c r="G314" s="20"/>
      <c r="H314" s="20" t="s">
        <v>538</v>
      </c>
      <c r="I314" s="21" t="s">
        <v>539</v>
      </c>
      <c r="J314" s="22">
        <v>2017</v>
      </c>
      <c r="K314" s="30">
        <v>7.4138571428571396</v>
      </c>
      <c r="L314" s="33"/>
      <c r="M314" s="20"/>
      <c r="N314" s="33"/>
      <c r="O314" s="33"/>
      <c r="P314" s="33"/>
      <c r="Q314" s="33"/>
      <c r="R314" s="33"/>
      <c r="S314" s="33"/>
      <c r="T314" s="33"/>
      <c r="U314" s="33"/>
      <c r="V314" s="106"/>
    </row>
    <row r="315" spans="1:22" x14ac:dyDescent="0.2">
      <c r="A315" s="33" t="s">
        <v>239</v>
      </c>
      <c r="B315" s="30" t="s">
        <v>1304</v>
      </c>
      <c r="C315" s="22">
        <v>2577</v>
      </c>
      <c r="D315" s="92" t="s">
        <v>767</v>
      </c>
      <c r="E315" s="103">
        <v>45</v>
      </c>
      <c r="F315" s="21" t="s">
        <v>240</v>
      </c>
      <c r="G315" s="21"/>
      <c r="H315" s="21" t="s">
        <v>358</v>
      </c>
      <c r="I315" s="33" t="s">
        <v>359</v>
      </c>
      <c r="J315" s="22">
        <v>2746</v>
      </c>
      <c r="K315" s="30">
        <v>0.51900000000000079</v>
      </c>
      <c r="M315" s="21"/>
      <c r="V315" s="96"/>
    </row>
    <row r="316" spans="1:22" x14ac:dyDescent="0.2">
      <c r="A316" s="33" t="s">
        <v>239</v>
      </c>
      <c r="B316" s="30" t="s">
        <v>1305</v>
      </c>
      <c r="C316" s="22">
        <v>2578</v>
      </c>
      <c r="D316" s="92" t="s">
        <v>767</v>
      </c>
      <c r="E316" s="103">
        <v>40</v>
      </c>
      <c r="F316" s="21" t="s">
        <v>240</v>
      </c>
      <c r="G316" s="21"/>
      <c r="H316" s="21" t="s">
        <v>348</v>
      </c>
      <c r="I316" s="33" t="s">
        <v>349</v>
      </c>
      <c r="J316" s="22">
        <v>3417</v>
      </c>
      <c r="K316" s="30">
        <v>0.79100000000000081</v>
      </c>
      <c r="M316" s="21"/>
      <c r="V316" s="96"/>
    </row>
    <row r="317" spans="1:22" x14ac:dyDescent="0.2">
      <c r="A317" s="33" t="s">
        <v>239</v>
      </c>
      <c r="B317" s="30" t="s">
        <v>1306</v>
      </c>
      <c r="C317" s="22">
        <v>2579</v>
      </c>
      <c r="D317" s="92" t="s">
        <v>767</v>
      </c>
      <c r="E317" s="103">
        <v>35</v>
      </c>
      <c r="F317" s="21" t="s">
        <v>240</v>
      </c>
      <c r="G317" s="21"/>
      <c r="H317" s="21" t="s">
        <v>346</v>
      </c>
      <c r="I317" s="33" t="s">
        <v>347</v>
      </c>
      <c r="J317" s="22">
        <v>3278</v>
      </c>
      <c r="K317" s="30">
        <v>0.85700000000000087</v>
      </c>
      <c r="M317" s="21"/>
      <c r="V317" s="96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C6CE-9DCA-A24B-A97F-9E714DEF37D7}">
  <dimension ref="A1:BS271"/>
  <sheetViews>
    <sheetView zoomScale="118" zoomScaleNormal="70" workbookViewId="0">
      <selection activeCell="E258" sqref="E258"/>
    </sheetView>
  </sheetViews>
  <sheetFormatPr baseColWidth="10" defaultColWidth="10.83203125" defaultRowHeight="16" x14ac:dyDescent="0.2"/>
  <cols>
    <col min="1" max="1" width="10.1640625" style="21" customWidth="1"/>
    <col min="2" max="2" width="15.83203125" style="21" customWidth="1"/>
    <col min="3" max="3" width="28.5" style="19" bestFit="1" customWidth="1"/>
    <col min="4" max="4" width="4.83203125" style="21" bestFit="1" customWidth="1"/>
    <col min="5" max="5" width="16.83203125" style="21" bestFit="1" customWidth="1"/>
    <col min="6" max="6" width="21.6640625" style="21" bestFit="1" customWidth="1"/>
    <col min="7" max="7" width="12.5" style="21" bestFit="1" customWidth="1"/>
    <col min="8" max="8" width="12.5" style="21" customWidth="1"/>
    <col min="9" max="9" width="7.6640625" style="21" bestFit="1" customWidth="1"/>
    <col min="10" max="10" width="9" style="21" bestFit="1" customWidth="1"/>
    <col min="11" max="11" width="12.1640625" style="44" bestFit="1" customWidth="1"/>
    <col min="12" max="12" width="13" style="33" customWidth="1"/>
    <col min="13" max="13" width="8.33203125" style="23" customWidth="1"/>
    <col min="14" max="14" width="7.33203125" style="30" customWidth="1"/>
    <col min="15" max="15" width="9.1640625" style="34" customWidth="1"/>
    <col min="16" max="16" width="14.33203125" style="23" bestFit="1" customWidth="1"/>
    <col min="17" max="17" width="11" style="23" customWidth="1"/>
    <col min="18" max="18" width="13.1640625" style="23" customWidth="1"/>
    <col min="19" max="19" width="12.1640625" style="27" customWidth="1"/>
    <col min="20" max="20" width="9.33203125" style="21" bestFit="1" customWidth="1"/>
    <col min="21" max="21" width="12.1640625" style="21" bestFit="1" customWidth="1"/>
    <col min="22" max="22" width="11.1640625" style="14" bestFit="1" customWidth="1"/>
    <col min="23" max="23" width="8.33203125" style="14" customWidth="1"/>
    <col min="24" max="24" width="11.5" style="14" bestFit="1" customWidth="1"/>
    <col min="25" max="25" width="8" style="21" bestFit="1" customWidth="1"/>
    <col min="26" max="26" width="10.83203125" style="21" bestFit="1" customWidth="1"/>
    <col min="27" max="27" width="8.6640625" style="30" bestFit="1" customWidth="1"/>
    <col min="28" max="28" width="12.33203125" style="21" customWidth="1"/>
    <col min="29" max="29" width="7.1640625" style="30" bestFit="1" customWidth="1"/>
    <col min="30" max="30" width="10" style="21" bestFit="1" customWidth="1"/>
    <col min="31" max="31" width="7.6640625" style="21" bestFit="1" customWidth="1"/>
    <col min="32" max="32" width="10.5" style="21" bestFit="1" customWidth="1"/>
    <col min="33" max="33" width="6.1640625" style="31" bestFit="1" customWidth="1"/>
    <col min="34" max="34" width="9" style="31" bestFit="1" customWidth="1"/>
    <col min="35" max="35" width="12.83203125" style="31" customWidth="1"/>
    <col min="36" max="36" width="12.5" style="34" bestFit="1" customWidth="1"/>
    <col min="37" max="37" width="12.5" style="21" bestFit="1" customWidth="1"/>
    <col min="38" max="38" width="9.6640625" style="34" bestFit="1" customWidth="1"/>
    <col min="39" max="39" width="11" style="34" customWidth="1"/>
    <col min="40" max="40" width="12.5" style="34" customWidth="1"/>
    <col min="41" max="41" width="14" style="33" bestFit="1" customWidth="1"/>
    <col min="42" max="42" width="16.83203125" style="33" bestFit="1" customWidth="1"/>
    <col min="43" max="43" width="15.83203125" style="26" bestFit="1" customWidth="1"/>
    <col min="44" max="44" width="9.33203125" style="21" customWidth="1"/>
    <col min="45" max="45" width="13.33203125" style="21" bestFit="1" customWidth="1"/>
    <col min="46" max="46" width="11.33203125" style="34" bestFit="1" customWidth="1"/>
    <col min="47" max="47" width="11.33203125" style="30" customWidth="1"/>
    <col min="48" max="48" width="11" style="21" customWidth="1"/>
    <col min="49" max="49" width="12.5" style="53" customWidth="1"/>
    <col min="50" max="50" width="9" style="27" customWidth="1"/>
    <col min="51" max="51" width="12.1640625" style="14" bestFit="1" customWidth="1"/>
    <col min="52" max="52" width="12.1640625" style="14" customWidth="1"/>
    <col min="53" max="53" width="12.1640625" style="30" bestFit="1" customWidth="1"/>
    <col min="54" max="54" width="7" style="30" bestFit="1" customWidth="1"/>
    <col min="55" max="55" width="6" style="14" bestFit="1" customWidth="1"/>
    <col min="56" max="56" width="11.33203125" style="14" customWidth="1"/>
    <col min="57" max="57" width="9.1640625" style="14" bestFit="1" customWidth="1"/>
    <col min="58" max="58" width="8" style="14" bestFit="1" customWidth="1"/>
    <col min="59" max="59" width="7" style="14" bestFit="1" customWidth="1"/>
    <col min="60" max="60" width="7" style="14" customWidth="1"/>
    <col min="61" max="61" width="7.6640625" style="27" bestFit="1" customWidth="1"/>
    <col min="62" max="62" width="6.5" style="27" bestFit="1" customWidth="1"/>
    <col min="63" max="63" width="5.5" style="27" bestFit="1" customWidth="1"/>
    <col min="64" max="64" width="15.6640625" style="26" customWidth="1"/>
    <col min="66" max="66" width="20.6640625" style="21" bestFit="1" customWidth="1"/>
    <col min="67" max="16384" width="10.83203125" style="21"/>
  </cols>
  <sheetData>
    <row r="1" spans="1:67" s="1" customFormat="1" x14ac:dyDescent="0.2">
      <c r="M1" s="2" t="s">
        <v>184</v>
      </c>
      <c r="N1" s="1" t="s">
        <v>184</v>
      </c>
      <c r="O1" s="3" t="s">
        <v>184</v>
      </c>
      <c r="P1" s="1" t="s">
        <v>184</v>
      </c>
      <c r="Q1" s="1" t="s">
        <v>187</v>
      </c>
      <c r="R1" s="1" t="s">
        <v>187</v>
      </c>
      <c r="S1" s="4"/>
      <c r="T1" s="1" t="s">
        <v>187</v>
      </c>
      <c r="U1" s="1" t="s">
        <v>187</v>
      </c>
      <c r="Y1" s="1" t="s">
        <v>187</v>
      </c>
      <c r="Z1" s="1" t="s">
        <v>187</v>
      </c>
      <c r="AA1" s="2"/>
      <c r="AC1" s="2"/>
      <c r="AE1" s="1" t="s">
        <v>187</v>
      </c>
      <c r="AF1" s="1" t="s">
        <v>187</v>
      </c>
      <c r="AG1" s="1" t="s">
        <v>187</v>
      </c>
      <c r="AH1" s="1" t="s">
        <v>187</v>
      </c>
      <c r="AJ1" s="1" t="s">
        <v>187</v>
      </c>
      <c r="AK1" s="1" t="s">
        <v>187</v>
      </c>
      <c r="AL1" s="3" t="s">
        <v>189</v>
      </c>
      <c r="AM1" s="3" t="s">
        <v>189</v>
      </c>
      <c r="AN1" s="3" t="s">
        <v>189</v>
      </c>
      <c r="AR1" s="1" t="s">
        <v>191</v>
      </c>
      <c r="AS1" s="1" t="s">
        <v>191</v>
      </c>
      <c r="AT1" s="1" t="s">
        <v>193</v>
      </c>
      <c r="AU1" s="1" t="s">
        <v>192</v>
      </c>
      <c r="AV1" s="1" t="s">
        <v>201</v>
      </c>
      <c r="AW1" s="150" t="s">
        <v>210</v>
      </c>
      <c r="AX1" s="4" t="s">
        <v>200</v>
      </c>
      <c r="AY1" s="4" t="s">
        <v>199</v>
      </c>
      <c r="AZ1" s="4"/>
      <c r="BA1" s="11"/>
      <c r="BB1" s="11"/>
      <c r="BC1" s="12"/>
      <c r="BD1" s="14"/>
      <c r="BE1" s="4" t="s">
        <v>783</v>
      </c>
      <c r="BF1" s="4"/>
      <c r="BG1" s="4"/>
      <c r="BH1" s="4"/>
      <c r="BI1" s="4" t="s">
        <v>783</v>
      </c>
      <c r="BJ1" s="4"/>
      <c r="BK1" s="4"/>
    </row>
    <row r="2" spans="1:67" s="1" customFormat="1" ht="80" x14ac:dyDescent="0.2">
      <c r="A2" s="85" t="s">
        <v>1295</v>
      </c>
      <c r="B2" s="85" t="s">
        <v>236</v>
      </c>
      <c r="C2" s="1" t="s">
        <v>0</v>
      </c>
      <c r="D2" s="1" t="s">
        <v>10</v>
      </c>
      <c r="E2" s="1" t="s">
        <v>9</v>
      </c>
      <c r="F2" s="1" t="s">
        <v>11</v>
      </c>
      <c r="G2" s="1" t="s">
        <v>12</v>
      </c>
      <c r="H2" s="1" t="s">
        <v>13</v>
      </c>
      <c r="I2" s="1" t="s">
        <v>165</v>
      </c>
      <c r="J2" s="1" t="s">
        <v>166</v>
      </c>
      <c r="K2" s="1" t="s">
        <v>209</v>
      </c>
      <c r="L2" s="1" t="s">
        <v>680</v>
      </c>
      <c r="M2" s="2" t="s">
        <v>215</v>
      </c>
      <c r="N2" s="1" t="s">
        <v>185</v>
      </c>
      <c r="O2" s="15" t="s">
        <v>186</v>
      </c>
      <c r="P2" s="1" t="s">
        <v>761</v>
      </c>
      <c r="Q2" s="1" t="s">
        <v>214</v>
      </c>
      <c r="R2" s="16" t="s">
        <v>202</v>
      </c>
      <c r="S2" s="17" t="s">
        <v>203</v>
      </c>
      <c r="T2" s="1" t="s">
        <v>188</v>
      </c>
      <c r="U2" s="16" t="s">
        <v>2</v>
      </c>
      <c r="V2" s="16" t="s">
        <v>3</v>
      </c>
      <c r="W2" s="16"/>
      <c r="X2" s="1" t="s">
        <v>164</v>
      </c>
      <c r="Y2" s="1" t="s">
        <v>216</v>
      </c>
      <c r="Z2" s="16" t="s">
        <v>217</v>
      </c>
      <c r="AA2" s="2" t="s">
        <v>225</v>
      </c>
      <c r="AB2" s="16" t="s">
        <v>224</v>
      </c>
      <c r="AC2" s="2" t="s">
        <v>226</v>
      </c>
      <c r="AD2" s="16" t="s">
        <v>227</v>
      </c>
      <c r="AE2" s="1" t="s">
        <v>218</v>
      </c>
      <c r="AF2" s="16" t="s">
        <v>219</v>
      </c>
      <c r="AG2" s="1" t="s">
        <v>220</v>
      </c>
      <c r="AH2" s="16" t="s">
        <v>221</v>
      </c>
      <c r="AI2" s="16"/>
      <c r="AJ2" s="1" t="s">
        <v>222</v>
      </c>
      <c r="AK2" s="1" t="s">
        <v>989</v>
      </c>
      <c r="AL2" s="3" t="s">
        <v>211</v>
      </c>
      <c r="AM2" s="3" t="s">
        <v>990</v>
      </c>
      <c r="AN2" s="3" t="s">
        <v>736</v>
      </c>
      <c r="AO2" s="16" t="s">
        <v>142</v>
      </c>
      <c r="AP2" s="1" t="s">
        <v>8</v>
      </c>
      <c r="AR2" s="1" t="s">
        <v>758</v>
      </c>
      <c r="AS2" s="1" t="s">
        <v>757</v>
      </c>
      <c r="AT2" s="1" t="s">
        <v>759</v>
      </c>
      <c r="AU2" s="1" t="s">
        <v>755</v>
      </c>
      <c r="AV2" s="1" t="s">
        <v>756</v>
      </c>
      <c r="AW2" s="150" t="s">
        <v>762</v>
      </c>
      <c r="AX2" s="4" t="s">
        <v>760</v>
      </c>
      <c r="AY2" s="4" t="s">
        <v>760</v>
      </c>
      <c r="AZ2" s="4"/>
      <c r="BA2" s="2" t="s">
        <v>1017</v>
      </c>
      <c r="BB2" s="2" t="s">
        <v>1015</v>
      </c>
      <c r="BC2" s="4" t="s">
        <v>1016</v>
      </c>
      <c r="BD2" s="4"/>
      <c r="BE2" s="4" t="s">
        <v>784</v>
      </c>
      <c r="BF2" s="4" t="s">
        <v>785</v>
      </c>
      <c r="BG2" s="4" t="s">
        <v>786</v>
      </c>
      <c r="BH2" s="4"/>
      <c r="BI2" s="4" t="s">
        <v>787</v>
      </c>
      <c r="BJ2" s="4" t="s">
        <v>788</v>
      </c>
      <c r="BK2" s="4" t="s">
        <v>789</v>
      </c>
    </row>
    <row r="3" spans="1:67" ht="15" x14ac:dyDescent="0.2">
      <c r="A3" s="21" t="s">
        <v>1297</v>
      </c>
      <c r="B3" s="21" t="s">
        <v>1296</v>
      </c>
      <c r="C3" s="19" t="s">
        <v>90</v>
      </c>
      <c r="D3" s="21" t="s">
        <v>207</v>
      </c>
      <c r="E3" s="21" t="s">
        <v>91</v>
      </c>
      <c r="F3" s="21" t="s">
        <v>90</v>
      </c>
      <c r="G3" s="21" t="s">
        <v>138</v>
      </c>
      <c r="H3" s="22" t="s">
        <v>139</v>
      </c>
      <c r="I3" s="21" t="s">
        <v>170</v>
      </c>
      <c r="J3" s="21" t="s">
        <v>178</v>
      </c>
      <c r="K3" s="44">
        <v>44867</v>
      </c>
      <c r="L3" s="21" t="s">
        <v>684</v>
      </c>
      <c r="M3" s="23">
        <v>10</v>
      </c>
      <c r="N3" s="24">
        <v>2</v>
      </c>
      <c r="O3" s="25">
        <v>0.19364919999999999</v>
      </c>
      <c r="P3" s="23">
        <v>8</v>
      </c>
      <c r="Q3" s="26">
        <v>3.6972857142857154</v>
      </c>
      <c r="R3" s="26" t="s">
        <v>16</v>
      </c>
      <c r="S3" s="27">
        <v>1</v>
      </c>
      <c r="T3" s="25">
        <v>9.3145000000000007</v>
      </c>
      <c r="U3" s="25">
        <v>9.4651293424541552E-2</v>
      </c>
      <c r="V3" s="28">
        <v>2</v>
      </c>
      <c r="W3" s="28"/>
      <c r="X3" s="28">
        <v>3</v>
      </c>
      <c r="Y3" s="22">
        <v>14.9</v>
      </c>
      <c r="Z3" s="22">
        <v>0.9</v>
      </c>
      <c r="AA3" s="24"/>
      <c r="AB3" s="22"/>
      <c r="AC3" s="24"/>
      <c r="AD3" s="22"/>
      <c r="AE3" s="22">
        <v>13.6</v>
      </c>
      <c r="AF3" s="22">
        <v>0.5</v>
      </c>
      <c r="AG3" s="79">
        <v>7.6</v>
      </c>
      <c r="AH3" s="79">
        <v>0.6</v>
      </c>
      <c r="AI3" s="79"/>
      <c r="AJ3" s="25" t="s">
        <v>212</v>
      </c>
      <c r="AK3" s="25">
        <f t="shared" ref="AK3:AK13" si="0">ROUND(((M3*Q3)-(N3*T3))/P3,2)</f>
        <v>2.29</v>
      </c>
      <c r="AL3" s="25" t="s">
        <v>212</v>
      </c>
      <c r="AM3" s="25">
        <f t="shared" ref="AM3:AM13" si="1">(AE3-(Y3-AK3))/(AE3-AG3)*100</f>
        <v>16.500000000000004</v>
      </c>
      <c r="AN3" s="25">
        <f t="shared" ref="AN3:AN13" si="2">SUM(AL3:AM3)</f>
        <v>16.500000000000004</v>
      </c>
      <c r="AO3" s="33">
        <v>14.7</v>
      </c>
      <c r="AP3" s="21" t="s">
        <v>15</v>
      </c>
      <c r="AQ3" s="34"/>
      <c r="AR3" s="21">
        <v>240</v>
      </c>
      <c r="AS3" s="21">
        <v>200</v>
      </c>
      <c r="AT3" s="34">
        <v>1.6</v>
      </c>
      <c r="AU3" s="30">
        <v>93.790276388986968</v>
      </c>
      <c r="AV3" s="21">
        <v>22</v>
      </c>
      <c r="AW3" s="53">
        <f t="shared" ref="AW3:AW13" si="3">(((P3*(10^-6))*(AS3/1000)*1)/0.082057/(AV3+273.15))*(10^12)</f>
        <v>66063.497165651977</v>
      </c>
      <c r="AX3" s="14">
        <f t="shared" ref="AX3:AX13" si="4">(P3*1000)/AT3/AU3</f>
        <v>53.310430382601041</v>
      </c>
      <c r="AY3" s="14">
        <f t="shared" ref="AY3:AY13" si="5">AW3/AT3/AU3</f>
        <v>440.23418331008133</v>
      </c>
      <c r="BE3" s="14">
        <v>78.292487197292672</v>
      </c>
      <c r="BF3" s="14">
        <v>14.735021178033152</v>
      </c>
      <c r="BG3" s="14">
        <v>3</v>
      </c>
      <c r="BI3" s="14">
        <v>1306.9347336252251</v>
      </c>
      <c r="BJ3" s="14">
        <v>151.73227727036075</v>
      </c>
      <c r="BK3" s="14">
        <v>3</v>
      </c>
      <c r="BL3" s="34"/>
      <c r="BM3" s="21"/>
      <c r="BN3" s="19"/>
    </row>
    <row r="4" spans="1:67" ht="15" x14ac:dyDescent="0.2">
      <c r="A4" s="21" t="s">
        <v>1297</v>
      </c>
      <c r="B4" s="21" t="s">
        <v>1296</v>
      </c>
      <c r="C4" s="19" t="s">
        <v>102</v>
      </c>
      <c r="D4" s="21" t="s">
        <v>207</v>
      </c>
      <c r="E4" s="21" t="s">
        <v>91</v>
      </c>
      <c r="F4" s="21" t="s">
        <v>102</v>
      </c>
      <c r="G4" s="21" t="s">
        <v>138</v>
      </c>
      <c r="H4" s="21" t="s">
        <v>139</v>
      </c>
      <c r="I4" s="21" t="s">
        <v>170</v>
      </c>
      <c r="J4" s="21" t="s">
        <v>178</v>
      </c>
      <c r="K4" s="44">
        <v>44867</v>
      </c>
      <c r="L4" s="21" t="s">
        <v>684</v>
      </c>
      <c r="M4" s="23">
        <v>10.6</v>
      </c>
      <c r="N4" s="24">
        <v>2</v>
      </c>
      <c r="O4" s="25">
        <v>0.19364919999999999</v>
      </c>
      <c r="P4" s="23">
        <v>8.6</v>
      </c>
      <c r="Q4" s="26">
        <v>3.8245714285714296</v>
      </c>
      <c r="R4" s="26" t="s">
        <v>16</v>
      </c>
      <c r="S4" s="27">
        <v>1</v>
      </c>
      <c r="T4" s="25">
        <v>9.3145000000000007</v>
      </c>
      <c r="U4" s="25">
        <v>9.4651293424541552E-2</v>
      </c>
      <c r="V4" s="28">
        <v>2</v>
      </c>
      <c r="W4" s="28"/>
      <c r="X4" s="28">
        <v>3</v>
      </c>
      <c r="Y4" s="22">
        <v>14.9</v>
      </c>
      <c r="Z4" s="22">
        <v>0.9</v>
      </c>
      <c r="AA4" s="24"/>
      <c r="AB4" s="22"/>
      <c r="AC4" s="24"/>
      <c r="AD4" s="22"/>
      <c r="AE4" s="22">
        <v>13.6</v>
      </c>
      <c r="AF4" s="22">
        <v>0.5</v>
      </c>
      <c r="AG4" s="79">
        <v>7.6</v>
      </c>
      <c r="AH4" s="79">
        <v>0.6</v>
      </c>
      <c r="AI4" s="79"/>
      <c r="AJ4" s="25" t="s">
        <v>212</v>
      </c>
      <c r="AK4" s="25">
        <f t="shared" si="0"/>
        <v>2.5499999999999998</v>
      </c>
      <c r="AL4" s="25" t="s">
        <v>212</v>
      </c>
      <c r="AM4" s="25">
        <f t="shared" si="1"/>
        <v>20.833333333333304</v>
      </c>
      <c r="AN4" s="25">
        <f t="shared" si="2"/>
        <v>20.833333333333304</v>
      </c>
      <c r="AO4" s="33">
        <v>14.5</v>
      </c>
      <c r="AP4" s="21" t="s">
        <v>15</v>
      </c>
      <c r="AQ4" s="34"/>
      <c r="AR4" s="21">
        <v>240</v>
      </c>
      <c r="AS4" s="21">
        <v>200</v>
      </c>
      <c r="AT4" s="34">
        <v>1.5000000000000009</v>
      </c>
      <c r="AU4" s="30">
        <v>94.866943055705633</v>
      </c>
      <c r="AV4" s="21">
        <v>22</v>
      </c>
      <c r="AW4" s="53">
        <f t="shared" si="3"/>
        <v>71018.259453075865</v>
      </c>
      <c r="AX4" s="14">
        <f t="shared" si="4"/>
        <v>60.43552315127021</v>
      </c>
      <c r="AY4" s="14">
        <f t="shared" si="5"/>
        <v>499.07275155107914</v>
      </c>
      <c r="BA4" s="30">
        <v>22.891208898429117</v>
      </c>
      <c r="BB4" s="30" t="s">
        <v>798</v>
      </c>
      <c r="BC4" s="14">
        <v>1</v>
      </c>
      <c r="BE4" s="14">
        <v>72.231274162560396</v>
      </c>
      <c r="BF4" s="14">
        <v>5.445979817766478</v>
      </c>
      <c r="BG4" s="14">
        <v>3</v>
      </c>
      <c r="BI4" s="14">
        <v>993.68279087043868</v>
      </c>
      <c r="BJ4" s="14">
        <v>42.542732541928913</v>
      </c>
      <c r="BK4" s="14">
        <v>3</v>
      </c>
      <c r="BL4" s="34"/>
      <c r="BM4" s="21"/>
      <c r="BN4" s="19"/>
    </row>
    <row r="5" spans="1:67" x14ac:dyDescent="0.2">
      <c r="A5" s="21" t="s">
        <v>1297</v>
      </c>
      <c r="B5" s="21" t="s">
        <v>1296</v>
      </c>
      <c r="C5" s="19" t="s">
        <v>92</v>
      </c>
      <c r="D5" s="21" t="s">
        <v>207</v>
      </c>
      <c r="E5" s="21" t="s">
        <v>91</v>
      </c>
      <c r="F5" s="21" t="s">
        <v>92</v>
      </c>
      <c r="G5" s="21" t="s">
        <v>138</v>
      </c>
      <c r="H5" s="21" t="s">
        <v>140</v>
      </c>
      <c r="I5" s="21" t="s">
        <v>170</v>
      </c>
      <c r="J5" s="21" t="s">
        <v>178</v>
      </c>
      <c r="K5" s="44">
        <v>44867</v>
      </c>
      <c r="L5" s="21" t="s">
        <v>684</v>
      </c>
      <c r="M5" s="23">
        <v>19.600000000000001</v>
      </c>
      <c r="N5" s="24">
        <v>2</v>
      </c>
      <c r="O5" s="25">
        <v>0.19364919999999999</v>
      </c>
      <c r="P5" s="23">
        <v>17.600000000000001</v>
      </c>
      <c r="Q5" s="26">
        <v>3.1188571428571437</v>
      </c>
      <c r="R5" s="26" t="s">
        <v>16</v>
      </c>
      <c r="S5" s="27">
        <v>1</v>
      </c>
      <c r="T5" s="25">
        <v>9.3145000000000007</v>
      </c>
      <c r="U5" s="25">
        <v>9.4651293424541552E-2</v>
      </c>
      <c r="V5" s="28">
        <v>2</v>
      </c>
      <c r="W5" s="28"/>
      <c r="X5" s="28">
        <v>3</v>
      </c>
      <c r="Y5" s="22">
        <v>14.9</v>
      </c>
      <c r="Z5" s="22">
        <v>0.9</v>
      </c>
      <c r="AA5" s="24"/>
      <c r="AB5" s="22"/>
      <c r="AC5" s="24"/>
      <c r="AD5" s="22"/>
      <c r="AE5" s="22">
        <v>13.6</v>
      </c>
      <c r="AF5" s="22">
        <v>0.5</v>
      </c>
      <c r="AG5" s="79">
        <v>7.6</v>
      </c>
      <c r="AH5" s="79">
        <v>0.6</v>
      </c>
      <c r="AI5" s="79"/>
      <c r="AJ5" s="25" t="s">
        <v>212</v>
      </c>
      <c r="AK5" s="25">
        <f t="shared" si="0"/>
        <v>2.41</v>
      </c>
      <c r="AL5" s="25" t="s">
        <v>212</v>
      </c>
      <c r="AM5" s="25">
        <f t="shared" si="1"/>
        <v>18.499999999999993</v>
      </c>
      <c r="AN5" s="25">
        <f t="shared" si="2"/>
        <v>18.499999999999993</v>
      </c>
      <c r="AO5" s="33">
        <v>14.3</v>
      </c>
      <c r="AP5" s="21" t="s">
        <v>15</v>
      </c>
      <c r="AQ5" s="34"/>
      <c r="AR5" s="21">
        <v>240</v>
      </c>
      <c r="AS5" s="21">
        <v>200</v>
      </c>
      <c r="AT5" s="34">
        <v>1.8500000000000005</v>
      </c>
      <c r="AU5" s="30">
        <v>94.101943055691663</v>
      </c>
      <c r="AV5" s="21">
        <v>22</v>
      </c>
      <c r="AW5" s="53">
        <f t="shared" si="3"/>
        <v>145339.69376443437</v>
      </c>
      <c r="AX5" s="14">
        <f t="shared" si="4"/>
        <v>101.09794978285622</v>
      </c>
      <c r="AY5" s="14">
        <f t="shared" si="5"/>
        <v>834.86051486661847</v>
      </c>
      <c r="BA5" s="30">
        <v>19.999971181917601</v>
      </c>
      <c r="BB5" s="30">
        <v>5.6429239430128932</v>
      </c>
      <c r="BC5" s="14">
        <v>2</v>
      </c>
      <c r="BD5" s="37"/>
      <c r="BE5" s="14" t="s">
        <v>167</v>
      </c>
      <c r="BF5" s="14" t="s">
        <v>167</v>
      </c>
      <c r="BG5" s="14" t="s">
        <v>167</v>
      </c>
      <c r="BI5" s="14" t="s">
        <v>167</v>
      </c>
      <c r="BJ5" s="14" t="s">
        <v>167</v>
      </c>
      <c r="BK5" s="14" t="s">
        <v>167</v>
      </c>
      <c r="BL5" s="34"/>
      <c r="BM5" s="21"/>
      <c r="BN5" s="19"/>
    </row>
    <row r="6" spans="1:67" x14ac:dyDescent="0.2">
      <c r="A6" s="21" t="s">
        <v>1297</v>
      </c>
      <c r="B6" s="21" t="s">
        <v>1296</v>
      </c>
      <c r="C6" s="19" t="s">
        <v>93</v>
      </c>
      <c r="D6" s="21" t="s">
        <v>207</v>
      </c>
      <c r="E6" s="21" t="s">
        <v>91</v>
      </c>
      <c r="F6" s="21" t="s">
        <v>93</v>
      </c>
      <c r="G6" s="21" t="s">
        <v>138</v>
      </c>
      <c r="H6" s="21" t="s">
        <v>140</v>
      </c>
      <c r="I6" s="21" t="s">
        <v>170</v>
      </c>
      <c r="J6" s="21" t="s">
        <v>178</v>
      </c>
      <c r="K6" s="44">
        <v>44867</v>
      </c>
      <c r="L6" s="21" t="s">
        <v>684</v>
      </c>
      <c r="M6" s="23">
        <v>17.100000000000001</v>
      </c>
      <c r="N6" s="24">
        <v>2</v>
      </c>
      <c r="O6" s="25">
        <v>0.19364919999999999</v>
      </c>
      <c r="P6" s="23">
        <v>15.100000000000001</v>
      </c>
      <c r="Q6" s="26">
        <v>3.0724285714285724</v>
      </c>
      <c r="R6" s="26" t="s">
        <v>16</v>
      </c>
      <c r="S6" s="27">
        <v>1</v>
      </c>
      <c r="T6" s="25">
        <v>9.3145000000000007</v>
      </c>
      <c r="U6" s="25">
        <v>9.4651293424541552E-2</v>
      </c>
      <c r="V6" s="28">
        <v>2</v>
      </c>
      <c r="W6" s="28"/>
      <c r="X6" s="28">
        <v>3</v>
      </c>
      <c r="Y6" s="22">
        <v>14.9</v>
      </c>
      <c r="Z6" s="22">
        <v>0.9</v>
      </c>
      <c r="AA6" s="24"/>
      <c r="AB6" s="22"/>
      <c r="AC6" s="24"/>
      <c r="AD6" s="22"/>
      <c r="AE6" s="22">
        <v>13.6</v>
      </c>
      <c r="AF6" s="22">
        <v>0.5</v>
      </c>
      <c r="AG6" s="79">
        <v>7.6</v>
      </c>
      <c r="AH6" s="79">
        <v>0.6</v>
      </c>
      <c r="AI6" s="79"/>
      <c r="AJ6" s="25" t="s">
        <v>212</v>
      </c>
      <c r="AK6" s="25">
        <f t="shared" si="0"/>
        <v>2.25</v>
      </c>
      <c r="AL6" s="25" t="s">
        <v>212</v>
      </c>
      <c r="AM6" s="25">
        <f t="shared" si="1"/>
        <v>15.833333333333321</v>
      </c>
      <c r="AN6" s="25">
        <f t="shared" si="2"/>
        <v>15.833333333333321</v>
      </c>
      <c r="AO6" s="33">
        <v>14.9</v>
      </c>
      <c r="AP6" s="21" t="s">
        <v>15</v>
      </c>
      <c r="AQ6" s="34"/>
      <c r="AR6" s="21">
        <v>240</v>
      </c>
      <c r="AS6" s="21">
        <v>200</v>
      </c>
      <c r="AT6" s="34">
        <v>1.25</v>
      </c>
      <c r="AU6" s="30">
        <v>94.130276389012579</v>
      </c>
      <c r="AV6" s="21">
        <v>22</v>
      </c>
      <c r="AW6" s="53">
        <f t="shared" si="3"/>
        <v>124694.85090016812</v>
      </c>
      <c r="AX6" s="14">
        <f t="shared" si="4"/>
        <v>128.33277945638804</v>
      </c>
      <c r="AY6" s="14">
        <f t="shared" si="5"/>
        <v>1059.7640264846666</v>
      </c>
      <c r="BA6" s="30">
        <v>24.004503602882306</v>
      </c>
      <c r="BB6" s="30" t="s">
        <v>798</v>
      </c>
      <c r="BC6" s="14">
        <v>1</v>
      </c>
      <c r="BD6" s="37"/>
      <c r="BE6" s="14" t="s">
        <v>167</v>
      </c>
      <c r="BF6" s="14" t="s">
        <v>167</v>
      </c>
      <c r="BG6" s="14" t="s">
        <v>167</v>
      </c>
      <c r="BI6" s="14" t="s">
        <v>167</v>
      </c>
      <c r="BJ6" s="14" t="s">
        <v>167</v>
      </c>
      <c r="BK6" s="14" t="s">
        <v>167</v>
      </c>
      <c r="BL6" s="34"/>
      <c r="BN6" s="19"/>
    </row>
    <row r="7" spans="1:67" x14ac:dyDescent="0.2">
      <c r="A7" s="21" t="s">
        <v>1297</v>
      </c>
      <c r="B7" s="21" t="s">
        <v>1296</v>
      </c>
      <c r="C7" s="19" t="s">
        <v>94</v>
      </c>
      <c r="D7" s="21" t="s">
        <v>207</v>
      </c>
      <c r="E7" s="21" t="s">
        <v>91</v>
      </c>
      <c r="F7" s="21" t="s">
        <v>94</v>
      </c>
      <c r="G7" s="21" t="s">
        <v>138</v>
      </c>
      <c r="H7" s="21" t="s">
        <v>140</v>
      </c>
      <c r="I7" s="21" t="s">
        <v>170</v>
      </c>
      <c r="J7" s="21" t="s">
        <v>178</v>
      </c>
      <c r="K7" s="44">
        <v>44867</v>
      </c>
      <c r="L7" s="21" t="s">
        <v>684</v>
      </c>
      <c r="M7" s="23">
        <v>36.200000000000003</v>
      </c>
      <c r="N7" s="24">
        <v>2</v>
      </c>
      <c r="O7" s="25">
        <v>0.19364919999999999</v>
      </c>
      <c r="P7" s="23">
        <v>34.200000000000003</v>
      </c>
      <c r="Q7" s="26">
        <v>3.6412428571428581</v>
      </c>
      <c r="R7" s="26">
        <v>0.43834559518298627</v>
      </c>
      <c r="S7" s="27">
        <v>2</v>
      </c>
      <c r="T7" s="25">
        <v>9.3145000000000007</v>
      </c>
      <c r="U7" s="25">
        <v>9.4651293424541552E-2</v>
      </c>
      <c r="V7" s="28">
        <v>2</v>
      </c>
      <c r="W7" s="28"/>
      <c r="X7" s="28">
        <v>3</v>
      </c>
      <c r="Y7" s="22">
        <v>14.9</v>
      </c>
      <c r="Z7" s="22">
        <v>0.9</v>
      </c>
      <c r="AA7" s="24"/>
      <c r="AB7" s="22"/>
      <c r="AC7" s="24"/>
      <c r="AD7" s="22"/>
      <c r="AE7" s="22">
        <v>13.6</v>
      </c>
      <c r="AF7" s="22">
        <v>0.5</v>
      </c>
      <c r="AG7" s="79">
        <v>7.6</v>
      </c>
      <c r="AH7" s="79">
        <v>0.6</v>
      </c>
      <c r="AI7" s="79"/>
      <c r="AJ7" s="25" t="s">
        <v>212</v>
      </c>
      <c r="AK7" s="25">
        <f t="shared" si="0"/>
        <v>3.31</v>
      </c>
      <c r="AL7" s="25" t="s">
        <v>212</v>
      </c>
      <c r="AM7" s="25">
        <f t="shared" si="1"/>
        <v>33.5</v>
      </c>
      <c r="AN7" s="25">
        <f t="shared" si="2"/>
        <v>33.5</v>
      </c>
      <c r="AO7" s="33">
        <v>15.4</v>
      </c>
      <c r="AP7" s="21" t="s">
        <v>15</v>
      </c>
      <c r="AQ7" s="34"/>
      <c r="AR7" s="21">
        <v>240</v>
      </c>
      <c r="AS7" s="21">
        <v>200</v>
      </c>
      <c r="AT7" s="34">
        <v>0.79999999999999982</v>
      </c>
      <c r="AU7" s="30">
        <v>94.158609722333495</v>
      </c>
      <c r="AV7" s="21">
        <v>22</v>
      </c>
      <c r="AW7" s="53">
        <f t="shared" si="3"/>
        <v>282421.45038316224</v>
      </c>
      <c r="AX7" s="14">
        <f t="shared" si="4"/>
        <v>454.02114714805657</v>
      </c>
      <c r="AY7" s="14">
        <f t="shared" si="5"/>
        <v>3749.2780959702127</v>
      </c>
      <c r="BA7" s="30">
        <v>24.063809523809525</v>
      </c>
      <c r="BB7" s="30" t="s">
        <v>798</v>
      </c>
      <c r="BC7" s="14">
        <v>1</v>
      </c>
      <c r="BD7" s="37"/>
      <c r="BE7" s="14" t="s">
        <v>167</v>
      </c>
      <c r="BF7" s="14" t="s">
        <v>167</v>
      </c>
      <c r="BG7" s="14" t="s">
        <v>167</v>
      </c>
      <c r="BI7" s="14" t="s">
        <v>167</v>
      </c>
      <c r="BJ7" s="14" t="s">
        <v>167</v>
      </c>
      <c r="BK7" s="14" t="s">
        <v>167</v>
      </c>
      <c r="BL7" s="34"/>
      <c r="BM7" s="19"/>
      <c r="BN7" s="19"/>
      <c r="BO7" s="19"/>
    </row>
    <row r="8" spans="1:67" x14ac:dyDescent="0.2">
      <c r="A8" s="21" t="s">
        <v>1297</v>
      </c>
      <c r="B8" s="21" t="s">
        <v>1296</v>
      </c>
      <c r="C8" s="19" t="s">
        <v>95</v>
      </c>
      <c r="D8" s="21" t="s">
        <v>207</v>
      </c>
      <c r="E8" s="21" t="s">
        <v>91</v>
      </c>
      <c r="F8" s="21" t="s">
        <v>95</v>
      </c>
      <c r="G8" s="21" t="s">
        <v>138</v>
      </c>
      <c r="H8" s="21" t="s">
        <v>140</v>
      </c>
      <c r="I8" s="21" t="s">
        <v>170</v>
      </c>
      <c r="J8" s="21" t="s">
        <v>178</v>
      </c>
      <c r="K8" s="44">
        <v>44867</v>
      </c>
      <c r="L8" s="21" t="s">
        <v>684</v>
      </c>
      <c r="M8" s="23">
        <v>32.200000000000003</v>
      </c>
      <c r="N8" s="24">
        <v>2</v>
      </c>
      <c r="O8" s="25">
        <v>0.19364919999999999</v>
      </c>
      <c r="P8" s="23">
        <v>30.200000000000003</v>
      </c>
      <c r="Q8" s="26">
        <v>1.9485714285714297</v>
      </c>
      <c r="R8" s="26" t="s">
        <v>16</v>
      </c>
      <c r="S8" s="27">
        <v>1</v>
      </c>
      <c r="T8" s="25">
        <v>9.3145000000000007</v>
      </c>
      <c r="U8" s="25">
        <v>9.4651293424541552E-2</v>
      </c>
      <c r="V8" s="28">
        <v>2</v>
      </c>
      <c r="W8" s="28"/>
      <c r="X8" s="28">
        <v>3</v>
      </c>
      <c r="Y8" s="22">
        <v>14.9</v>
      </c>
      <c r="Z8" s="22">
        <v>0.9</v>
      </c>
      <c r="AA8" s="24"/>
      <c r="AB8" s="22"/>
      <c r="AC8" s="24"/>
      <c r="AD8" s="22"/>
      <c r="AE8" s="22">
        <v>13.6</v>
      </c>
      <c r="AF8" s="22">
        <v>0.5</v>
      </c>
      <c r="AG8" s="79">
        <v>7.6</v>
      </c>
      <c r="AH8" s="79">
        <v>0.6</v>
      </c>
      <c r="AI8" s="79"/>
      <c r="AJ8" s="25" t="s">
        <v>212</v>
      </c>
      <c r="AK8" s="25">
        <f t="shared" si="0"/>
        <v>1.46</v>
      </c>
      <c r="AL8" s="25" t="s">
        <v>212</v>
      </c>
      <c r="AM8" s="25">
        <f t="shared" si="1"/>
        <v>2.6666666666666394</v>
      </c>
      <c r="AN8" s="25">
        <f t="shared" si="2"/>
        <v>2.6666666666666394</v>
      </c>
      <c r="AO8" s="33">
        <v>14.9</v>
      </c>
      <c r="AP8" s="21" t="s">
        <v>15</v>
      </c>
      <c r="AQ8" s="34"/>
      <c r="AR8" s="21">
        <v>240</v>
      </c>
      <c r="AS8" s="21">
        <v>200</v>
      </c>
      <c r="AT8" s="34">
        <v>1.8999999999999995</v>
      </c>
      <c r="AU8" s="30">
        <v>94.18694305565441</v>
      </c>
      <c r="AV8" s="21">
        <v>22</v>
      </c>
      <c r="AW8" s="53">
        <f t="shared" si="3"/>
        <v>249389.70180033625</v>
      </c>
      <c r="AX8" s="14">
        <f t="shared" si="4"/>
        <v>168.75732799516786</v>
      </c>
      <c r="AY8" s="14">
        <f t="shared" si="5"/>
        <v>1393.5874074614715</v>
      </c>
      <c r="BA8" s="30">
        <v>25.743416721527321</v>
      </c>
      <c r="BB8" s="30" t="s">
        <v>798</v>
      </c>
      <c r="BC8" s="14">
        <v>1</v>
      </c>
      <c r="BD8" s="37"/>
      <c r="BE8" s="14" t="s">
        <v>167</v>
      </c>
      <c r="BF8" s="14" t="s">
        <v>167</v>
      </c>
      <c r="BG8" s="14" t="s">
        <v>167</v>
      </c>
      <c r="BI8" s="14" t="s">
        <v>167</v>
      </c>
      <c r="BJ8" s="14" t="s">
        <v>167</v>
      </c>
      <c r="BK8" s="14" t="s">
        <v>167</v>
      </c>
      <c r="BL8" s="34"/>
      <c r="BM8" s="21"/>
      <c r="BN8" s="19"/>
    </row>
    <row r="9" spans="1:67" x14ac:dyDescent="0.2">
      <c r="A9" s="21" t="s">
        <v>1297</v>
      </c>
      <c r="B9" s="21" t="s">
        <v>1296</v>
      </c>
      <c r="C9" s="19" t="s">
        <v>96</v>
      </c>
      <c r="D9" s="21" t="s">
        <v>207</v>
      </c>
      <c r="E9" s="21" t="s">
        <v>91</v>
      </c>
      <c r="F9" s="21" t="s">
        <v>96</v>
      </c>
      <c r="G9" s="21" t="s">
        <v>138</v>
      </c>
      <c r="H9" s="21" t="s">
        <v>140</v>
      </c>
      <c r="I9" s="21" t="s">
        <v>170</v>
      </c>
      <c r="J9" s="21" t="s">
        <v>178</v>
      </c>
      <c r="K9" s="44">
        <v>44867</v>
      </c>
      <c r="L9" s="21" t="s">
        <v>684</v>
      </c>
      <c r="M9" s="23">
        <v>36.5</v>
      </c>
      <c r="N9" s="24">
        <v>2</v>
      </c>
      <c r="O9" s="25">
        <v>0.19364919999999999</v>
      </c>
      <c r="P9" s="23">
        <v>34.5</v>
      </c>
      <c r="Q9" s="26">
        <v>5.116200000000001</v>
      </c>
      <c r="R9" s="26">
        <v>0.29161083656133213</v>
      </c>
      <c r="S9" s="27">
        <v>2</v>
      </c>
      <c r="T9" s="25">
        <v>9.3145000000000007</v>
      </c>
      <c r="U9" s="25">
        <v>9.4651293424541552E-2</v>
      </c>
      <c r="V9" s="28">
        <v>2</v>
      </c>
      <c r="W9" s="28"/>
      <c r="X9" s="28">
        <v>3</v>
      </c>
      <c r="Y9" s="22">
        <v>14.9</v>
      </c>
      <c r="Z9" s="22">
        <v>0.9</v>
      </c>
      <c r="AA9" s="24"/>
      <c r="AB9" s="22"/>
      <c r="AC9" s="24"/>
      <c r="AD9" s="22"/>
      <c r="AE9" s="22">
        <v>13.6</v>
      </c>
      <c r="AF9" s="22">
        <v>0.5</v>
      </c>
      <c r="AG9" s="79">
        <v>7.6</v>
      </c>
      <c r="AH9" s="79">
        <v>0.6</v>
      </c>
      <c r="AI9" s="79"/>
      <c r="AJ9" s="25" t="s">
        <v>212</v>
      </c>
      <c r="AK9" s="25">
        <f t="shared" si="0"/>
        <v>4.87</v>
      </c>
      <c r="AL9" s="25" t="s">
        <v>212</v>
      </c>
      <c r="AM9" s="25">
        <f t="shared" si="1"/>
        <v>59.499999999999972</v>
      </c>
      <c r="AN9" s="25">
        <f t="shared" si="2"/>
        <v>59.499999999999972</v>
      </c>
      <c r="AO9" s="33">
        <v>14.9</v>
      </c>
      <c r="AP9" s="21" t="s">
        <v>15</v>
      </c>
      <c r="AQ9" s="34"/>
      <c r="AR9" s="21">
        <v>240</v>
      </c>
      <c r="AS9" s="21">
        <v>200</v>
      </c>
      <c r="AT9" s="34">
        <v>1.6000000000000005</v>
      </c>
      <c r="AU9" s="30">
        <v>94.215276388975326</v>
      </c>
      <c r="AV9" s="21">
        <v>22</v>
      </c>
      <c r="AW9" s="53">
        <f t="shared" si="3"/>
        <v>284898.83152687416</v>
      </c>
      <c r="AX9" s="14">
        <f t="shared" si="4"/>
        <v>228.86415904547667</v>
      </c>
      <c r="AY9" s="14">
        <f t="shared" si="5"/>
        <v>1889.9458403025214</v>
      </c>
      <c r="BA9" s="30">
        <v>19.376111178935624</v>
      </c>
      <c r="BB9" s="30">
        <v>1.4856511719883647</v>
      </c>
      <c r="BC9" s="14">
        <v>2</v>
      </c>
      <c r="BD9" s="37"/>
      <c r="BE9" s="14" t="s">
        <v>167</v>
      </c>
      <c r="BF9" s="14" t="s">
        <v>167</v>
      </c>
      <c r="BG9" s="14" t="s">
        <v>167</v>
      </c>
      <c r="BI9" s="14" t="s">
        <v>167</v>
      </c>
      <c r="BJ9" s="14" t="s">
        <v>167</v>
      </c>
      <c r="BK9" s="14" t="s">
        <v>167</v>
      </c>
      <c r="BL9" s="34"/>
      <c r="BM9" s="21"/>
      <c r="BN9" s="19"/>
    </row>
    <row r="10" spans="1:67" x14ac:dyDescent="0.2">
      <c r="A10" s="21" t="s">
        <v>1297</v>
      </c>
      <c r="B10" s="21" t="s">
        <v>1296</v>
      </c>
      <c r="C10" s="19" t="s">
        <v>430</v>
      </c>
      <c r="D10" s="21" t="s">
        <v>207</v>
      </c>
      <c r="E10" s="21" t="s">
        <v>91</v>
      </c>
      <c r="F10" s="21" t="s">
        <v>430</v>
      </c>
      <c r="G10" s="21" t="s">
        <v>138</v>
      </c>
      <c r="H10" s="22" t="s">
        <v>749</v>
      </c>
      <c r="I10" s="21" t="s">
        <v>170</v>
      </c>
      <c r="J10" s="21" t="s">
        <v>178</v>
      </c>
      <c r="K10" s="44">
        <v>44867</v>
      </c>
      <c r="L10" s="21" t="s">
        <v>684</v>
      </c>
      <c r="M10" s="23">
        <v>941.84722125899998</v>
      </c>
      <c r="N10" s="24">
        <v>2</v>
      </c>
      <c r="O10" s="25">
        <v>0.19364919999999999</v>
      </c>
      <c r="P10" s="23">
        <v>939.84722125899998</v>
      </c>
      <c r="Q10" s="23">
        <v>0.14000000000000079</v>
      </c>
      <c r="R10" s="26" t="s">
        <v>16</v>
      </c>
      <c r="S10" s="27">
        <v>1</v>
      </c>
      <c r="T10" s="25">
        <v>9.3145000000000007</v>
      </c>
      <c r="U10" s="25">
        <v>9.4651293424541552E-2</v>
      </c>
      <c r="V10" s="28">
        <v>2</v>
      </c>
      <c r="W10" s="28"/>
      <c r="X10" s="28">
        <v>3</v>
      </c>
      <c r="Y10" s="22">
        <v>14.9</v>
      </c>
      <c r="Z10" s="22">
        <v>0.9</v>
      </c>
      <c r="AE10" s="22">
        <v>13.6</v>
      </c>
      <c r="AF10" s="22">
        <v>0.5</v>
      </c>
      <c r="AG10" s="79">
        <v>7.6</v>
      </c>
      <c r="AH10" s="79">
        <v>0.6</v>
      </c>
      <c r="AJ10" s="25" t="s">
        <v>212</v>
      </c>
      <c r="AK10" s="25">
        <f t="shared" si="0"/>
        <v>0.12</v>
      </c>
      <c r="AL10" s="25" t="s">
        <v>212</v>
      </c>
      <c r="AM10" s="25">
        <f t="shared" si="1"/>
        <v>-19.666666666666689</v>
      </c>
      <c r="AN10" s="25">
        <f t="shared" si="2"/>
        <v>-19.666666666666689</v>
      </c>
      <c r="AO10" s="33">
        <v>14.4</v>
      </c>
      <c r="AP10" s="21" t="s">
        <v>15</v>
      </c>
      <c r="AR10" s="21">
        <v>240</v>
      </c>
      <c r="AS10" s="21">
        <v>200</v>
      </c>
      <c r="AT10" s="34">
        <v>1.4500000000000002</v>
      </c>
      <c r="AU10" s="30">
        <v>95.093609722272959</v>
      </c>
      <c r="AV10" s="21">
        <v>22</v>
      </c>
      <c r="AW10" s="53">
        <f t="shared" si="3"/>
        <v>7761199.279723729</v>
      </c>
      <c r="AX10" s="14">
        <f t="shared" si="4"/>
        <v>6816.1309609870086</v>
      </c>
      <c r="AY10" s="14">
        <f t="shared" si="5"/>
        <v>56287.181052734733</v>
      </c>
      <c r="BA10" s="30">
        <v>26.802899814673498</v>
      </c>
      <c r="BB10" s="30" t="s">
        <v>798</v>
      </c>
      <c r="BC10" s="14">
        <v>1</v>
      </c>
      <c r="BD10" s="37"/>
      <c r="BE10" s="14" t="s">
        <v>167</v>
      </c>
      <c r="BF10" s="14" t="s">
        <v>167</v>
      </c>
      <c r="BG10" s="14" t="s">
        <v>167</v>
      </c>
      <c r="BI10" s="14" t="s">
        <v>167</v>
      </c>
      <c r="BJ10" s="14" t="s">
        <v>167</v>
      </c>
      <c r="BK10" s="14" t="s">
        <v>167</v>
      </c>
      <c r="BN10" s="19"/>
    </row>
    <row r="11" spans="1:67" x14ac:dyDescent="0.2">
      <c r="A11" s="21" t="s">
        <v>1297</v>
      </c>
      <c r="B11" s="21" t="s">
        <v>1296</v>
      </c>
      <c r="C11" s="19" t="s">
        <v>103</v>
      </c>
      <c r="D11" s="21" t="s">
        <v>207</v>
      </c>
      <c r="E11" s="21" t="s">
        <v>91</v>
      </c>
      <c r="F11" s="21" t="s">
        <v>103</v>
      </c>
      <c r="G11" s="21" t="s">
        <v>138</v>
      </c>
      <c r="H11" s="22" t="s">
        <v>749</v>
      </c>
      <c r="I11" s="21" t="s">
        <v>170</v>
      </c>
      <c r="J11" s="21" t="s">
        <v>178</v>
      </c>
      <c r="K11" s="44">
        <v>44867</v>
      </c>
      <c r="L11" s="21" t="s">
        <v>684</v>
      </c>
      <c r="M11" s="23">
        <v>311.3</v>
      </c>
      <c r="N11" s="24">
        <v>2</v>
      </c>
      <c r="O11" s="25">
        <v>0.19364919999999999</v>
      </c>
      <c r="P11" s="23">
        <v>309.3</v>
      </c>
      <c r="Q11" s="26">
        <v>1.5222142857142871</v>
      </c>
      <c r="R11" s="26">
        <v>0.8441844814822822</v>
      </c>
      <c r="S11" s="27">
        <v>2</v>
      </c>
      <c r="T11" s="25">
        <v>9.3145000000000007</v>
      </c>
      <c r="U11" s="25">
        <v>9.4651293424541552E-2</v>
      </c>
      <c r="V11" s="28">
        <v>2</v>
      </c>
      <c r="W11" s="28"/>
      <c r="X11" s="28">
        <v>3</v>
      </c>
      <c r="Y11" s="22">
        <v>14.9</v>
      </c>
      <c r="Z11" s="22">
        <v>0.9</v>
      </c>
      <c r="AA11" s="24"/>
      <c r="AB11" s="22"/>
      <c r="AC11" s="24"/>
      <c r="AD11" s="22"/>
      <c r="AE11" s="22">
        <v>13.6</v>
      </c>
      <c r="AF11" s="22">
        <v>0.5</v>
      </c>
      <c r="AG11" s="79">
        <v>7.6</v>
      </c>
      <c r="AH11" s="79">
        <v>0.6</v>
      </c>
      <c r="AI11" s="79"/>
      <c r="AJ11" s="25" t="s">
        <v>212</v>
      </c>
      <c r="AK11" s="25">
        <f t="shared" si="0"/>
        <v>1.47</v>
      </c>
      <c r="AL11" s="25" t="s">
        <v>212</v>
      </c>
      <c r="AM11" s="25">
        <f t="shared" si="1"/>
        <v>2.8333333333333321</v>
      </c>
      <c r="AN11" s="25">
        <f t="shared" si="2"/>
        <v>2.8333333333333321</v>
      </c>
      <c r="AO11" s="33">
        <v>14.4</v>
      </c>
      <c r="AP11" s="21" t="s">
        <v>15</v>
      </c>
      <c r="AQ11" s="34"/>
      <c r="AR11" s="21">
        <v>240</v>
      </c>
      <c r="AS11" s="21">
        <v>200</v>
      </c>
      <c r="AT11" s="34">
        <v>2.3500000000000005</v>
      </c>
      <c r="AU11" s="30">
        <v>95.121943055593874</v>
      </c>
      <c r="AV11" s="21">
        <v>22</v>
      </c>
      <c r="AW11" s="53">
        <f t="shared" si="3"/>
        <v>2554179.9591670195</v>
      </c>
      <c r="AX11" s="14">
        <f t="shared" si="4"/>
        <v>1383.6662398672022</v>
      </c>
      <c r="AY11" s="14">
        <f t="shared" si="5"/>
        <v>11426.228839459407</v>
      </c>
      <c r="BA11" s="30">
        <v>16.92934915800161</v>
      </c>
      <c r="BB11" s="30" t="s">
        <v>798</v>
      </c>
      <c r="BC11" s="14">
        <v>1</v>
      </c>
      <c r="BD11" s="37"/>
      <c r="BE11" s="14" t="s">
        <v>167</v>
      </c>
      <c r="BF11" s="14" t="s">
        <v>167</v>
      </c>
      <c r="BG11" s="14" t="s">
        <v>167</v>
      </c>
      <c r="BI11" s="14" t="s">
        <v>167</v>
      </c>
      <c r="BJ11" s="14" t="s">
        <v>167</v>
      </c>
      <c r="BK11" s="14" t="s">
        <v>167</v>
      </c>
      <c r="BL11" s="34"/>
      <c r="BM11" s="21"/>
      <c r="BN11" s="19"/>
    </row>
    <row r="12" spans="1:67" x14ac:dyDescent="0.2">
      <c r="A12" s="21" t="s">
        <v>1297</v>
      </c>
      <c r="B12" s="21" t="s">
        <v>1296</v>
      </c>
      <c r="C12" s="19" t="s">
        <v>104</v>
      </c>
      <c r="D12" s="21" t="s">
        <v>207</v>
      </c>
      <c r="E12" s="21" t="s">
        <v>91</v>
      </c>
      <c r="F12" s="21" t="s">
        <v>104</v>
      </c>
      <c r="G12" s="21" t="s">
        <v>138</v>
      </c>
      <c r="H12" s="22" t="s">
        <v>749</v>
      </c>
      <c r="I12" s="21" t="s">
        <v>170</v>
      </c>
      <c r="J12" s="21" t="s">
        <v>178</v>
      </c>
      <c r="K12" s="44">
        <v>44867</v>
      </c>
      <c r="L12" s="21" t="s">
        <v>684</v>
      </c>
      <c r="M12" s="23">
        <v>654.1</v>
      </c>
      <c r="N12" s="24">
        <v>2</v>
      </c>
      <c r="O12" s="25">
        <v>0.19364919999999999</v>
      </c>
      <c r="P12" s="23">
        <v>652.1</v>
      </c>
      <c r="Q12" s="26">
        <v>1.3912857142857153</v>
      </c>
      <c r="R12" s="26" t="s">
        <v>16</v>
      </c>
      <c r="S12" s="27">
        <v>1</v>
      </c>
      <c r="T12" s="25">
        <v>9.3145000000000007</v>
      </c>
      <c r="U12" s="25">
        <v>9.4651293424541552E-2</v>
      </c>
      <c r="V12" s="28">
        <v>2</v>
      </c>
      <c r="W12" s="28"/>
      <c r="X12" s="28">
        <v>3</v>
      </c>
      <c r="Y12" s="22">
        <v>14.9</v>
      </c>
      <c r="Z12" s="22">
        <v>0.9</v>
      </c>
      <c r="AA12" s="24"/>
      <c r="AB12" s="22"/>
      <c r="AC12" s="24"/>
      <c r="AD12" s="22"/>
      <c r="AE12" s="22">
        <v>13.6</v>
      </c>
      <c r="AF12" s="22">
        <v>0.5</v>
      </c>
      <c r="AG12" s="79">
        <v>7.6</v>
      </c>
      <c r="AH12" s="79">
        <v>0.6</v>
      </c>
      <c r="AI12" s="79"/>
      <c r="AJ12" s="25" t="s">
        <v>212</v>
      </c>
      <c r="AK12" s="25">
        <f t="shared" si="0"/>
        <v>1.37</v>
      </c>
      <c r="AL12" s="25" t="s">
        <v>212</v>
      </c>
      <c r="AM12" s="25">
        <f t="shared" si="1"/>
        <v>1.1666666666666416</v>
      </c>
      <c r="AN12" s="25">
        <f t="shared" si="2"/>
        <v>1.1666666666666416</v>
      </c>
      <c r="AO12" s="33">
        <v>15</v>
      </c>
      <c r="AP12" s="21" t="s">
        <v>15</v>
      </c>
      <c r="AQ12" s="34"/>
      <c r="AR12" s="21">
        <v>240</v>
      </c>
      <c r="AS12" s="21">
        <v>200</v>
      </c>
      <c r="AT12" s="34">
        <v>1.5499999999999998</v>
      </c>
      <c r="AU12" s="30">
        <v>95.178609722235706</v>
      </c>
      <c r="AV12" s="21">
        <v>22</v>
      </c>
      <c r="AW12" s="53">
        <f t="shared" si="3"/>
        <v>5385000.8127152063</v>
      </c>
      <c r="AX12" s="14">
        <f t="shared" si="4"/>
        <v>4420.212468401588</v>
      </c>
      <c r="AY12" s="14">
        <f t="shared" si="5"/>
        <v>36501.83673472848</v>
      </c>
      <c r="BA12" s="30">
        <v>25.708167099822152</v>
      </c>
      <c r="BB12" s="30">
        <v>4.0922254769033923</v>
      </c>
      <c r="BC12" s="14">
        <v>2</v>
      </c>
      <c r="BD12" s="37"/>
      <c r="BE12" s="14" t="s">
        <v>167</v>
      </c>
      <c r="BF12" s="14" t="s">
        <v>167</v>
      </c>
      <c r="BG12" s="14" t="s">
        <v>167</v>
      </c>
      <c r="BI12" s="14" t="s">
        <v>167</v>
      </c>
      <c r="BJ12" s="14" t="s">
        <v>167</v>
      </c>
      <c r="BK12" s="14" t="s">
        <v>167</v>
      </c>
      <c r="BL12" s="34"/>
      <c r="BM12" s="21"/>
      <c r="BN12" s="19"/>
    </row>
    <row r="13" spans="1:67" x14ac:dyDescent="0.2">
      <c r="A13" s="21" t="s">
        <v>1297</v>
      </c>
      <c r="B13" s="21" t="s">
        <v>1296</v>
      </c>
      <c r="C13" s="19" t="s">
        <v>414</v>
      </c>
      <c r="D13" s="21" t="s">
        <v>207</v>
      </c>
      <c r="E13" s="21" t="s">
        <v>91</v>
      </c>
      <c r="F13" s="21" t="s">
        <v>414</v>
      </c>
      <c r="G13" s="21" t="s">
        <v>138</v>
      </c>
      <c r="H13" s="22" t="s">
        <v>749</v>
      </c>
      <c r="I13" s="21" t="s">
        <v>170</v>
      </c>
      <c r="J13" s="21" t="s">
        <v>178</v>
      </c>
      <c r="K13" s="44">
        <v>44867</v>
      </c>
      <c r="L13" s="21" t="s">
        <v>684</v>
      </c>
      <c r="M13" s="23">
        <v>905.69889428550005</v>
      </c>
      <c r="N13" s="24">
        <v>2</v>
      </c>
      <c r="O13" s="25">
        <v>0.19364919999999999</v>
      </c>
      <c r="P13" s="23">
        <v>903.69889428550005</v>
      </c>
      <c r="Q13" s="23">
        <v>0.49442857142857299</v>
      </c>
      <c r="R13" s="26" t="s">
        <v>16</v>
      </c>
      <c r="S13" s="27">
        <v>1</v>
      </c>
      <c r="T13" s="25">
        <v>9.3145000000000007</v>
      </c>
      <c r="U13" s="25">
        <v>9.4651293424541552E-2</v>
      </c>
      <c r="V13" s="28">
        <v>2</v>
      </c>
      <c r="W13" s="28"/>
      <c r="X13" s="28">
        <v>3</v>
      </c>
      <c r="Y13" s="22">
        <v>14.9</v>
      </c>
      <c r="Z13" s="22">
        <v>0.9</v>
      </c>
      <c r="AE13" s="22">
        <v>13.6</v>
      </c>
      <c r="AF13" s="22">
        <v>0.5</v>
      </c>
      <c r="AG13" s="79">
        <v>7.6</v>
      </c>
      <c r="AH13" s="79">
        <v>0.6</v>
      </c>
      <c r="AJ13" s="25" t="s">
        <v>212</v>
      </c>
      <c r="AK13" s="25">
        <f t="shared" si="0"/>
        <v>0.47</v>
      </c>
      <c r="AL13" s="25" t="s">
        <v>212</v>
      </c>
      <c r="AM13" s="25">
        <f t="shared" si="1"/>
        <v>-13.833333333333334</v>
      </c>
      <c r="AN13" s="25">
        <f t="shared" si="2"/>
        <v>-13.833333333333334</v>
      </c>
      <c r="AO13" s="33">
        <v>15</v>
      </c>
      <c r="AP13" s="21" t="s">
        <v>15</v>
      </c>
      <c r="AR13" s="21">
        <v>240</v>
      </c>
      <c r="AS13" s="21">
        <v>200</v>
      </c>
      <c r="AT13" s="34">
        <v>1.4</v>
      </c>
      <c r="AU13" s="30">
        <v>95.206943055556621</v>
      </c>
      <c r="AV13" s="21">
        <v>22</v>
      </c>
      <c r="AW13" s="53">
        <f t="shared" si="3"/>
        <v>7462688.6676541204</v>
      </c>
      <c r="AX13" s="14">
        <f t="shared" si="4"/>
        <v>6779.959417741803</v>
      </c>
      <c r="AY13" s="14">
        <f t="shared" si="5"/>
        <v>55988.478722152628</v>
      </c>
      <c r="BA13" s="30">
        <v>18.608548009367684</v>
      </c>
      <c r="BB13" s="30" t="s">
        <v>798</v>
      </c>
      <c r="BC13" s="14">
        <v>1</v>
      </c>
      <c r="BD13" s="37"/>
      <c r="BE13" s="14" t="s">
        <v>167</v>
      </c>
      <c r="BF13" s="14" t="s">
        <v>167</v>
      </c>
      <c r="BG13" s="14" t="s">
        <v>167</v>
      </c>
      <c r="BI13" s="14" t="s">
        <v>167</v>
      </c>
      <c r="BJ13" s="14" t="s">
        <v>167</v>
      </c>
      <c r="BK13" s="14" t="s">
        <v>167</v>
      </c>
      <c r="BN13" s="19"/>
    </row>
    <row r="14" spans="1:67" ht="15" x14ac:dyDescent="0.2">
      <c r="A14" s="21" t="s">
        <v>1294</v>
      </c>
      <c r="C14" s="21" t="s">
        <v>1124</v>
      </c>
      <c r="D14" s="21" t="s">
        <v>207</v>
      </c>
      <c r="G14" s="21" t="s">
        <v>986</v>
      </c>
      <c r="H14" s="43" t="s">
        <v>139</v>
      </c>
      <c r="I14" s="21" t="s">
        <v>170</v>
      </c>
      <c r="J14" s="21" t="s">
        <v>178</v>
      </c>
      <c r="K14" s="44">
        <v>44867</v>
      </c>
      <c r="L14" s="21"/>
      <c r="M14" s="34">
        <v>0.75313012599999996</v>
      </c>
      <c r="N14" s="34"/>
      <c r="P14" s="21" t="s">
        <v>986</v>
      </c>
      <c r="Q14" s="21"/>
      <c r="R14" s="21"/>
      <c r="S14" s="21"/>
      <c r="V14" s="21"/>
      <c r="W14" s="21"/>
      <c r="X14" s="21"/>
      <c r="AA14" s="21"/>
      <c r="AC14" s="21"/>
      <c r="AG14" s="21"/>
      <c r="AH14" s="21"/>
      <c r="AI14" s="21"/>
      <c r="AJ14" s="21"/>
      <c r="AL14" s="21"/>
      <c r="AM14" s="21"/>
      <c r="AN14" s="21"/>
      <c r="AO14" s="21"/>
      <c r="AP14" s="21"/>
      <c r="AQ14" s="21"/>
      <c r="AT14" s="45"/>
      <c r="AU14" s="14">
        <v>93.591944444517139</v>
      </c>
      <c r="AV14" s="14"/>
      <c r="AW14" s="14"/>
      <c r="AX14" s="14"/>
      <c r="BA14" s="14"/>
      <c r="BB14" s="14"/>
      <c r="BI14" s="14"/>
      <c r="BJ14" s="14"/>
      <c r="BK14" s="14"/>
      <c r="BL14" s="14"/>
      <c r="BM14" s="21"/>
    </row>
    <row r="15" spans="1:67" ht="15" x14ac:dyDescent="0.2">
      <c r="A15" s="21" t="s">
        <v>1294</v>
      </c>
      <c r="C15" s="21" t="s">
        <v>1080</v>
      </c>
      <c r="D15" s="21" t="s">
        <v>207</v>
      </c>
      <c r="G15" s="21" t="s">
        <v>986</v>
      </c>
      <c r="H15" s="43" t="s">
        <v>139</v>
      </c>
      <c r="I15" s="21" t="s">
        <v>170</v>
      </c>
      <c r="J15" s="21" t="s">
        <v>178</v>
      </c>
      <c r="K15" s="44">
        <v>44867</v>
      </c>
      <c r="L15" s="21"/>
      <c r="M15" s="34">
        <v>0.26739104699999999</v>
      </c>
      <c r="N15" s="34"/>
      <c r="P15" s="21" t="s">
        <v>986</v>
      </c>
      <c r="Q15" s="21"/>
      <c r="R15" s="21"/>
      <c r="S15" s="21"/>
      <c r="V15" s="21"/>
      <c r="W15" s="21"/>
      <c r="X15" s="21"/>
      <c r="AA15" s="21"/>
      <c r="AC15" s="21"/>
      <c r="AG15" s="21"/>
      <c r="AH15" s="21"/>
      <c r="AI15" s="21"/>
      <c r="AJ15" s="21"/>
      <c r="AL15" s="21"/>
      <c r="AM15" s="21"/>
      <c r="AN15" s="21"/>
      <c r="AO15" s="21"/>
      <c r="AP15" s="21"/>
      <c r="AQ15" s="21"/>
      <c r="AT15" s="45"/>
      <c r="AU15" s="14">
        <v>93.620277777838055</v>
      </c>
      <c r="AV15" s="14"/>
      <c r="AW15" s="14"/>
      <c r="AX15" s="14"/>
      <c r="BA15" s="14"/>
      <c r="BB15" s="14"/>
      <c r="BI15" s="14"/>
      <c r="BJ15" s="14"/>
      <c r="BK15" s="14"/>
      <c r="BL15" s="14"/>
      <c r="BM15" s="21"/>
    </row>
    <row r="16" spans="1:67" ht="15" x14ac:dyDescent="0.2">
      <c r="A16" s="21" t="s">
        <v>1294</v>
      </c>
      <c r="C16" s="21" t="s">
        <v>1067</v>
      </c>
      <c r="D16" s="21" t="s">
        <v>207</v>
      </c>
      <c r="G16" s="21" t="s">
        <v>986</v>
      </c>
      <c r="H16" s="43" t="s">
        <v>139</v>
      </c>
      <c r="I16" s="21" t="s">
        <v>170</v>
      </c>
      <c r="J16" s="21" t="s">
        <v>178</v>
      </c>
      <c r="K16" s="44">
        <v>44867</v>
      </c>
      <c r="L16" s="21"/>
      <c r="M16" s="34">
        <v>0.12537953399999999</v>
      </c>
      <c r="N16" s="34"/>
      <c r="P16" s="21" t="s">
        <v>986</v>
      </c>
      <c r="Q16" s="21"/>
      <c r="R16" s="21"/>
      <c r="S16" s="21"/>
      <c r="V16" s="21"/>
      <c r="W16" s="21"/>
      <c r="X16" s="21"/>
      <c r="AA16" s="21"/>
      <c r="AC16" s="21"/>
      <c r="AG16" s="21"/>
      <c r="AH16" s="21"/>
      <c r="AI16" s="21"/>
      <c r="AJ16" s="21"/>
      <c r="AL16" s="21"/>
      <c r="AM16" s="21"/>
      <c r="AN16" s="21"/>
      <c r="AO16" s="21"/>
      <c r="AP16" s="21"/>
      <c r="AQ16" s="21"/>
      <c r="AT16" s="45"/>
      <c r="AU16" s="14">
        <v>93.648609722382389</v>
      </c>
      <c r="AV16" s="14"/>
      <c r="AW16" s="14"/>
      <c r="AX16" s="14"/>
      <c r="BA16" s="14"/>
      <c r="BB16" s="14"/>
      <c r="BI16" s="14"/>
      <c r="BJ16" s="14"/>
      <c r="BK16" s="14"/>
      <c r="BL16" s="14"/>
      <c r="BM16" s="21"/>
    </row>
    <row r="17" spans="1:71" ht="15" x14ac:dyDescent="0.2">
      <c r="C17" s="21"/>
      <c r="D17" s="48"/>
      <c r="E17" s="48"/>
      <c r="F17" s="48"/>
      <c r="H17" s="43"/>
      <c r="I17" s="48"/>
      <c r="L17" s="21"/>
      <c r="M17" s="49"/>
      <c r="N17" s="49"/>
      <c r="O17" s="49"/>
      <c r="P17" s="21"/>
      <c r="Q17" s="21"/>
      <c r="R17" s="21"/>
      <c r="S17" s="21"/>
      <c r="V17" s="21"/>
      <c r="W17" s="21"/>
      <c r="X17" s="21"/>
      <c r="AA17" s="21"/>
      <c r="AC17" s="21"/>
      <c r="AG17" s="21"/>
      <c r="AH17" s="21"/>
      <c r="AI17" s="21"/>
      <c r="AJ17" s="21"/>
      <c r="AL17" s="21"/>
      <c r="AM17" s="21"/>
      <c r="AN17" s="21"/>
      <c r="AO17" s="21"/>
      <c r="AP17" s="21"/>
      <c r="AQ17" s="21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21"/>
    </row>
    <row r="18" spans="1:71" ht="15" x14ac:dyDescent="0.2">
      <c r="C18" s="48"/>
      <c r="D18" s="48"/>
      <c r="E18" s="48"/>
      <c r="F18" s="48"/>
      <c r="H18" s="43"/>
      <c r="I18" s="48"/>
      <c r="L18" s="21"/>
      <c r="M18" s="49"/>
      <c r="N18" s="49"/>
      <c r="O18" s="49"/>
      <c r="P18" s="21"/>
      <c r="Q18" s="21"/>
      <c r="R18" s="21"/>
      <c r="S18" s="21"/>
      <c r="V18" s="21"/>
      <c r="W18" s="21"/>
      <c r="X18" s="21"/>
      <c r="AA18" s="21"/>
      <c r="AC18" s="21"/>
      <c r="AG18" s="21"/>
      <c r="AH18" s="21"/>
      <c r="AI18" s="21"/>
      <c r="AJ18" s="21"/>
      <c r="AL18" s="21"/>
      <c r="AM18" s="21"/>
      <c r="AN18" s="21"/>
      <c r="AO18" s="21"/>
      <c r="AP18" s="21"/>
      <c r="AQ18" s="21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21"/>
      <c r="BS18" s="48"/>
    </row>
    <row r="19" spans="1:71" x14ac:dyDescent="0.2">
      <c r="A19" s="21" t="s">
        <v>1297</v>
      </c>
      <c r="B19" s="21" t="s">
        <v>1296</v>
      </c>
      <c r="C19" s="42" t="s">
        <v>795</v>
      </c>
      <c r="D19" s="33" t="s">
        <v>207</v>
      </c>
      <c r="E19" s="33" t="s">
        <v>126</v>
      </c>
      <c r="F19" s="33" t="s">
        <v>158</v>
      </c>
      <c r="G19" s="33" t="s">
        <v>138</v>
      </c>
      <c r="H19" s="50" t="s">
        <v>139</v>
      </c>
      <c r="I19" s="21" t="s">
        <v>170</v>
      </c>
      <c r="J19" s="21" t="s">
        <v>172</v>
      </c>
      <c r="K19" s="44">
        <v>43657</v>
      </c>
      <c r="L19" s="33" t="s">
        <v>781</v>
      </c>
      <c r="M19" s="23">
        <v>29.5</v>
      </c>
      <c r="N19" s="23">
        <v>2</v>
      </c>
      <c r="O19" s="26" t="s">
        <v>167</v>
      </c>
      <c r="P19" s="23">
        <v>27.5</v>
      </c>
      <c r="Q19" s="33">
        <v>5.61</v>
      </c>
      <c r="R19" s="33" t="s">
        <v>16</v>
      </c>
      <c r="S19" s="27">
        <v>1</v>
      </c>
      <c r="T19" s="33">
        <v>8.41</v>
      </c>
      <c r="U19" s="33">
        <v>1.89</v>
      </c>
      <c r="V19" s="33">
        <v>8</v>
      </c>
      <c r="W19" s="33"/>
      <c r="X19" s="33">
        <v>3</v>
      </c>
      <c r="Y19" s="33">
        <v>14.92</v>
      </c>
      <c r="Z19" s="33">
        <v>0.87</v>
      </c>
      <c r="AA19" s="23"/>
      <c r="AB19" s="33"/>
      <c r="AC19" s="23"/>
      <c r="AD19" s="33"/>
      <c r="AE19" s="33">
        <v>13.6</v>
      </c>
      <c r="AF19" s="33">
        <v>0.5</v>
      </c>
      <c r="AG19" s="33">
        <v>7.6</v>
      </c>
      <c r="AH19" s="33">
        <v>0.6</v>
      </c>
      <c r="AI19" s="26"/>
      <c r="AJ19" s="33">
        <v>5.41</v>
      </c>
      <c r="AK19" s="25" t="s">
        <v>223</v>
      </c>
      <c r="AL19" s="26">
        <v>77.924798113804883</v>
      </c>
      <c r="AM19" s="25" t="s">
        <v>223</v>
      </c>
      <c r="AN19" s="25">
        <f>SUM(AL19:AM19)</f>
        <v>77.924798113804883</v>
      </c>
      <c r="AP19" s="33" t="s">
        <v>125</v>
      </c>
      <c r="AQ19" s="33"/>
      <c r="AR19" s="33" t="s">
        <v>167</v>
      </c>
      <c r="AS19" s="33">
        <v>125</v>
      </c>
      <c r="AT19" s="26">
        <v>0.5838000000000001</v>
      </c>
      <c r="AU19" s="23">
        <v>71.316666666666663</v>
      </c>
      <c r="AV19" s="21">
        <v>21</v>
      </c>
      <c r="AW19" s="53">
        <f t="shared" ref="AW19:AW24" si="6">(((P19*(10^-6))*(AS19/1000)*1)/0.082057/(AV19+273.15))*(10^12)</f>
        <v>142415.81481656889</v>
      </c>
      <c r="AX19" s="14">
        <f t="shared" ref="AX19:AX24" si="7">(P19*1000)/AT19/AU19</f>
        <v>660.50721670184964</v>
      </c>
      <c r="AY19" s="14">
        <f t="shared" ref="AY19:AY24" si="8">AW19/AT19/AU19</f>
        <v>3420.6063075933803</v>
      </c>
      <c r="BA19" s="30">
        <v>32.287690454595371</v>
      </c>
      <c r="BC19" s="14">
        <v>1</v>
      </c>
      <c r="BE19" s="14">
        <v>232.22573095761837</v>
      </c>
      <c r="BF19" s="14">
        <v>2.2587977430632615</v>
      </c>
      <c r="BG19" s="14">
        <v>3</v>
      </c>
      <c r="BI19" s="14">
        <v>1361.9540144276862</v>
      </c>
      <c r="BJ19" s="14">
        <v>22.95051211634609</v>
      </c>
      <c r="BK19" s="14">
        <v>3</v>
      </c>
      <c r="BN19" s="42"/>
      <c r="BO19" s="33"/>
    </row>
    <row r="20" spans="1:71" s="48" customFormat="1" ht="15" x14ac:dyDescent="0.2">
      <c r="A20" s="21" t="s">
        <v>1297</v>
      </c>
      <c r="B20" s="21" t="s">
        <v>1296</v>
      </c>
      <c r="C20" s="19" t="s">
        <v>878</v>
      </c>
      <c r="D20" s="21" t="s">
        <v>207</v>
      </c>
      <c r="E20" s="33" t="s">
        <v>126</v>
      </c>
      <c r="F20" s="21" t="s">
        <v>1002</v>
      </c>
      <c r="G20" s="21" t="s">
        <v>138</v>
      </c>
      <c r="H20" s="21" t="s">
        <v>139</v>
      </c>
      <c r="I20" s="21" t="s">
        <v>170</v>
      </c>
      <c r="J20" s="21" t="s">
        <v>172</v>
      </c>
      <c r="K20" s="44">
        <v>43657</v>
      </c>
      <c r="L20" s="33" t="s">
        <v>781</v>
      </c>
      <c r="M20" s="23">
        <v>15.6</v>
      </c>
      <c r="N20" s="23">
        <v>2</v>
      </c>
      <c r="O20" s="26" t="s">
        <v>167</v>
      </c>
      <c r="P20" s="23">
        <v>13.6</v>
      </c>
      <c r="Q20" s="26" t="s">
        <v>167</v>
      </c>
      <c r="R20" s="26" t="s">
        <v>167</v>
      </c>
      <c r="S20" s="26" t="s">
        <v>167</v>
      </c>
      <c r="T20" s="25" t="s">
        <v>167</v>
      </c>
      <c r="U20" s="25" t="s">
        <v>167</v>
      </c>
      <c r="V20" s="25" t="s">
        <v>167</v>
      </c>
      <c r="W20" s="28"/>
      <c r="X20" s="28" t="s">
        <v>16</v>
      </c>
      <c r="Y20" s="28" t="s">
        <v>16</v>
      </c>
      <c r="Z20" s="28" t="s">
        <v>16</v>
      </c>
      <c r="AA20" s="28" t="s">
        <v>16</v>
      </c>
      <c r="AB20" s="28" t="s">
        <v>16</v>
      </c>
      <c r="AC20" s="28" t="s">
        <v>16</v>
      </c>
      <c r="AD20" s="28" t="s">
        <v>16</v>
      </c>
      <c r="AE20" s="28" t="s">
        <v>16</v>
      </c>
      <c r="AF20" s="28" t="s">
        <v>16</v>
      </c>
      <c r="AG20" s="28" t="s">
        <v>16</v>
      </c>
      <c r="AH20" s="28" t="s">
        <v>16</v>
      </c>
      <c r="AI20" s="79"/>
      <c r="AJ20" s="25" t="s">
        <v>16</v>
      </c>
      <c r="AK20" s="25" t="s">
        <v>16</v>
      </c>
      <c r="AL20" s="25" t="s">
        <v>16</v>
      </c>
      <c r="AM20" s="25" t="s">
        <v>16</v>
      </c>
      <c r="AN20" s="25" t="s">
        <v>16</v>
      </c>
      <c r="AO20" s="33"/>
      <c r="AP20" s="21" t="s">
        <v>16</v>
      </c>
      <c r="AQ20" s="34"/>
      <c r="AR20" s="21">
        <v>240</v>
      </c>
      <c r="AS20" s="21">
        <v>200</v>
      </c>
      <c r="AT20" s="34">
        <v>1</v>
      </c>
      <c r="AU20" s="30">
        <v>44.483333333333334</v>
      </c>
      <c r="AV20" s="21">
        <v>21</v>
      </c>
      <c r="AW20" s="53">
        <f t="shared" si="6"/>
        <v>112689.75019667415</v>
      </c>
      <c r="AX20" s="14">
        <f t="shared" si="7"/>
        <v>305.73248407643314</v>
      </c>
      <c r="AY20" s="14">
        <f t="shared" si="8"/>
        <v>2533.3027395280815</v>
      </c>
      <c r="AZ20" s="14"/>
      <c r="BA20" s="30" t="s">
        <v>167</v>
      </c>
      <c r="BB20" s="30"/>
      <c r="BC20" s="14"/>
      <c r="BD20" s="14"/>
      <c r="BE20" s="14" t="s">
        <v>167</v>
      </c>
      <c r="BF20" s="14" t="s">
        <v>167</v>
      </c>
      <c r="BG20" s="14" t="s">
        <v>167</v>
      </c>
      <c r="BH20" s="14"/>
      <c r="BI20" s="14" t="s">
        <v>167</v>
      </c>
      <c r="BJ20" s="14" t="s">
        <v>167</v>
      </c>
      <c r="BK20" s="14" t="s">
        <v>167</v>
      </c>
      <c r="BL20" s="34"/>
      <c r="BM20" s="21"/>
      <c r="BN20" s="19"/>
      <c r="BO20" s="21"/>
      <c r="BP20" s="19"/>
      <c r="BQ20" s="19"/>
      <c r="BR20" s="19"/>
      <c r="BS20" s="19"/>
    </row>
    <row r="21" spans="1:71" s="48" customFormat="1" ht="15" x14ac:dyDescent="0.2">
      <c r="A21" s="21" t="s">
        <v>1297</v>
      </c>
      <c r="B21" s="21" t="s">
        <v>1296</v>
      </c>
      <c r="C21" s="19" t="s">
        <v>880</v>
      </c>
      <c r="D21" s="21" t="s">
        <v>207</v>
      </c>
      <c r="E21" s="33" t="s">
        <v>126</v>
      </c>
      <c r="F21" s="21" t="s">
        <v>1003</v>
      </c>
      <c r="G21" s="21" t="s">
        <v>138</v>
      </c>
      <c r="H21" s="21" t="s">
        <v>139</v>
      </c>
      <c r="I21" s="21" t="s">
        <v>170</v>
      </c>
      <c r="J21" s="21" t="s">
        <v>172</v>
      </c>
      <c r="K21" s="44">
        <v>43657</v>
      </c>
      <c r="L21" s="33" t="s">
        <v>781</v>
      </c>
      <c r="M21" s="23">
        <v>13.8</v>
      </c>
      <c r="N21" s="23">
        <v>2</v>
      </c>
      <c r="O21" s="26" t="s">
        <v>167</v>
      </c>
      <c r="P21" s="23">
        <v>11.8</v>
      </c>
      <c r="Q21" s="26" t="s">
        <v>167</v>
      </c>
      <c r="R21" s="26" t="s">
        <v>167</v>
      </c>
      <c r="S21" s="26" t="s">
        <v>167</v>
      </c>
      <c r="T21" s="25" t="s">
        <v>167</v>
      </c>
      <c r="U21" s="25" t="s">
        <v>167</v>
      </c>
      <c r="V21" s="25" t="s">
        <v>167</v>
      </c>
      <c r="W21" s="28"/>
      <c r="X21" s="28" t="s">
        <v>16</v>
      </c>
      <c r="Y21" s="28" t="s">
        <v>16</v>
      </c>
      <c r="Z21" s="28" t="s">
        <v>16</v>
      </c>
      <c r="AA21" s="28" t="s">
        <v>16</v>
      </c>
      <c r="AB21" s="28" t="s">
        <v>16</v>
      </c>
      <c r="AC21" s="28" t="s">
        <v>16</v>
      </c>
      <c r="AD21" s="28" t="s">
        <v>16</v>
      </c>
      <c r="AE21" s="28" t="s">
        <v>16</v>
      </c>
      <c r="AF21" s="28" t="s">
        <v>16</v>
      </c>
      <c r="AG21" s="28" t="s">
        <v>16</v>
      </c>
      <c r="AH21" s="28" t="s">
        <v>16</v>
      </c>
      <c r="AI21" s="79"/>
      <c r="AJ21" s="25" t="s">
        <v>16</v>
      </c>
      <c r="AK21" s="25" t="s">
        <v>16</v>
      </c>
      <c r="AL21" s="25" t="s">
        <v>16</v>
      </c>
      <c r="AM21" s="25" t="s">
        <v>16</v>
      </c>
      <c r="AN21" s="25" t="s">
        <v>16</v>
      </c>
      <c r="AO21" s="33"/>
      <c r="AP21" s="21" t="s">
        <v>16</v>
      </c>
      <c r="AQ21" s="34"/>
      <c r="AR21" s="21">
        <v>240</v>
      </c>
      <c r="AS21" s="21">
        <v>200</v>
      </c>
      <c r="AT21" s="34">
        <v>0.78380000000000027</v>
      </c>
      <c r="AU21" s="30">
        <v>70.466666666666669</v>
      </c>
      <c r="AV21" s="21">
        <v>21</v>
      </c>
      <c r="AW21" s="53">
        <f t="shared" si="6"/>
        <v>97774.930317702601</v>
      </c>
      <c r="AX21" s="14">
        <f t="shared" si="7"/>
        <v>213.64514097320301</v>
      </c>
      <c r="AY21" s="14">
        <f t="shared" si="8"/>
        <v>1770.2659975737859</v>
      </c>
      <c r="AZ21" s="14"/>
      <c r="BA21" s="30">
        <v>26.434361619121781</v>
      </c>
      <c r="BB21" s="30"/>
      <c r="BC21" s="14">
        <v>1</v>
      </c>
      <c r="BD21" s="14"/>
      <c r="BE21" s="14" t="s">
        <v>167</v>
      </c>
      <c r="BF21" s="14" t="s">
        <v>167</v>
      </c>
      <c r="BG21" s="14" t="s">
        <v>167</v>
      </c>
      <c r="BH21" s="14"/>
      <c r="BI21" s="14" t="s">
        <v>167</v>
      </c>
      <c r="BJ21" s="14" t="s">
        <v>167</v>
      </c>
      <c r="BK21" s="14" t="s">
        <v>167</v>
      </c>
      <c r="BL21" s="34"/>
      <c r="BM21" s="21"/>
      <c r="BN21" s="19"/>
      <c r="BO21" s="21"/>
      <c r="BP21" s="19"/>
      <c r="BQ21" s="19"/>
      <c r="BR21" s="19"/>
      <c r="BS21" s="19"/>
    </row>
    <row r="22" spans="1:71" s="48" customFormat="1" ht="15" x14ac:dyDescent="0.2">
      <c r="A22" s="21" t="s">
        <v>1297</v>
      </c>
      <c r="B22" s="21" t="s">
        <v>1296</v>
      </c>
      <c r="C22" s="19" t="s">
        <v>883</v>
      </c>
      <c r="D22" s="21" t="s">
        <v>207</v>
      </c>
      <c r="E22" s="33" t="s">
        <v>126</v>
      </c>
      <c r="F22" s="21" t="s">
        <v>1004</v>
      </c>
      <c r="G22" s="21" t="s">
        <v>138</v>
      </c>
      <c r="H22" s="21" t="s">
        <v>139</v>
      </c>
      <c r="I22" s="21" t="s">
        <v>170</v>
      </c>
      <c r="J22" s="21" t="s">
        <v>172</v>
      </c>
      <c r="K22" s="44">
        <v>43657</v>
      </c>
      <c r="L22" s="33" t="s">
        <v>781</v>
      </c>
      <c r="M22" s="23">
        <v>33.609952</v>
      </c>
      <c r="N22" s="23">
        <v>2</v>
      </c>
      <c r="O22" s="26" t="s">
        <v>167</v>
      </c>
      <c r="P22" s="23">
        <v>31.609952</v>
      </c>
      <c r="Q22" s="26" t="s">
        <v>167</v>
      </c>
      <c r="R22" s="26" t="s">
        <v>167</v>
      </c>
      <c r="S22" s="26" t="s">
        <v>167</v>
      </c>
      <c r="T22" s="25" t="s">
        <v>167</v>
      </c>
      <c r="U22" s="25" t="s">
        <v>167</v>
      </c>
      <c r="V22" s="25" t="s">
        <v>167</v>
      </c>
      <c r="W22" s="28"/>
      <c r="X22" s="28" t="s">
        <v>16</v>
      </c>
      <c r="Y22" s="28" t="s">
        <v>16</v>
      </c>
      <c r="Z22" s="28" t="s">
        <v>16</v>
      </c>
      <c r="AA22" s="28" t="s">
        <v>16</v>
      </c>
      <c r="AB22" s="28" t="s">
        <v>16</v>
      </c>
      <c r="AC22" s="28" t="s">
        <v>16</v>
      </c>
      <c r="AD22" s="28" t="s">
        <v>16</v>
      </c>
      <c r="AE22" s="28" t="s">
        <v>16</v>
      </c>
      <c r="AF22" s="28" t="s">
        <v>16</v>
      </c>
      <c r="AG22" s="28" t="s">
        <v>16</v>
      </c>
      <c r="AH22" s="28" t="s">
        <v>16</v>
      </c>
      <c r="AI22" s="79"/>
      <c r="AJ22" s="25" t="s">
        <v>16</v>
      </c>
      <c r="AK22" s="25" t="s">
        <v>16</v>
      </c>
      <c r="AL22" s="25" t="s">
        <v>16</v>
      </c>
      <c r="AM22" s="25" t="s">
        <v>16</v>
      </c>
      <c r="AN22" s="25" t="s">
        <v>16</v>
      </c>
      <c r="AO22" s="33"/>
      <c r="AP22" s="21" t="s">
        <v>16</v>
      </c>
      <c r="AQ22" s="34"/>
      <c r="AR22" s="21">
        <v>240</v>
      </c>
      <c r="AS22" s="21">
        <v>200</v>
      </c>
      <c r="AT22" s="34">
        <v>2.0499999999999998</v>
      </c>
      <c r="AU22" s="30">
        <v>26.833333333333336</v>
      </c>
      <c r="AV22" s="21">
        <v>21</v>
      </c>
      <c r="AW22" s="53">
        <f t="shared" si="6"/>
        <v>261920.41136829864</v>
      </c>
      <c r="AX22" s="14">
        <f t="shared" si="7"/>
        <v>574.63933343432814</v>
      </c>
      <c r="AY22" s="14">
        <f t="shared" si="8"/>
        <v>4761.4678630807202</v>
      </c>
      <c r="AZ22" s="14"/>
      <c r="BA22" s="30">
        <v>25.68991679298345</v>
      </c>
      <c r="BB22" s="30"/>
      <c r="BC22" s="14">
        <v>1</v>
      </c>
      <c r="BD22" s="14"/>
      <c r="BE22" s="14" t="s">
        <v>167</v>
      </c>
      <c r="BF22" s="14" t="s">
        <v>167</v>
      </c>
      <c r="BG22" s="14" t="s">
        <v>167</v>
      </c>
      <c r="BH22" s="14"/>
      <c r="BI22" s="14" t="s">
        <v>167</v>
      </c>
      <c r="BJ22" s="14" t="s">
        <v>167</v>
      </c>
      <c r="BK22" s="14" t="s">
        <v>167</v>
      </c>
      <c r="BL22" s="34"/>
      <c r="BM22" s="21"/>
      <c r="BN22" s="19"/>
      <c r="BO22" s="21"/>
      <c r="BP22" s="19"/>
      <c r="BQ22" s="19"/>
      <c r="BR22" s="19"/>
      <c r="BS22" s="19"/>
    </row>
    <row r="23" spans="1:71" s="48" customFormat="1" ht="15" x14ac:dyDescent="0.2">
      <c r="A23" s="21" t="s">
        <v>1297</v>
      </c>
      <c r="B23" s="21" t="s">
        <v>1296</v>
      </c>
      <c r="C23" s="19" t="s">
        <v>882</v>
      </c>
      <c r="D23" s="21" t="s">
        <v>207</v>
      </c>
      <c r="E23" s="33" t="s">
        <v>126</v>
      </c>
      <c r="F23" s="21" t="s">
        <v>1005</v>
      </c>
      <c r="G23" s="21" t="s">
        <v>138</v>
      </c>
      <c r="H23" s="21" t="s">
        <v>139</v>
      </c>
      <c r="I23" s="21" t="s">
        <v>170</v>
      </c>
      <c r="J23" s="21" t="s">
        <v>172</v>
      </c>
      <c r="K23" s="44">
        <v>43657</v>
      </c>
      <c r="L23" s="33" t="s">
        <v>781</v>
      </c>
      <c r="M23" s="23">
        <v>54.825856000000002</v>
      </c>
      <c r="N23" s="23">
        <v>2</v>
      </c>
      <c r="O23" s="26" t="s">
        <v>167</v>
      </c>
      <c r="P23" s="23">
        <v>52.825856000000002</v>
      </c>
      <c r="Q23" s="26" t="s">
        <v>167</v>
      </c>
      <c r="R23" s="26" t="s">
        <v>167</v>
      </c>
      <c r="S23" s="26" t="s">
        <v>167</v>
      </c>
      <c r="T23" s="25" t="s">
        <v>167</v>
      </c>
      <c r="U23" s="25" t="s">
        <v>167</v>
      </c>
      <c r="V23" s="25" t="s">
        <v>167</v>
      </c>
      <c r="W23" s="28"/>
      <c r="X23" s="28" t="s">
        <v>16</v>
      </c>
      <c r="Y23" s="28" t="s">
        <v>16</v>
      </c>
      <c r="Z23" s="28" t="s">
        <v>16</v>
      </c>
      <c r="AA23" s="28" t="s">
        <v>16</v>
      </c>
      <c r="AB23" s="28" t="s">
        <v>16</v>
      </c>
      <c r="AC23" s="28" t="s">
        <v>16</v>
      </c>
      <c r="AD23" s="28" t="s">
        <v>16</v>
      </c>
      <c r="AE23" s="28" t="s">
        <v>16</v>
      </c>
      <c r="AF23" s="28" t="s">
        <v>16</v>
      </c>
      <c r="AG23" s="28" t="s">
        <v>16</v>
      </c>
      <c r="AH23" s="28" t="s">
        <v>16</v>
      </c>
      <c r="AI23" s="79"/>
      <c r="AJ23" s="25" t="s">
        <v>16</v>
      </c>
      <c r="AK23" s="25" t="s">
        <v>16</v>
      </c>
      <c r="AL23" s="25" t="s">
        <v>16</v>
      </c>
      <c r="AM23" s="25" t="s">
        <v>16</v>
      </c>
      <c r="AN23" s="25" t="s">
        <v>16</v>
      </c>
      <c r="AO23" s="33"/>
      <c r="AP23" s="21" t="s">
        <v>16</v>
      </c>
      <c r="AQ23" s="34"/>
      <c r="AR23" s="21">
        <v>240</v>
      </c>
      <c r="AS23" s="21">
        <v>200</v>
      </c>
      <c r="AT23" s="34">
        <v>2.0499999999999998</v>
      </c>
      <c r="AU23" s="30">
        <v>45.833333333333336</v>
      </c>
      <c r="AV23" s="21">
        <v>21</v>
      </c>
      <c r="AW23" s="53">
        <f t="shared" si="6"/>
        <v>437715.62621805008</v>
      </c>
      <c r="AX23" s="14">
        <f t="shared" si="7"/>
        <v>562.22640532150774</v>
      </c>
      <c r="AY23" s="14">
        <f t="shared" si="8"/>
        <v>4658.6142036510873</v>
      </c>
      <c r="AZ23" s="14"/>
      <c r="BA23" s="30">
        <v>31.207555823874742</v>
      </c>
      <c r="BB23" s="30"/>
      <c r="BC23" s="14">
        <v>1</v>
      </c>
      <c r="BD23" s="14"/>
      <c r="BE23" s="14" t="s">
        <v>167</v>
      </c>
      <c r="BF23" s="14" t="s">
        <v>167</v>
      </c>
      <c r="BG23" s="14" t="s">
        <v>167</v>
      </c>
      <c r="BH23" s="14"/>
      <c r="BI23" s="14" t="s">
        <v>167</v>
      </c>
      <c r="BJ23" s="14" t="s">
        <v>167</v>
      </c>
      <c r="BK23" s="14" t="s">
        <v>167</v>
      </c>
      <c r="BL23" s="34"/>
      <c r="BM23" s="21"/>
      <c r="BN23" s="19"/>
      <c r="BO23" s="21"/>
      <c r="BP23" s="19"/>
      <c r="BQ23" s="19"/>
      <c r="BR23" s="19"/>
      <c r="BS23" s="19"/>
    </row>
    <row r="24" spans="1:71" s="48" customFormat="1" x14ac:dyDescent="0.2">
      <c r="A24" s="21" t="s">
        <v>1297</v>
      </c>
      <c r="B24" s="21" t="s">
        <v>1296</v>
      </c>
      <c r="C24" s="42" t="s">
        <v>952</v>
      </c>
      <c r="D24" s="33" t="s">
        <v>207</v>
      </c>
      <c r="E24" s="33" t="s">
        <v>126</v>
      </c>
      <c r="F24" s="33" t="s">
        <v>159</v>
      </c>
      <c r="G24" s="33" t="s">
        <v>138</v>
      </c>
      <c r="H24" s="50" t="s">
        <v>140</v>
      </c>
      <c r="I24" s="21" t="s">
        <v>170</v>
      </c>
      <c r="J24" s="21" t="s">
        <v>172</v>
      </c>
      <c r="K24" s="44">
        <v>43657</v>
      </c>
      <c r="L24" s="33" t="s">
        <v>781</v>
      </c>
      <c r="M24" s="23">
        <v>23.421368000000001</v>
      </c>
      <c r="N24" s="23">
        <v>2</v>
      </c>
      <c r="O24" s="26" t="s">
        <v>167</v>
      </c>
      <c r="P24" s="23">
        <v>21.421368000000001</v>
      </c>
      <c r="Q24" s="33">
        <v>12.37</v>
      </c>
      <c r="R24" s="33" t="s">
        <v>16</v>
      </c>
      <c r="S24" s="27">
        <v>1</v>
      </c>
      <c r="T24" s="33">
        <v>8.41</v>
      </c>
      <c r="U24" s="33">
        <v>1.89</v>
      </c>
      <c r="V24" s="33">
        <v>8</v>
      </c>
      <c r="W24" s="33"/>
      <c r="X24" s="33">
        <v>3</v>
      </c>
      <c r="Y24" s="33">
        <v>14.92</v>
      </c>
      <c r="Z24" s="33">
        <v>0.87</v>
      </c>
      <c r="AA24" s="23"/>
      <c r="AB24" s="33"/>
      <c r="AC24" s="23"/>
      <c r="AD24" s="33"/>
      <c r="AE24" s="33">
        <v>13.6</v>
      </c>
      <c r="AF24" s="33">
        <v>0.5</v>
      </c>
      <c r="AG24" s="33">
        <v>7.6</v>
      </c>
      <c r="AH24" s="33">
        <v>0.6</v>
      </c>
      <c r="AI24" s="26"/>
      <c r="AJ24" s="33">
        <v>12.75</v>
      </c>
      <c r="AK24" s="25" t="s">
        <v>223</v>
      </c>
      <c r="AL24" s="26">
        <v>195.35599361018589</v>
      </c>
      <c r="AM24" s="25" t="s">
        <v>223</v>
      </c>
      <c r="AN24" s="25">
        <f>SUM(AL24:AM24)</f>
        <v>195.35599361018589</v>
      </c>
      <c r="AO24" s="33"/>
      <c r="AP24" s="33" t="s">
        <v>125</v>
      </c>
      <c r="AQ24" s="33"/>
      <c r="AR24" s="33" t="s">
        <v>167</v>
      </c>
      <c r="AS24" s="33">
        <v>125</v>
      </c>
      <c r="AT24" s="26">
        <v>1.9</v>
      </c>
      <c r="AU24" s="23">
        <v>26.683333333333344</v>
      </c>
      <c r="AV24" s="21">
        <v>21</v>
      </c>
      <c r="AW24" s="53">
        <f t="shared" si="6"/>
        <v>110936.05738929365</v>
      </c>
      <c r="AX24" s="14">
        <f t="shared" si="7"/>
        <v>422.52607909530218</v>
      </c>
      <c r="AY24" s="14">
        <f t="shared" si="8"/>
        <v>2188.1598485675454</v>
      </c>
      <c r="AZ24" s="14"/>
      <c r="BA24" s="30" t="s">
        <v>167</v>
      </c>
      <c r="BB24" s="30"/>
      <c r="BC24" s="14"/>
      <c r="BD24" s="14"/>
      <c r="BE24" s="14" t="s">
        <v>167</v>
      </c>
      <c r="BF24" s="14" t="s">
        <v>167</v>
      </c>
      <c r="BG24" s="14" t="s">
        <v>167</v>
      </c>
      <c r="BH24" s="14"/>
      <c r="BI24" s="14" t="s">
        <v>167</v>
      </c>
      <c r="BJ24" s="14" t="s">
        <v>167</v>
      </c>
      <c r="BK24" s="14" t="s">
        <v>167</v>
      </c>
      <c r="BL24" s="26"/>
      <c r="BM24"/>
      <c r="BN24" s="42"/>
      <c r="BO24" s="33"/>
      <c r="BP24" s="21"/>
      <c r="BQ24" s="21"/>
      <c r="BR24" s="21"/>
      <c r="BS24" s="21"/>
    </row>
    <row r="25" spans="1:71" s="48" customFormat="1" ht="15" x14ac:dyDescent="0.2">
      <c r="A25" s="21" t="s">
        <v>1297</v>
      </c>
      <c r="B25" s="21" t="s">
        <v>1296</v>
      </c>
      <c r="C25" s="48" t="s">
        <v>950</v>
      </c>
      <c r="D25" s="48" t="s">
        <v>207</v>
      </c>
      <c r="G25" s="151" t="s">
        <v>138</v>
      </c>
      <c r="H25" s="151" t="s">
        <v>140</v>
      </c>
      <c r="I25" s="48" t="s">
        <v>170</v>
      </c>
      <c r="J25" s="21" t="s">
        <v>172</v>
      </c>
      <c r="K25" s="152">
        <v>43657</v>
      </c>
      <c r="L25" s="21"/>
      <c r="M25" s="45">
        <v>28.447832000000002</v>
      </c>
      <c r="N25" s="45"/>
      <c r="O25" s="45"/>
      <c r="P25" s="21" t="s">
        <v>1188</v>
      </c>
      <c r="Q25" s="21" t="s">
        <v>167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45"/>
      <c r="AU25" s="45">
        <v>45.70000000000001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21"/>
      <c r="BN25" s="21"/>
      <c r="BO25" s="21"/>
      <c r="BP25" s="21"/>
      <c r="BQ25" s="21"/>
      <c r="BR25" s="21"/>
      <c r="BS25" s="21"/>
    </row>
    <row r="26" spans="1:71" s="48" customFormat="1" ht="15" x14ac:dyDescent="0.2">
      <c r="A26" s="21" t="s">
        <v>1297</v>
      </c>
      <c r="B26" s="21" t="s">
        <v>1296</v>
      </c>
      <c r="C26" s="48" t="s">
        <v>951</v>
      </c>
      <c r="D26" s="48" t="s">
        <v>207</v>
      </c>
      <c r="G26" s="151" t="s">
        <v>138</v>
      </c>
      <c r="H26" s="151" t="s">
        <v>140</v>
      </c>
      <c r="I26" s="48" t="s">
        <v>170</v>
      </c>
      <c r="J26" s="21" t="s">
        <v>172</v>
      </c>
      <c r="K26" s="152">
        <v>43657</v>
      </c>
      <c r="L26" s="21"/>
      <c r="M26" s="45">
        <v>9.1851760000000002</v>
      </c>
      <c r="N26" s="45"/>
      <c r="O26" s="45"/>
      <c r="P26" s="21" t="s">
        <v>1020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45"/>
      <c r="AU26" s="45">
        <v>48.099999999999994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21"/>
      <c r="BN26" s="21"/>
      <c r="BO26" s="21"/>
      <c r="BP26" s="21"/>
      <c r="BQ26" s="21"/>
      <c r="BR26" s="21"/>
      <c r="BS26" s="21"/>
    </row>
    <row r="27" spans="1:71" s="48" customFormat="1" x14ac:dyDescent="0.2">
      <c r="A27" s="21" t="s">
        <v>1297</v>
      </c>
      <c r="B27" s="21" t="s">
        <v>1296</v>
      </c>
      <c r="C27" s="42" t="s">
        <v>964</v>
      </c>
      <c r="D27" s="33" t="s">
        <v>207</v>
      </c>
      <c r="E27" s="33" t="s">
        <v>126</v>
      </c>
      <c r="F27" s="33" t="s">
        <v>160</v>
      </c>
      <c r="G27" s="33" t="s">
        <v>138</v>
      </c>
      <c r="H27" s="50" t="s">
        <v>141</v>
      </c>
      <c r="I27" s="21" t="s">
        <v>170</v>
      </c>
      <c r="J27" s="21" t="s">
        <v>172</v>
      </c>
      <c r="K27" s="44">
        <v>43657</v>
      </c>
      <c r="L27" s="33" t="s">
        <v>781</v>
      </c>
      <c r="M27" s="23">
        <v>27.354896</v>
      </c>
      <c r="N27" s="23">
        <v>2</v>
      </c>
      <c r="O27" s="26" t="s">
        <v>167</v>
      </c>
      <c r="P27" s="23">
        <v>25.354896</v>
      </c>
      <c r="Q27" s="33">
        <v>4.9400000000000004</v>
      </c>
      <c r="R27" s="33" t="s">
        <v>16</v>
      </c>
      <c r="S27" s="27">
        <v>1</v>
      </c>
      <c r="T27" s="33">
        <v>8.41</v>
      </c>
      <c r="U27" s="33">
        <v>1.89</v>
      </c>
      <c r="V27" s="33">
        <v>8</v>
      </c>
      <c r="W27" s="33"/>
      <c r="X27" s="33">
        <v>3</v>
      </c>
      <c r="Y27" s="33">
        <v>14.92</v>
      </c>
      <c r="Z27" s="33">
        <v>0.87</v>
      </c>
      <c r="AA27" s="23"/>
      <c r="AB27" s="33"/>
      <c r="AC27" s="23"/>
      <c r="AD27" s="33"/>
      <c r="AE27" s="33">
        <v>13.6</v>
      </c>
      <c r="AF27" s="33">
        <v>0.5</v>
      </c>
      <c r="AG27" s="33">
        <v>7.6</v>
      </c>
      <c r="AH27" s="33">
        <v>0.6</v>
      </c>
      <c r="AI27" s="26"/>
      <c r="AJ27" s="33">
        <v>4.66</v>
      </c>
      <c r="AK27" s="25" t="s">
        <v>223</v>
      </c>
      <c r="AL27" s="26">
        <v>65.925697756545233</v>
      </c>
      <c r="AM27" s="25" t="s">
        <v>223</v>
      </c>
      <c r="AN27" s="25">
        <f>SUM(AL27:AM27)</f>
        <v>65.925697756545233</v>
      </c>
      <c r="AO27" s="33"/>
      <c r="AP27" s="33" t="s">
        <v>125</v>
      </c>
      <c r="AQ27" s="33"/>
      <c r="AR27" s="33" t="s">
        <v>167</v>
      </c>
      <c r="AS27" s="33">
        <v>500</v>
      </c>
      <c r="AT27" s="26">
        <v>2.15</v>
      </c>
      <c r="AU27" s="23">
        <v>48.300000000000004</v>
      </c>
      <c r="AV27" s="21">
        <v>21</v>
      </c>
      <c r="AW27" s="53">
        <f>(((P27*(10^-6))*(AS27/1000)*1)/0.082057/(AV27+273.15))*(10^12)</f>
        <v>525227.37068063475</v>
      </c>
      <c r="AX27" s="14">
        <f>(P27*1000)/AT27/AU27</f>
        <v>244.16097067745199</v>
      </c>
      <c r="AY27" s="14">
        <f>AW27/AT27/AU27</f>
        <v>5057.8012487903579</v>
      </c>
      <c r="AZ27" s="14"/>
      <c r="BA27" s="30" t="s">
        <v>167</v>
      </c>
      <c r="BB27" s="30"/>
      <c r="BC27" s="14"/>
      <c r="BD27" s="14"/>
      <c r="BE27" s="14" t="s">
        <v>167</v>
      </c>
      <c r="BF27" s="14" t="s">
        <v>167</v>
      </c>
      <c r="BG27" s="14" t="s">
        <v>167</v>
      </c>
      <c r="BH27" s="14"/>
      <c r="BI27" s="14" t="s">
        <v>167</v>
      </c>
      <c r="BJ27" s="14" t="s">
        <v>167</v>
      </c>
      <c r="BK27" s="14" t="s">
        <v>167</v>
      </c>
      <c r="BL27" s="26"/>
      <c r="BM27"/>
      <c r="BN27" s="42"/>
      <c r="BO27" s="33"/>
      <c r="BP27" s="21"/>
      <c r="BQ27" s="21"/>
      <c r="BR27" s="21"/>
      <c r="BS27" s="21"/>
    </row>
    <row r="28" spans="1:71" s="48" customFormat="1" x14ac:dyDescent="0.2">
      <c r="A28" s="21" t="s">
        <v>1297</v>
      </c>
      <c r="B28" s="21" t="s">
        <v>1296</v>
      </c>
      <c r="C28" s="42" t="s">
        <v>968</v>
      </c>
      <c r="D28" s="33" t="s">
        <v>207</v>
      </c>
      <c r="E28" s="33" t="s">
        <v>126</v>
      </c>
      <c r="F28" s="33" t="s">
        <v>155</v>
      </c>
      <c r="G28" s="33" t="s">
        <v>138</v>
      </c>
      <c r="H28" s="50" t="s">
        <v>141</v>
      </c>
      <c r="I28" s="21" t="s">
        <v>170</v>
      </c>
      <c r="J28" s="21" t="s">
        <v>172</v>
      </c>
      <c r="K28" s="44">
        <v>43657</v>
      </c>
      <c r="L28" s="33" t="s">
        <v>781</v>
      </c>
      <c r="M28" s="23">
        <v>34.4</v>
      </c>
      <c r="N28" s="23">
        <v>2</v>
      </c>
      <c r="O28" s="26" t="s">
        <v>167</v>
      </c>
      <c r="P28" s="23">
        <v>32.4</v>
      </c>
      <c r="Q28" s="33">
        <v>4.8099999999999996</v>
      </c>
      <c r="R28" s="33" t="s">
        <v>16</v>
      </c>
      <c r="S28" s="27">
        <v>1</v>
      </c>
      <c r="T28" s="33">
        <v>8.41</v>
      </c>
      <c r="U28" s="33">
        <v>1.89</v>
      </c>
      <c r="V28" s="33">
        <v>8</v>
      </c>
      <c r="W28" s="33"/>
      <c r="X28" s="33">
        <v>3</v>
      </c>
      <c r="Y28" s="33">
        <v>14.92</v>
      </c>
      <c r="Z28" s="33">
        <v>0.87</v>
      </c>
      <c r="AA28" s="23"/>
      <c r="AB28" s="33"/>
      <c r="AC28" s="23"/>
      <c r="AD28" s="33"/>
      <c r="AE28" s="33">
        <v>13.6</v>
      </c>
      <c r="AF28" s="33">
        <v>0.5</v>
      </c>
      <c r="AG28" s="33">
        <v>7.6</v>
      </c>
      <c r="AH28" s="33">
        <v>0.6</v>
      </c>
      <c r="AI28" s="26"/>
      <c r="AJ28" s="33">
        <v>4.58</v>
      </c>
      <c r="AK28" s="25" t="s">
        <v>223</v>
      </c>
      <c r="AL28" s="26">
        <v>64.645793718437545</v>
      </c>
      <c r="AM28" s="25" t="s">
        <v>223</v>
      </c>
      <c r="AN28" s="25">
        <f>SUM(AL28:AM28)</f>
        <v>64.645793718437545</v>
      </c>
      <c r="AO28" s="33"/>
      <c r="AP28" s="33" t="s">
        <v>125</v>
      </c>
      <c r="AQ28" s="33"/>
      <c r="AR28" s="33" t="s">
        <v>167</v>
      </c>
      <c r="AS28" s="33">
        <v>250</v>
      </c>
      <c r="AT28" s="26">
        <v>1</v>
      </c>
      <c r="AU28" s="23">
        <v>43.333333333333336</v>
      </c>
      <c r="AV28" s="21">
        <v>21</v>
      </c>
      <c r="AW28" s="53">
        <f>(((P28*(10^-6))*(AS28/1000)*1)/0.082057/(AV28+273.15))*(10^12)</f>
        <v>335583.44727686053</v>
      </c>
      <c r="AX28" s="14">
        <f>(P28*1000)/AT28/AU28</f>
        <v>747.69230769230762</v>
      </c>
      <c r="AY28" s="14">
        <f>AW28/AT28/AU28</f>
        <v>7744.2333986967815</v>
      </c>
      <c r="AZ28" s="14"/>
      <c r="BA28" s="30" t="s">
        <v>167</v>
      </c>
      <c r="BB28" s="30"/>
      <c r="BC28" s="14"/>
      <c r="BD28" s="14"/>
      <c r="BE28" s="14" t="s">
        <v>167</v>
      </c>
      <c r="BF28" s="14" t="s">
        <v>167</v>
      </c>
      <c r="BG28" s="14" t="s">
        <v>167</v>
      </c>
      <c r="BH28" s="14"/>
      <c r="BI28" s="14" t="s">
        <v>167</v>
      </c>
      <c r="BJ28" s="14" t="s">
        <v>167</v>
      </c>
      <c r="BK28" s="14" t="s">
        <v>167</v>
      </c>
      <c r="BL28" s="26"/>
      <c r="BM28"/>
      <c r="BN28" s="42"/>
      <c r="BO28" s="33"/>
      <c r="BP28" s="21"/>
      <c r="BQ28" s="21"/>
      <c r="BR28" s="21"/>
      <c r="BS28" s="21"/>
    </row>
    <row r="29" spans="1:71" s="48" customFormat="1" x14ac:dyDescent="0.2">
      <c r="A29" s="21" t="s">
        <v>1297</v>
      </c>
      <c r="B29" s="21" t="s">
        <v>1296</v>
      </c>
      <c r="C29" s="42" t="s">
        <v>966</v>
      </c>
      <c r="D29" s="33" t="s">
        <v>207</v>
      </c>
      <c r="E29" s="33" t="s">
        <v>126</v>
      </c>
      <c r="F29" s="33" t="s">
        <v>156</v>
      </c>
      <c r="G29" s="33" t="s">
        <v>138</v>
      </c>
      <c r="H29" s="50" t="s">
        <v>141</v>
      </c>
      <c r="I29" s="21" t="s">
        <v>170</v>
      </c>
      <c r="J29" s="21" t="s">
        <v>172</v>
      </c>
      <c r="K29" s="44">
        <v>43657</v>
      </c>
      <c r="L29" s="33" t="s">
        <v>781</v>
      </c>
      <c r="M29" s="23">
        <v>65.7</v>
      </c>
      <c r="N29" s="23">
        <v>2</v>
      </c>
      <c r="O29" s="26" t="s">
        <v>167</v>
      </c>
      <c r="P29" s="23">
        <v>63.7</v>
      </c>
      <c r="Q29" s="33">
        <v>3.98</v>
      </c>
      <c r="R29" s="33" t="s">
        <v>16</v>
      </c>
      <c r="S29" s="27">
        <v>1</v>
      </c>
      <c r="T29" s="33">
        <v>8.41</v>
      </c>
      <c r="U29" s="33">
        <v>1.89</v>
      </c>
      <c r="V29" s="33">
        <v>8</v>
      </c>
      <c r="W29" s="33"/>
      <c r="X29" s="33">
        <v>3</v>
      </c>
      <c r="Y29" s="33">
        <v>14.92</v>
      </c>
      <c r="Z29" s="33">
        <v>0.87</v>
      </c>
      <c r="AA29" s="23"/>
      <c r="AB29" s="33"/>
      <c r="AC29" s="23"/>
      <c r="AD29" s="33"/>
      <c r="AE29" s="33">
        <v>13.6</v>
      </c>
      <c r="AF29" s="33">
        <v>0.5</v>
      </c>
      <c r="AG29" s="33">
        <v>7.6</v>
      </c>
      <c r="AH29" s="33">
        <v>0.6</v>
      </c>
      <c r="AI29" s="26"/>
      <c r="AJ29" s="33">
        <v>3.84</v>
      </c>
      <c r="AK29" s="25" t="s">
        <v>223</v>
      </c>
      <c r="AL29" s="26">
        <v>52.806681365941365</v>
      </c>
      <c r="AM29" s="25" t="s">
        <v>223</v>
      </c>
      <c r="AN29" s="25">
        <f>SUM(AL29:AM29)</f>
        <v>52.806681365941365</v>
      </c>
      <c r="AO29" s="33"/>
      <c r="AP29" s="33" t="s">
        <v>125</v>
      </c>
      <c r="AQ29" s="33"/>
      <c r="AR29" s="33" t="s">
        <v>167</v>
      </c>
      <c r="AS29" s="33">
        <v>125</v>
      </c>
      <c r="AT29" s="26">
        <v>1</v>
      </c>
      <c r="AU29" s="23">
        <v>44.35</v>
      </c>
      <c r="AV29" s="21">
        <v>21</v>
      </c>
      <c r="AW29" s="53">
        <f>(((P29*(10^-6))*(AS29/1000)*1)/0.082057/(AV29+273.15))*(10^12)</f>
        <v>329886.81468419783</v>
      </c>
      <c r="AX29" s="14">
        <f>(P29*1000)/AT29/AU29</f>
        <v>1436.3021420518601</v>
      </c>
      <c r="AY29" s="14">
        <f>AW29/AT29/AU29</f>
        <v>7438.2596321126903</v>
      </c>
      <c r="AZ29" s="14"/>
      <c r="BA29" s="30" t="s">
        <v>167</v>
      </c>
      <c r="BB29" s="30"/>
      <c r="BC29" s="14"/>
      <c r="BD29" s="14"/>
      <c r="BE29" s="14" t="s">
        <v>167</v>
      </c>
      <c r="BF29" s="14" t="s">
        <v>167</v>
      </c>
      <c r="BG29" s="14" t="s">
        <v>167</v>
      </c>
      <c r="BH29" s="14"/>
      <c r="BI29" s="14" t="s">
        <v>167</v>
      </c>
      <c r="BJ29" s="14" t="s">
        <v>167</v>
      </c>
      <c r="BK29" s="14" t="s">
        <v>167</v>
      </c>
      <c r="BL29" s="26"/>
      <c r="BM29"/>
      <c r="BN29" s="42"/>
      <c r="BO29" s="33"/>
      <c r="BP29" s="21"/>
      <c r="BQ29" s="21"/>
      <c r="BR29" s="21"/>
      <c r="BS29" s="21"/>
    </row>
    <row r="30" spans="1:71" s="48" customFormat="1" x14ac:dyDescent="0.2">
      <c r="A30" s="21" t="s">
        <v>1297</v>
      </c>
      <c r="B30" s="21" t="s">
        <v>1296</v>
      </c>
      <c r="C30" s="42" t="s">
        <v>969</v>
      </c>
      <c r="D30" s="33" t="s">
        <v>207</v>
      </c>
      <c r="E30" s="33" t="s">
        <v>126</v>
      </c>
      <c r="F30" s="33" t="s">
        <v>157</v>
      </c>
      <c r="G30" s="33" t="s">
        <v>138</v>
      </c>
      <c r="H30" s="50" t="s">
        <v>141</v>
      </c>
      <c r="I30" s="21" t="s">
        <v>170</v>
      </c>
      <c r="J30" s="21" t="s">
        <v>172</v>
      </c>
      <c r="K30" s="44">
        <v>43657</v>
      </c>
      <c r="L30" s="33" t="s">
        <v>781</v>
      </c>
      <c r="M30" s="23">
        <v>136.80000000000001</v>
      </c>
      <c r="N30" s="23">
        <v>2</v>
      </c>
      <c r="O30" s="26" t="s">
        <v>167</v>
      </c>
      <c r="P30" s="23">
        <v>134.80000000000001</v>
      </c>
      <c r="Q30" s="33">
        <v>4.5199999999999996</v>
      </c>
      <c r="R30" s="33" t="s">
        <v>16</v>
      </c>
      <c r="S30" s="27">
        <v>1</v>
      </c>
      <c r="T30" s="33">
        <v>8.41</v>
      </c>
      <c r="U30" s="33">
        <v>1.89</v>
      </c>
      <c r="V30" s="33">
        <v>8</v>
      </c>
      <c r="W30" s="33"/>
      <c r="X30" s="33">
        <v>3</v>
      </c>
      <c r="Y30" s="33">
        <v>14.92</v>
      </c>
      <c r="Z30" s="33">
        <v>0.87</v>
      </c>
      <c r="AA30" s="23"/>
      <c r="AB30" s="33"/>
      <c r="AC30" s="23"/>
      <c r="AD30" s="33"/>
      <c r="AE30" s="33">
        <v>13.6</v>
      </c>
      <c r="AF30" s="33">
        <v>0.5</v>
      </c>
      <c r="AG30" s="33">
        <v>7.6</v>
      </c>
      <c r="AH30" s="33">
        <v>0.6</v>
      </c>
      <c r="AI30" s="26"/>
      <c r="AJ30" s="33">
        <v>4.46</v>
      </c>
      <c r="AK30" s="25" t="s">
        <v>223</v>
      </c>
      <c r="AL30" s="26">
        <v>62.725937661276021</v>
      </c>
      <c r="AM30" s="25" t="s">
        <v>223</v>
      </c>
      <c r="AN30" s="25">
        <f>SUM(AL30:AM30)</f>
        <v>62.725937661276021</v>
      </c>
      <c r="AO30" s="33"/>
      <c r="AP30" s="33" t="s">
        <v>125</v>
      </c>
      <c r="AQ30" s="33"/>
      <c r="AR30" s="33" t="s">
        <v>167</v>
      </c>
      <c r="AS30" s="33">
        <v>125</v>
      </c>
      <c r="AT30" s="26">
        <v>1</v>
      </c>
      <c r="AU30" s="23">
        <v>71.13333333333334</v>
      </c>
      <c r="AV30" s="21">
        <v>21</v>
      </c>
      <c r="AW30" s="53">
        <f>(((P30*(10^-6))*(AS30/1000)*1)/0.082057/(AV30+273.15))*(10^12)</f>
        <v>698096.4304463088</v>
      </c>
      <c r="AX30" s="14">
        <f>(P30*1000)/AT30/AU30</f>
        <v>1895.032802249297</v>
      </c>
      <c r="AY30" s="14">
        <f>AW30/AT30/AU30</f>
        <v>9813.914204962166</v>
      </c>
      <c r="AZ30" s="14"/>
      <c r="BA30" s="30" t="s">
        <v>167</v>
      </c>
      <c r="BB30" s="30"/>
      <c r="BC30" s="14"/>
      <c r="BD30" s="14"/>
      <c r="BE30" s="14" t="s">
        <v>167</v>
      </c>
      <c r="BF30" s="14" t="s">
        <v>167</v>
      </c>
      <c r="BG30" s="14" t="s">
        <v>167</v>
      </c>
      <c r="BH30" s="14"/>
      <c r="BI30" s="14" t="s">
        <v>167</v>
      </c>
      <c r="BJ30" s="14" t="s">
        <v>167</v>
      </c>
      <c r="BK30" s="14" t="s">
        <v>167</v>
      </c>
      <c r="BL30" s="26"/>
      <c r="BM30"/>
      <c r="BN30" s="42"/>
      <c r="BO30" s="33"/>
      <c r="BP30" s="21"/>
      <c r="BQ30" s="21"/>
      <c r="BR30" s="21"/>
      <c r="BS30" s="21"/>
    </row>
    <row r="31" spans="1:71" s="48" customFormat="1" ht="15" x14ac:dyDescent="0.2">
      <c r="A31" s="21" t="s">
        <v>1297</v>
      </c>
      <c r="B31" s="21" t="s">
        <v>1296</v>
      </c>
      <c r="C31" s="48" t="s">
        <v>967</v>
      </c>
      <c r="D31" s="48" t="s">
        <v>207</v>
      </c>
      <c r="G31" s="151" t="s">
        <v>138</v>
      </c>
      <c r="H31" s="153" t="s">
        <v>141</v>
      </c>
      <c r="I31" s="48" t="s">
        <v>170</v>
      </c>
      <c r="J31" s="21" t="s">
        <v>172</v>
      </c>
      <c r="K31" s="152">
        <v>43657</v>
      </c>
      <c r="L31" s="21"/>
      <c r="M31" s="45">
        <v>52.3</v>
      </c>
      <c r="N31" s="45"/>
      <c r="O31" s="45"/>
      <c r="P31" s="21" t="s">
        <v>1188</v>
      </c>
      <c r="Q31" s="21" t="s">
        <v>167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45"/>
      <c r="AU31" s="45">
        <v>70.26666666666668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21"/>
      <c r="BN31" s="21"/>
      <c r="BO31" s="21"/>
      <c r="BP31" s="21"/>
      <c r="BQ31" s="21"/>
      <c r="BR31" s="21"/>
      <c r="BS31" s="21"/>
    </row>
    <row r="32" spans="1:71" s="48" customFormat="1" ht="15" x14ac:dyDescent="0.2">
      <c r="A32" s="21" t="s">
        <v>1297</v>
      </c>
      <c r="B32" s="21" t="s">
        <v>1296</v>
      </c>
      <c r="C32" s="48" t="s">
        <v>960</v>
      </c>
      <c r="D32" s="48" t="s">
        <v>207</v>
      </c>
      <c r="G32" s="151" t="s">
        <v>138</v>
      </c>
      <c r="H32" s="151" t="s">
        <v>141</v>
      </c>
      <c r="I32" s="48" t="s">
        <v>170</v>
      </c>
      <c r="J32" s="21" t="s">
        <v>172</v>
      </c>
      <c r="K32" s="152">
        <v>43657</v>
      </c>
      <c r="L32" s="21"/>
      <c r="M32" s="45">
        <v>10.956144</v>
      </c>
      <c r="N32" s="45"/>
      <c r="O32" s="45"/>
      <c r="P32" s="21" t="s">
        <v>1188</v>
      </c>
      <c r="Q32" s="21" t="s">
        <v>167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45"/>
      <c r="AU32" s="45">
        <v>45.783333333333331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21"/>
      <c r="BN32" s="21"/>
      <c r="BO32" s="21"/>
      <c r="BP32" s="21"/>
      <c r="BQ32" s="21"/>
      <c r="BR32" s="21"/>
      <c r="BS32" s="21"/>
    </row>
    <row r="33" spans="1:71" s="48" customFormat="1" ht="15" x14ac:dyDescent="0.2">
      <c r="A33" s="21" t="s">
        <v>1297</v>
      </c>
      <c r="B33" s="21" t="s">
        <v>1296</v>
      </c>
      <c r="C33" s="48" t="s">
        <v>985</v>
      </c>
      <c r="D33" s="48" t="s">
        <v>207</v>
      </c>
      <c r="G33" s="151" t="s">
        <v>138</v>
      </c>
      <c r="H33" s="151" t="s">
        <v>749</v>
      </c>
      <c r="I33" s="48" t="s">
        <v>170</v>
      </c>
      <c r="J33" s="21" t="s">
        <v>172</v>
      </c>
      <c r="K33" s="152">
        <v>43657</v>
      </c>
      <c r="L33" s="21"/>
      <c r="M33" s="45">
        <v>199.32057600000002</v>
      </c>
      <c r="N33" s="45"/>
      <c r="O33" s="45"/>
      <c r="P33" s="21" t="s">
        <v>1188</v>
      </c>
      <c r="Q33" s="21" t="s">
        <v>167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45"/>
      <c r="AU33" s="45">
        <v>26.549999999999997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21"/>
      <c r="BN33" s="21"/>
      <c r="BO33" s="21"/>
      <c r="BP33" s="21"/>
      <c r="BQ33" s="21"/>
      <c r="BR33" s="21"/>
      <c r="BS33" s="21"/>
    </row>
    <row r="34" spans="1:71" s="48" customFormat="1" ht="15" x14ac:dyDescent="0.2">
      <c r="A34" s="21" t="s">
        <v>1297</v>
      </c>
      <c r="B34" s="21" t="s">
        <v>1296</v>
      </c>
      <c r="C34" s="48" t="s">
        <v>981</v>
      </c>
      <c r="D34" s="48" t="s">
        <v>207</v>
      </c>
      <c r="G34" s="151" t="s">
        <v>138</v>
      </c>
      <c r="H34" s="151" t="s">
        <v>749</v>
      </c>
      <c r="I34" s="48" t="s">
        <v>170</v>
      </c>
      <c r="J34" s="21" t="s">
        <v>172</v>
      </c>
      <c r="K34" s="152">
        <v>43657</v>
      </c>
      <c r="L34" s="21"/>
      <c r="M34" s="45">
        <v>20.654928000000002</v>
      </c>
      <c r="N34" s="45"/>
      <c r="O34" s="45"/>
      <c r="P34" s="21" t="s">
        <v>1188</v>
      </c>
      <c r="Q34" s="21" t="s">
        <v>167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45"/>
      <c r="AU34" s="45">
        <v>48.05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21"/>
      <c r="BN34" s="21"/>
      <c r="BO34" s="21"/>
      <c r="BP34" s="21"/>
      <c r="BQ34" s="21"/>
      <c r="BR34" s="21"/>
      <c r="BS34" s="21"/>
    </row>
    <row r="35" spans="1:71" s="48" customFormat="1" ht="15" x14ac:dyDescent="0.2">
      <c r="A35" s="21" t="s">
        <v>1297</v>
      </c>
      <c r="B35" s="21" t="s">
        <v>1296</v>
      </c>
      <c r="C35" s="48" t="s">
        <v>984</v>
      </c>
      <c r="D35" s="48" t="s">
        <v>207</v>
      </c>
      <c r="G35" s="151" t="s">
        <v>138</v>
      </c>
      <c r="H35" s="151" t="s">
        <v>749</v>
      </c>
      <c r="I35" s="48" t="s">
        <v>170</v>
      </c>
      <c r="J35" s="21" t="s">
        <v>172</v>
      </c>
      <c r="K35" s="152">
        <v>43657</v>
      </c>
      <c r="L35" s="21"/>
      <c r="M35" s="45">
        <v>207.56136800000002</v>
      </c>
      <c r="N35" s="45"/>
      <c r="O35" s="45"/>
      <c r="P35" s="21" t="s">
        <v>1188</v>
      </c>
      <c r="Q35" s="21" t="s">
        <v>167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45"/>
      <c r="AU35" s="45">
        <v>45.616666666666667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21"/>
      <c r="BN35" s="21"/>
      <c r="BO35" s="21"/>
      <c r="BP35" s="21"/>
      <c r="BQ35" s="21"/>
      <c r="BR35" s="21"/>
      <c r="BS35" s="21"/>
    </row>
    <row r="36" spans="1:71" s="48" customFormat="1" ht="15" x14ac:dyDescent="0.2">
      <c r="A36" s="21"/>
      <c r="B36" s="21"/>
      <c r="G36" s="151"/>
      <c r="H36" s="151"/>
      <c r="J36" s="21"/>
      <c r="K36" s="152"/>
      <c r="L36" s="21"/>
      <c r="M36" s="45"/>
      <c r="N36" s="45"/>
      <c r="O36" s="45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21"/>
      <c r="BN36" s="21"/>
      <c r="BO36" s="21"/>
      <c r="BP36" s="21"/>
      <c r="BQ36" s="21"/>
      <c r="BR36" s="21"/>
      <c r="BS36" s="21"/>
    </row>
    <row r="37" spans="1:71" s="48" customFormat="1" ht="15" x14ac:dyDescent="0.2">
      <c r="A37" s="21"/>
      <c r="B37" s="21"/>
      <c r="G37" s="151"/>
      <c r="H37" s="151"/>
      <c r="J37" s="21"/>
      <c r="K37" s="152"/>
      <c r="L37" s="21"/>
      <c r="M37" s="45"/>
      <c r="N37" s="45"/>
      <c r="O37" s="45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21"/>
      <c r="BN37" s="21"/>
      <c r="BO37" s="21"/>
      <c r="BP37" s="21"/>
      <c r="BQ37" s="21"/>
      <c r="BR37" s="21"/>
      <c r="BS37" s="21"/>
    </row>
    <row r="38" spans="1:71" s="48" customFormat="1" ht="15" x14ac:dyDescent="0.2">
      <c r="A38" s="21" t="s">
        <v>1297</v>
      </c>
      <c r="B38" s="21" t="s">
        <v>1296</v>
      </c>
      <c r="C38" s="19" t="s">
        <v>14</v>
      </c>
      <c r="D38" s="21" t="s">
        <v>207</v>
      </c>
      <c r="E38" s="21" t="s">
        <v>17</v>
      </c>
      <c r="F38" s="21" t="s">
        <v>18</v>
      </c>
      <c r="G38" s="21" t="s">
        <v>138</v>
      </c>
      <c r="H38" s="21" t="s">
        <v>139</v>
      </c>
      <c r="I38" s="21" t="s">
        <v>170</v>
      </c>
      <c r="J38" s="21" t="s">
        <v>172</v>
      </c>
      <c r="K38" s="44">
        <v>44824</v>
      </c>
      <c r="L38" s="21" t="s">
        <v>671</v>
      </c>
      <c r="M38" s="23">
        <v>26.2</v>
      </c>
      <c r="N38" s="24">
        <v>2</v>
      </c>
      <c r="O38" s="25">
        <v>0.19364919999999999</v>
      </c>
      <c r="P38" s="23">
        <v>24.2</v>
      </c>
      <c r="Q38" s="26">
        <v>0.71985714285714386</v>
      </c>
      <c r="R38" s="26" t="s">
        <v>16</v>
      </c>
      <c r="S38" s="27">
        <v>1</v>
      </c>
      <c r="T38" s="25">
        <v>9.4937857142857141</v>
      </c>
      <c r="U38" s="25">
        <v>8.0509157800812151E-2</v>
      </c>
      <c r="V38" s="28">
        <v>2</v>
      </c>
      <c r="W38" s="28"/>
      <c r="X38" s="28">
        <v>3</v>
      </c>
      <c r="Y38" s="22">
        <v>14.9</v>
      </c>
      <c r="Z38" s="22">
        <v>0.9</v>
      </c>
      <c r="AA38" s="24"/>
      <c r="AB38" s="22"/>
      <c r="AC38" s="24"/>
      <c r="AD38" s="22"/>
      <c r="AE38" s="22">
        <v>13.6</v>
      </c>
      <c r="AF38" s="22">
        <v>0.5</v>
      </c>
      <c r="AG38" s="79">
        <v>7.6</v>
      </c>
      <c r="AH38" s="79">
        <v>0.6</v>
      </c>
      <c r="AI38" s="79"/>
      <c r="AJ38" s="25" t="s">
        <v>212</v>
      </c>
      <c r="AK38" s="25">
        <f>ROUND(((M38*Q38)-(N38*T38))/P38,2)</f>
        <v>-0.01</v>
      </c>
      <c r="AL38" s="25" t="s">
        <v>212</v>
      </c>
      <c r="AM38" s="25">
        <f>(AE38-(Y38-AK38))/(AE38-AG38)*100</f>
        <v>-21.833333333333339</v>
      </c>
      <c r="AN38" s="25">
        <f>SUM(AL38:AM38)</f>
        <v>-21.833333333333339</v>
      </c>
      <c r="AO38" s="33">
        <v>16.600000000000001</v>
      </c>
      <c r="AP38" s="21" t="s">
        <v>15</v>
      </c>
      <c r="AQ38" s="34"/>
      <c r="AR38" s="21">
        <v>240</v>
      </c>
      <c r="AS38" s="21">
        <v>200</v>
      </c>
      <c r="AT38" s="34">
        <v>2.0499999999999998</v>
      </c>
      <c r="AU38" s="30">
        <v>84.4</v>
      </c>
      <c r="AV38" s="21">
        <v>22</v>
      </c>
      <c r="AW38" s="53">
        <f t="shared" ref="AW38:AW50" si="9">(((P38*(10^-6))*(AS38/1000)*1)/0.082057/(AV38+273.15))*(10^12)</f>
        <v>199842.07892609725</v>
      </c>
      <c r="AX38" s="14">
        <f t="shared" ref="AX38:AX50" si="10">(P38*1000)/AT38/AU38</f>
        <v>139.86822332678304</v>
      </c>
      <c r="AY38" s="14">
        <f t="shared" ref="AY38:AY50" si="11">AW38/AT38/AU38</f>
        <v>1155.0229969142138</v>
      </c>
      <c r="AZ38" s="14"/>
      <c r="BA38" s="30">
        <v>23.907229878170558</v>
      </c>
      <c r="BB38" s="30" t="s">
        <v>798</v>
      </c>
      <c r="BC38" s="14">
        <v>1</v>
      </c>
      <c r="BD38" s="14"/>
      <c r="BE38" s="14">
        <v>204.90703195992774</v>
      </c>
      <c r="BF38" s="14">
        <v>6.4371227817630183</v>
      </c>
      <c r="BG38" s="14">
        <v>3</v>
      </c>
      <c r="BH38" s="14"/>
      <c r="BI38" s="14">
        <v>489.69520589425514</v>
      </c>
      <c r="BJ38" s="14">
        <v>8.656034408331136</v>
      </c>
      <c r="BK38" s="14">
        <v>3</v>
      </c>
      <c r="BL38" s="34"/>
      <c r="BM38" s="21"/>
      <c r="BN38" s="21"/>
      <c r="BO38" s="21"/>
      <c r="BP38" s="21"/>
      <c r="BQ38" s="21"/>
      <c r="BR38" s="21"/>
      <c r="BS38" s="21"/>
    </row>
    <row r="39" spans="1:71" s="48" customFormat="1" ht="15" x14ac:dyDescent="0.2">
      <c r="A39" s="21" t="s">
        <v>1297</v>
      </c>
      <c r="B39" s="21" t="s">
        <v>1296</v>
      </c>
      <c r="C39" s="19" t="s">
        <v>331</v>
      </c>
      <c r="D39" s="21" t="s">
        <v>207</v>
      </c>
      <c r="E39" s="21" t="s">
        <v>17</v>
      </c>
      <c r="F39" s="21" t="s">
        <v>997</v>
      </c>
      <c r="G39" s="21" t="s">
        <v>138</v>
      </c>
      <c r="H39" s="21" t="s">
        <v>139</v>
      </c>
      <c r="I39" s="21" t="s">
        <v>170</v>
      </c>
      <c r="J39" s="21" t="s">
        <v>172</v>
      </c>
      <c r="K39" s="44">
        <v>44824</v>
      </c>
      <c r="L39" s="21" t="s">
        <v>672</v>
      </c>
      <c r="M39" s="23">
        <v>28.3</v>
      </c>
      <c r="N39" s="24">
        <v>2</v>
      </c>
      <c r="O39" s="25">
        <v>0.19364919999999999</v>
      </c>
      <c r="P39" s="23">
        <v>26.3</v>
      </c>
      <c r="Q39" s="26" t="s">
        <v>167</v>
      </c>
      <c r="R39" s="26" t="s">
        <v>167</v>
      </c>
      <c r="S39" s="26" t="s">
        <v>167</v>
      </c>
      <c r="T39" s="25" t="s">
        <v>167</v>
      </c>
      <c r="U39" s="25" t="s">
        <v>167</v>
      </c>
      <c r="V39" s="25" t="s">
        <v>167</v>
      </c>
      <c r="W39" s="28"/>
      <c r="X39" s="28" t="s">
        <v>16</v>
      </c>
      <c r="Y39" s="28" t="s">
        <v>16</v>
      </c>
      <c r="Z39" s="28" t="s">
        <v>16</v>
      </c>
      <c r="AA39" s="28" t="s">
        <v>16</v>
      </c>
      <c r="AB39" s="28" t="s">
        <v>16</v>
      </c>
      <c r="AC39" s="28" t="s">
        <v>16</v>
      </c>
      <c r="AD39" s="28" t="s">
        <v>16</v>
      </c>
      <c r="AE39" s="28" t="s">
        <v>16</v>
      </c>
      <c r="AF39" s="28" t="s">
        <v>16</v>
      </c>
      <c r="AG39" s="28" t="s">
        <v>16</v>
      </c>
      <c r="AH39" s="28" t="s">
        <v>16</v>
      </c>
      <c r="AI39" s="79"/>
      <c r="AJ39" s="25" t="s">
        <v>16</v>
      </c>
      <c r="AK39" s="25" t="s">
        <v>16</v>
      </c>
      <c r="AL39" s="25" t="s">
        <v>16</v>
      </c>
      <c r="AM39" s="25" t="s">
        <v>16</v>
      </c>
      <c r="AN39" s="25" t="s">
        <v>16</v>
      </c>
      <c r="AO39" s="33"/>
      <c r="AP39" s="21" t="s">
        <v>16</v>
      </c>
      <c r="AQ39" s="34"/>
      <c r="AR39" s="21">
        <v>240</v>
      </c>
      <c r="AS39" s="21">
        <v>200</v>
      </c>
      <c r="AT39" s="34">
        <v>1.6000000000000005</v>
      </c>
      <c r="AU39" s="30">
        <v>83.8</v>
      </c>
      <c r="AV39" s="21">
        <v>22</v>
      </c>
      <c r="AW39" s="53">
        <f t="shared" si="9"/>
        <v>217183.74693208092</v>
      </c>
      <c r="AX39" s="14">
        <f t="shared" si="10"/>
        <v>196.15155131264908</v>
      </c>
      <c r="AY39" s="14">
        <f t="shared" si="11"/>
        <v>1619.8071817726795</v>
      </c>
      <c r="AZ39" s="14"/>
      <c r="BA39" s="30">
        <v>22.883036368074197</v>
      </c>
      <c r="BB39" s="30" t="s">
        <v>798</v>
      </c>
      <c r="BC39" s="14">
        <v>1</v>
      </c>
      <c r="BD39" s="14"/>
      <c r="BE39" s="14" t="s">
        <v>167</v>
      </c>
      <c r="BF39" s="14" t="s">
        <v>167</v>
      </c>
      <c r="BG39" s="14" t="s">
        <v>167</v>
      </c>
      <c r="BH39" s="14"/>
      <c r="BI39" s="14" t="s">
        <v>167</v>
      </c>
      <c r="BJ39" s="14" t="s">
        <v>167</v>
      </c>
      <c r="BK39" s="14" t="s">
        <v>167</v>
      </c>
      <c r="BL39" s="34"/>
      <c r="BM39" s="21"/>
      <c r="BN39" s="19"/>
      <c r="BO39" s="21"/>
      <c r="BP39" s="19"/>
      <c r="BQ39" s="19"/>
      <c r="BR39" s="19"/>
      <c r="BS39" s="19"/>
    </row>
    <row r="40" spans="1:71" s="48" customFormat="1" ht="15" x14ac:dyDescent="0.2">
      <c r="A40" s="21" t="s">
        <v>1297</v>
      </c>
      <c r="B40" s="21" t="s">
        <v>1296</v>
      </c>
      <c r="C40" s="19" t="s">
        <v>23</v>
      </c>
      <c r="D40" s="21" t="s">
        <v>207</v>
      </c>
      <c r="E40" s="21" t="s">
        <v>17</v>
      </c>
      <c r="F40" s="21" t="s">
        <v>24</v>
      </c>
      <c r="G40" s="21" t="s">
        <v>138</v>
      </c>
      <c r="H40" s="21" t="s">
        <v>139</v>
      </c>
      <c r="I40" s="21" t="s">
        <v>170</v>
      </c>
      <c r="J40" s="21" t="s">
        <v>172</v>
      </c>
      <c r="K40" s="44">
        <v>44824</v>
      </c>
      <c r="L40" s="21" t="s">
        <v>672</v>
      </c>
      <c r="M40" s="23">
        <v>15.8</v>
      </c>
      <c r="N40" s="24">
        <v>2</v>
      </c>
      <c r="O40" s="25">
        <v>0.19364919999999999</v>
      </c>
      <c r="P40" s="23">
        <v>13.8</v>
      </c>
      <c r="Q40" s="26">
        <v>2.9978571428571437</v>
      </c>
      <c r="R40" s="26" t="s">
        <v>16</v>
      </c>
      <c r="S40" s="27">
        <v>1</v>
      </c>
      <c r="T40" s="25">
        <v>9.4937857142857141</v>
      </c>
      <c r="U40" s="25">
        <v>8.0509157800812151E-2</v>
      </c>
      <c r="V40" s="28">
        <v>2</v>
      </c>
      <c r="W40" s="28"/>
      <c r="X40" s="28">
        <v>3</v>
      </c>
      <c r="Y40" s="22">
        <v>14.9</v>
      </c>
      <c r="Z40" s="22">
        <v>0.9</v>
      </c>
      <c r="AA40" s="24"/>
      <c r="AB40" s="22"/>
      <c r="AC40" s="24"/>
      <c r="AD40" s="22"/>
      <c r="AE40" s="22">
        <v>13.6</v>
      </c>
      <c r="AF40" s="22">
        <v>0.5</v>
      </c>
      <c r="AG40" s="79">
        <v>7.6</v>
      </c>
      <c r="AH40" s="79">
        <v>0.6</v>
      </c>
      <c r="AI40" s="79"/>
      <c r="AJ40" s="25" t="s">
        <v>212</v>
      </c>
      <c r="AK40" s="25">
        <f>ROUND(((M40*Q40)-(N40*T40))/P40,2)</f>
        <v>2.06</v>
      </c>
      <c r="AL40" s="25" t="s">
        <v>212</v>
      </c>
      <c r="AM40" s="25">
        <f>(AE40-(Y40-AK40))/(AE40-AG40)*100</f>
        <v>12.666666666666663</v>
      </c>
      <c r="AN40" s="25">
        <f>SUM(AL40:AM40)</f>
        <v>12.666666666666663</v>
      </c>
      <c r="AO40" s="33">
        <v>14.7</v>
      </c>
      <c r="AP40" s="21" t="s">
        <v>15</v>
      </c>
      <c r="AQ40" s="34"/>
      <c r="AR40" s="21">
        <v>240</v>
      </c>
      <c r="AS40" s="21">
        <v>200</v>
      </c>
      <c r="AT40" s="34">
        <v>1.5</v>
      </c>
      <c r="AU40" s="30">
        <v>83.9</v>
      </c>
      <c r="AV40" s="21">
        <v>22</v>
      </c>
      <c r="AW40" s="53">
        <f t="shared" si="9"/>
        <v>113959.53261074967</v>
      </c>
      <c r="AX40" s="14">
        <f t="shared" si="10"/>
        <v>109.65435041716329</v>
      </c>
      <c r="AY40" s="14">
        <f t="shared" si="11"/>
        <v>905.51873349820949</v>
      </c>
      <c r="AZ40" s="14"/>
      <c r="BA40" s="30">
        <v>20.809825182562513</v>
      </c>
      <c r="BB40" s="30" t="s">
        <v>798</v>
      </c>
      <c r="BC40" s="14">
        <v>1</v>
      </c>
      <c r="BD40" s="14"/>
      <c r="BE40" s="14">
        <v>168.5884630940337</v>
      </c>
      <c r="BF40" s="14" t="s">
        <v>798</v>
      </c>
      <c r="BG40" s="14">
        <v>1</v>
      </c>
      <c r="BH40" s="14"/>
      <c r="BI40" s="14">
        <v>764.49128008088678</v>
      </c>
      <c r="BJ40" s="14" t="s">
        <v>798</v>
      </c>
      <c r="BK40" s="14">
        <v>1</v>
      </c>
      <c r="BL40" s="34"/>
      <c r="BM40" s="21"/>
      <c r="BN40" s="21"/>
      <c r="BO40" s="21"/>
      <c r="BP40" s="21"/>
      <c r="BQ40" s="21"/>
      <c r="BR40" s="21"/>
      <c r="BS40" s="21"/>
    </row>
    <row r="41" spans="1:71" s="48" customFormat="1" ht="15" x14ac:dyDescent="0.2">
      <c r="A41" s="21" t="s">
        <v>1297</v>
      </c>
      <c r="B41" s="21" t="s">
        <v>1296</v>
      </c>
      <c r="C41" s="19" t="s">
        <v>25</v>
      </c>
      <c r="D41" s="21" t="s">
        <v>207</v>
      </c>
      <c r="E41" s="21" t="s">
        <v>17</v>
      </c>
      <c r="F41" s="21" t="s">
        <v>26</v>
      </c>
      <c r="G41" s="21" t="s">
        <v>138</v>
      </c>
      <c r="H41" s="21" t="s">
        <v>139</v>
      </c>
      <c r="I41" s="21" t="s">
        <v>170</v>
      </c>
      <c r="J41" s="21" t="s">
        <v>172</v>
      </c>
      <c r="K41" s="44">
        <v>44824</v>
      </c>
      <c r="L41" s="21" t="s">
        <v>673</v>
      </c>
      <c r="M41" s="23">
        <v>10.1</v>
      </c>
      <c r="N41" s="24">
        <v>2</v>
      </c>
      <c r="O41" s="25">
        <v>0.19364919999999999</v>
      </c>
      <c r="P41" s="23">
        <v>8.1</v>
      </c>
      <c r="Q41" s="26">
        <v>4.9478571428571438</v>
      </c>
      <c r="R41" s="26" t="s">
        <v>16</v>
      </c>
      <c r="S41" s="27">
        <v>1</v>
      </c>
      <c r="T41" s="25">
        <v>9.4937857142857141</v>
      </c>
      <c r="U41" s="25">
        <v>8.0509157800812151E-2</v>
      </c>
      <c r="V41" s="28">
        <v>2</v>
      </c>
      <c r="W41" s="28"/>
      <c r="X41" s="28">
        <v>3</v>
      </c>
      <c r="Y41" s="22">
        <v>14.9</v>
      </c>
      <c r="Z41" s="22">
        <v>0.9</v>
      </c>
      <c r="AA41" s="24"/>
      <c r="AB41" s="22"/>
      <c r="AC41" s="24"/>
      <c r="AD41" s="22"/>
      <c r="AE41" s="22">
        <v>13.6</v>
      </c>
      <c r="AF41" s="22">
        <v>0.5</v>
      </c>
      <c r="AG41" s="79">
        <v>7.6</v>
      </c>
      <c r="AH41" s="79">
        <v>0.6</v>
      </c>
      <c r="AI41" s="79"/>
      <c r="AJ41" s="25" t="s">
        <v>212</v>
      </c>
      <c r="AK41" s="25">
        <f>ROUND(((M41*Q41)-(N41*T41))/P41,2)</f>
        <v>3.83</v>
      </c>
      <c r="AL41" s="25" t="s">
        <v>212</v>
      </c>
      <c r="AM41" s="25">
        <f>(AE41-(Y41-AK41))/(AE41-AG41)*100</f>
        <v>42.166666666666657</v>
      </c>
      <c r="AN41" s="25">
        <f>SUM(AL41:AM41)</f>
        <v>42.166666666666657</v>
      </c>
      <c r="AO41" s="33">
        <v>14</v>
      </c>
      <c r="AP41" s="21" t="s">
        <v>15</v>
      </c>
      <c r="AQ41" s="34"/>
      <c r="AR41" s="21">
        <v>240</v>
      </c>
      <c r="AS41" s="21">
        <v>200</v>
      </c>
      <c r="AT41" s="34">
        <v>1.75</v>
      </c>
      <c r="AU41" s="30">
        <v>83.9</v>
      </c>
      <c r="AV41" s="21">
        <v>22</v>
      </c>
      <c r="AW41" s="53">
        <f t="shared" si="9"/>
        <v>66889.290880222616</v>
      </c>
      <c r="AX41" s="14">
        <f t="shared" si="10"/>
        <v>55.167716669504507</v>
      </c>
      <c r="AY41" s="14">
        <f t="shared" si="11"/>
        <v>455.57153672891269</v>
      </c>
      <c r="AZ41" s="14"/>
      <c r="BA41" s="30">
        <v>21.532204343950838</v>
      </c>
      <c r="BB41" s="30" t="s">
        <v>798</v>
      </c>
      <c r="BC41" s="14">
        <v>1</v>
      </c>
      <c r="BD41" s="14"/>
      <c r="BE41" s="14">
        <v>146.85806280607383</v>
      </c>
      <c r="BF41" s="14">
        <v>12.614955538541325</v>
      </c>
      <c r="BG41" s="14">
        <v>3</v>
      </c>
      <c r="BH41" s="14"/>
      <c r="BI41" s="14">
        <v>941.28298958883715</v>
      </c>
      <c r="BJ41" s="14">
        <v>100.64540975244999</v>
      </c>
      <c r="BK41" s="14">
        <v>3</v>
      </c>
      <c r="BL41" s="34"/>
      <c r="BM41" s="21"/>
      <c r="BN41" s="21"/>
      <c r="BO41" s="21"/>
      <c r="BP41" s="21"/>
      <c r="BQ41" s="21"/>
      <c r="BR41" s="21"/>
      <c r="BS41" s="21"/>
    </row>
    <row r="42" spans="1:71" s="48" customFormat="1" ht="15" x14ac:dyDescent="0.2">
      <c r="A42" s="21" t="s">
        <v>1297</v>
      </c>
      <c r="B42" s="21" t="s">
        <v>1296</v>
      </c>
      <c r="C42" s="19" t="s">
        <v>31</v>
      </c>
      <c r="D42" s="21" t="s">
        <v>207</v>
      </c>
      <c r="E42" s="21" t="s">
        <v>17</v>
      </c>
      <c r="F42" s="21" t="s">
        <v>32</v>
      </c>
      <c r="G42" s="21" t="s">
        <v>138</v>
      </c>
      <c r="H42" s="21" t="s">
        <v>139</v>
      </c>
      <c r="I42" s="21" t="s">
        <v>170</v>
      </c>
      <c r="J42" s="21" t="s">
        <v>172</v>
      </c>
      <c r="K42" s="44">
        <v>44824</v>
      </c>
      <c r="L42" s="21" t="s">
        <v>674</v>
      </c>
      <c r="M42" s="23">
        <v>11.6</v>
      </c>
      <c r="N42" s="24">
        <v>2</v>
      </c>
      <c r="O42" s="25">
        <v>0.19364919999999999</v>
      </c>
      <c r="P42" s="23">
        <v>9.6</v>
      </c>
      <c r="Q42" s="26">
        <v>2.8377142857142861</v>
      </c>
      <c r="R42" s="26" t="s">
        <v>16</v>
      </c>
      <c r="S42" s="27">
        <v>1</v>
      </c>
      <c r="T42" s="25">
        <v>9.4937857142857141</v>
      </c>
      <c r="U42" s="25">
        <v>8.0509157800812151E-2</v>
      </c>
      <c r="V42" s="28">
        <v>2</v>
      </c>
      <c r="W42" s="28"/>
      <c r="X42" s="28">
        <v>3</v>
      </c>
      <c r="Y42" s="22">
        <v>14.9</v>
      </c>
      <c r="Z42" s="22">
        <v>0.9</v>
      </c>
      <c r="AA42" s="24"/>
      <c r="AB42" s="22"/>
      <c r="AC42" s="24"/>
      <c r="AD42" s="22"/>
      <c r="AE42" s="22">
        <v>13.6</v>
      </c>
      <c r="AF42" s="22">
        <v>0.5</v>
      </c>
      <c r="AG42" s="79">
        <v>7.6</v>
      </c>
      <c r="AH42" s="79">
        <v>0.6</v>
      </c>
      <c r="AI42" s="79"/>
      <c r="AJ42" s="25" t="s">
        <v>212</v>
      </c>
      <c r="AK42" s="25">
        <f>ROUND(((M42*Q42)-(N42*T42))/P42,2)</f>
        <v>1.45</v>
      </c>
      <c r="AL42" s="25" t="s">
        <v>212</v>
      </c>
      <c r="AM42" s="25">
        <f>(AE42-(Y42-AK42))/(AE42-AG42)*100</f>
        <v>2.499999999999976</v>
      </c>
      <c r="AN42" s="25">
        <f>SUM(AL42:AM42)</f>
        <v>2.499999999999976</v>
      </c>
      <c r="AO42" s="33">
        <v>15.3</v>
      </c>
      <c r="AP42" s="21" t="s">
        <v>15</v>
      </c>
      <c r="AQ42" s="34"/>
      <c r="AR42" s="21">
        <v>240</v>
      </c>
      <c r="AS42" s="21">
        <v>200</v>
      </c>
      <c r="AT42" s="34">
        <v>2.1000000000000005</v>
      </c>
      <c r="AU42" s="30">
        <v>84</v>
      </c>
      <c r="AV42" s="21">
        <v>22</v>
      </c>
      <c r="AW42" s="53">
        <f t="shared" si="9"/>
        <v>79276.196598782364</v>
      </c>
      <c r="AX42" s="14">
        <f t="shared" si="10"/>
        <v>54.421768707482983</v>
      </c>
      <c r="AY42" s="14">
        <f t="shared" si="11"/>
        <v>449.41154534457115</v>
      </c>
      <c r="AZ42" s="14"/>
      <c r="BA42" s="30">
        <v>21.407238164869309</v>
      </c>
      <c r="BB42" s="30" t="s">
        <v>798</v>
      </c>
      <c r="BC42" s="14">
        <v>1</v>
      </c>
      <c r="BD42" s="14"/>
      <c r="BE42" s="14">
        <v>235.95911952778482</v>
      </c>
      <c r="BF42" s="14" t="s">
        <v>798</v>
      </c>
      <c r="BG42" s="14">
        <v>1</v>
      </c>
      <c r="BH42" s="14"/>
      <c r="BI42" s="14">
        <v>1672.5063984259248</v>
      </c>
      <c r="BJ42" s="14" t="s">
        <v>798</v>
      </c>
      <c r="BK42" s="14">
        <v>1</v>
      </c>
      <c r="BL42" s="34"/>
      <c r="BM42" s="21"/>
      <c r="BN42" s="21"/>
      <c r="BO42" s="21"/>
      <c r="BP42" s="22"/>
      <c r="BQ42" s="22"/>
      <c r="BR42" s="22"/>
      <c r="BS42" s="22"/>
    </row>
    <row r="43" spans="1:71" s="48" customFormat="1" ht="15" x14ac:dyDescent="0.2">
      <c r="A43" s="21" t="s">
        <v>1297</v>
      </c>
      <c r="B43" s="21" t="s">
        <v>1296</v>
      </c>
      <c r="C43" s="19" t="s">
        <v>39</v>
      </c>
      <c r="D43" s="21" t="s">
        <v>207</v>
      </c>
      <c r="E43" s="21" t="s">
        <v>17</v>
      </c>
      <c r="F43" s="21" t="s">
        <v>40</v>
      </c>
      <c r="G43" s="21" t="s">
        <v>138</v>
      </c>
      <c r="H43" s="21" t="s">
        <v>139</v>
      </c>
      <c r="I43" s="21" t="s">
        <v>170</v>
      </c>
      <c r="J43" s="21" t="s">
        <v>172</v>
      </c>
      <c r="K43" s="44">
        <v>44824</v>
      </c>
      <c r="L43" s="21" t="s">
        <v>675</v>
      </c>
      <c r="M43" s="23">
        <v>15.6</v>
      </c>
      <c r="N43" s="24">
        <v>2</v>
      </c>
      <c r="O43" s="25">
        <v>0.19364919999999999</v>
      </c>
      <c r="P43" s="23">
        <v>13.6</v>
      </c>
      <c r="Q43" s="26">
        <v>3.4965714285714293</v>
      </c>
      <c r="R43" s="26" t="s">
        <v>16</v>
      </c>
      <c r="S43" s="27">
        <v>1</v>
      </c>
      <c r="T43" s="25">
        <v>9.4937857142857141</v>
      </c>
      <c r="U43" s="25">
        <v>8.0509157800812151E-2</v>
      </c>
      <c r="V43" s="28">
        <v>2</v>
      </c>
      <c r="W43" s="28"/>
      <c r="X43" s="28">
        <v>3</v>
      </c>
      <c r="Y43" s="22">
        <v>14.9</v>
      </c>
      <c r="Z43" s="22">
        <v>0.9</v>
      </c>
      <c r="AA43" s="24"/>
      <c r="AB43" s="22"/>
      <c r="AC43" s="24"/>
      <c r="AD43" s="22"/>
      <c r="AE43" s="22">
        <v>13.6</v>
      </c>
      <c r="AF43" s="22">
        <v>0.5</v>
      </c>
      <c r="AG43" s="79">
        <v>7.6</v>
      </c>
      <c r="AH43" s="79">
        <v>0.6</v>
      </c>
      <c r="AI43" s="79"/>
      <c r="AJ43" s="25" t="s">
        <v>212</v>
      </c>
      <c r="AK43" s="25">
        <f>ROUND(((M43*Q43)-(N43*T43))/P43,2)</f>
        <v>2.61</v>
      </c>
      <c r="AL43" s="25" t="s">
        <v>212</v>
      </c>
      <c r="AM43" s="25">
        <f>(AE43-(Y43-AK43))/(AE43-AG43)*100</f>
        <v>21.833333333333314</v>
      </c>
      <c r="AN43" s="25">
        <f>SUM(AL43:AM43)</f>
        <v>21.833333333333314</v>
      </c>
      <c r="AO43" s="33">
        <v>14.3</v>
      </c>
      <c r="AP43" s="21" t="s">
        <v>15</v>
      </c>
      <c r="AQ43" s="34"/>
      <c r="AR43" s="21">
        <v>240</v>
      </c>
      <c r="AS43" s="21">
        <v>200</v>
      </c>
      <c r="AT43" s="34">
        <v>2.8999999999999995</v>
      </c>
      <c r="AU43" s="30">
        <v>84</v>
      </c>
      <c r="AV43" s="21">
        <v>22</v>
      </c>
      <c r="AW43" s="53">
        <f t="shared" si="9"/>
        <v>112307.94518160835</v>
      </c>
      <c r="AX43" s="14">
        <f t="shared" si="10"/>
        <v>55.829228243021362</v>
      </c>
      <c r="AY43" s="14">
        <f t="shared" si="11"/>
        <v>461.03425772417228</v>
      </c>
      <c r="AZ43" s="14"/>
      <c r="BA43" s="30">
        <v>20.201604005771028</v>
      </c>
      <c r="BB43" s="30" t="s">
        <v>798</v>
      </c>
      <c r="BC43" s="14">
        <v>1</v>
      </c>
      <c r="BD43" s="14"/>
      <c r="BE43" s="14">
        <v>230.89493740685171</v>
      </c>
      <c r="BF43" s="14" t="s">
        <v>798</v>
      </c>
      <c r="BG43" s="14">
        <v>1</v>
      </c>
      <c r="BH43" s="14"/>
      <c r="BI43" s="14">
        <v>536.07540089417921</v>
      </c>
      <c r="BJ43" s="14" t="s">
        <v>798</v>
      </c>
      <c r="BK43" s="14">
        <v>1</v>
      </c>
      <c r="BL43" s="34"/>
      <c r="BM43" s="21"/>
      <c r="BN43" s="21"/>
      <c r="BO43" s="21"/>
      <c r="BP43" s="22"/>
      <c r="BQ43" s="22"/>
      <c r="BR43" s="22"/>
      <c r="BS43" s="22"/>
    </row>
    <row r="44" spans="1:71" s="48" customFormat="1" ht="15" x14ac:dyDescent="0.2">
      <c r="A44" s="21" t="s">
        <v>1297</v>
      </c>
      <c r="B44" s="21" t="s">
        <v>1296</v>
      </c>
      <c r="C44" s="19" t="s">
        <v>432</v>
      </c>
      <c r="D44" s="21" t="s">
        <v>207</v>
      </c>
      <c r="E44" s="21" t="s">
        <v>17</v>
      </c>
      <c r="F44" s="21" t="s">
        <v>998</v>
      </c>
      <c r="G44" s="21" t="s">
        <v>138</v>
      </c>
      <c r="H44" s="21" t="s">
        <v>139</v>
      </c>
      <c r="I44" s="21" t="s">
        <v>170</v>
      </c>
      <c r="J44" s="21" t="s">
        <v>172</v>
      </c>
      <c r="K44" s="44">
        <v>44824</v>
      </c>
      <c r="L44" s="21" t="s">
        <v>675</v>
      </c>
      <c r="M44" s="23">
        <v>13.9</v>
      </c>
      <c r="N44" s="24">
        <v>2</v>
      </c>
      <c r="O44" s="25">
        <v>0.19364919999999999</v>
      </c>
      <c r="P44" s="23">
        <v>11.9</v>
      </c>
      <c r="Q44" s="26" t="s">
        <v>167</v>
      </c>
      <c r="R44" s="26" t="s">
        <v>167</v>
      </c>
      <c r="S44" s="26" t="s">
        <v>167</v>
      </c>
      <c r="T44" s="25" t="s">
        <v>167</v>
      </c>
      <c r="U44" s="25" t="s">
        <v>167</v>
      </c>
      <c r="V44" s="25" t="s">
        <v>167</v>
      </c>
      <c r="W44" s="28"/>
      <c r="X44" s="28" t="s">
        <v>16</v>
      </c>
      <c r="Y44" s="28" t="s">
        <v>16</v>
      </c>
      <c r="Z44" s="28" t="s">
        <v>16</v>
      </c>
      <c r="AA44" s="28" t="s">
        <v>16</v>
      </c>
      <c r="AB44" s="28" t="s">
        <v>16</v>
      </c>
      <c r="AC44" s="28" t="s">
        <v>16</v>
      </c>
      <c r="AD44" s="28" t="s">
        <v>16</v>
      </c>
      <c r="AE44" s="28" t="s">
        <v>16</v>
      </c>
      <c r="AF44" s="28" t="s">
        <v>16</v>
      </c>
      <c r="AG44" s="28" t="s">
        <v>16</v>
      </c>
      <c r="AH44" s="28" t="s">
        <v>16</v>
      </c>
      <c r="AI44" s="79"/>
      <c r="AJ44" s="25" t="s">
        <v>16</v>
      </c>
      <c r="AK44" s="25" t="s">
        <v>16</v>
      </c>
      <c r="AL44" s="25" t="s">
        <v>16</v>
      </c>
      <c r="AM44" s="25" t="s">
        <v>16</v>
      </c>
      <c r="AN44" s="25" t="s">
        <v>16</v>
      </c>
      <c r="AO44" s="33"/>
      <c r="AP44" s="21" t="s">
        <v>16</v>
      </c>
      <c r="AQ44" s="34"/>
      <c r="AR44" s="21">
        <v>240</v>
      </c>
      <c r="AS44" s="21">
        <v>200</v>
      </c>
      <c r="AT44" s="34">
        <v>1.75</v>
      </c>
      <c r="AU44" s="30">
        <v>84</v>
      </c>
      <c r="AV44" s="21">
        <v>22</v>
      </c>
      <c r="AW44" s="53">
        <f t="shared" si="9"/>
        <v>98269.452033907321</v>
      </c>
      <c r="AX44" s="14">
        <f t="shared" si="10"/>
        <v>80.952380952380949</v>
      </c>
      <c r="AY44" s="14">
        <f t="shared" si="11"/>
        <v>668.49967370004981</v>
      </c>
      <c r="AZ44" s="14"/>
      <c r="BA44" s="30" t="s">
        <v>167</v>
      </c>
      <c r="BB44" s="30"/>
      <c r="BC44" s="14"/>
      <c r="BD44" s="14"/>
      <c r="BE44" s="14" t="s">
        <v>167</v>
      </c>
      <c r="BF44" s="14" t="s">
        <v>167</v>
      </c>
      <c r="BG44" s="14" t="s">
        <v>167</v>
      </c>
      <c r="BH44" s="14"/>
      <c r="BI44" s="14" t="s">
        <v>167</v>
      </c>
      <c r="BJ44" s="14" t="s">
        <v>167</v>
      </c>
      <c r="BK44" s="14" t="s">
        <v>167</v>
      </c>
      <c r="BL44" s="34"/>
      <c r="BM44" s="21"/>
      <c r="BN44" s="19"/>
      <c r="BO44" s="21"/>
      <c r="BP44" s="19"/>
      <c r="BQ44" s="19"/>
      <c r="BR44" s="19"/>
      <c r="BS44" s="19"/>
    </row>
    <row r="45" spans="1:71" s="48" customFormat="1" ht="15" x14ac:dyDescent="0.2">
      <c r="A45" s="21" t="s">
        <v>1297</v>
      </c>
      <c r="B45" s="21" t="s">
        <v>1296</v>
      </c>
      <c r="C45" s="19" t="s">
        <v>45</v>
      </c>
      <c r="D45" s="21" t="s">
        <v>207</v>
      </c>
      <c r="E45" s="21" t="s">
        <v>17</v>
      </c>
      <c r="F45" s="21" t="s">
        <v>46</v>
      </c>
      <c r="G45" s="21" t="s">
        <v>138</v>
      </c>
      <c r="H45" s="21" t="s">
        <v>139</v>
      </c>
      <c r="I45" s="21" t="s">
        <v>170</v>
      </c>
      <c r="J45" s="21" t="s">
        <v>172</v>
      </c>
      <c r="K45" s="44">
        <v>44824</v>
      </c>
      <c r="L45" s="21" t="s">
        <v>675</v>
      </c>
      <c r="M45" s="23">
        <v>11.2</v>
      </c>
      <c r="N45" s="24">
        <v>2</v>
      </c>
      <c r="O45" s="25">
        <v>0.19364919999999999</v>
      </c>
      <c r="P45" s="23">
        <v>9.1999999999999993</v>
      </c>
      <c r="Q45" s="26">
        <v>2.929857142857144</v>
      </c>
      <c r="R45" s="26" t="s">
        <v>16</v>
      </c>
      <c r="S45" s="27">
        <v>1</v>
      </c>
      <c r="T45" s="25">
        <v>9.4937857142857141</v>
      </c>
      <c r="U45" s="25">
        <v>8.0509157800812151E-2</v>
      </c>
      <c r="V45" s="28">
        <v>2</v>
      </c>
      <c r="W45" s="28"/>
      <c r="X45" s="28">
        <v>3</v>
      </c>
      <c r="Y45" s="22">
        <v>14.9</v>
      </c>
      <c r="Z45" s="22">
        <v>0.9</v>
      </c>
      <c r="AA45" s="24"/>
      <c r="AB45" s="22"/>
      <c r="AC45" s="24"/>
      <c r="AD45" s="22"/>
      <c r="AE45" s="22">
        <v>13.6</v>
      </c>
      <c r="AF45" s="22">
        <v>0.5</v>
      </c>
      <c r="AG45" s="79">
        <v>7.6</v>
      </c>
      <c r="AH45" s="79">
        <v>0.6</v>
      </c>
      <c r="AI45" s="79"/>
      <c r="AJ45" s="25" t="s">
        <v>212</v>
      </c>
      <c r="AK45" s="25">
        <f>ROUND(((M45*Q45)-(N45*T45))/P45,2)</f>
        <v>1.5</v>
      </c>
      <c r="AL45" s="25" t="s">
        <v>212</v>
      </c>
      <c r="AM45" s="25">
        <f>(AE45-(Y45-AK45))/(AE45-AG45)*100</f>
        <v>3.3333333333333215</v>
      </c>
      <c r="AN45" s="25">
        <f>SUM(AL45:AM45)</f>
        <v>3.3333333333333215</v>
      </c>
      <c r="AO45" s="33">
        <v>15.3</v>
      </c>
      <c r="AP45" s="21" t="s">
        <v>15</v>
      </c>
      <c r="AQ45" s="34"/>
      <c r="AR45" s="21">
        <v>240</v>
      </c>
      <c r="AS45" s="21">
        <v>200</v>
      </c>
      <c r="AT45" s="34">
        <v>2.5499999999999998</v>
      </c>
      <c r="AU45" s="30">
        <v>84.1</v>
      </c>
      <c r="AV45" s="21">
        <v>22</v>
      </c>
      <c r="AW45" s="53">
        <f t="shared" si="9"/>
        <v>75973.021740499753</v>
      </c>
      <c r="AX45" s="14">
        <f t="shared" si="10"/>
        <v>42.899442773542241</v>
      </c>
      <c r="AY45" s="14">
        <f t="shared" si="11"/>
        <v>354.26090200974454</v>
      </c>
      <c r="AZ45" s="14"/>
      <c r="BA45" s="30">
        <v>23.662031005974306</v>
      </c>
      <c r="BB45" s="30">
        <v>5.1244222885578408</v>
      </c>
      <c r="BC45" s="14">
        <v>2</v>
      </c>
      <c r="BD45" s="14"/>
      <c r="BE45" s="14">
        <v>242.08213939980442</v>
      </c>
      <c r="BF45" s="14" t="s">
        <v>798</v>
      </c>
      <c r="BG45" s="14">
        <v>1</v>
      </c>
      <c r="BH45" s="14"/>
      <c r="BI45" s="14">
        <v>551.47864230396442</v>
      </c>
      <c r="BJ45" s="14" t="s">
        <v>798</v>
      </c>
      <c r="BK45" s="14">
        <v>1</v>
      </c>
      <c r="BL45" s="34"/>
      <c r="BM45" s="21"/>
      <c r="BN45" s="21"/>
      <c r="BO45" s="21"/>
      <c r="BP45" s="22"/>
      <c r="BQ45" s="22"/>
      <c r="BR45" s="22"/>
      <c r="BS45" s="22"/>
    </row>
    <row r="46" spans="1:71" s="48" customFormat="1" ht="15" x14ac:dyDescent="0.2">
      <c r="A46" s="21" t="s">
        <v>1297</v>
      </c>
      <c r="B46" s="21" t="s">
        <v>1296</v>
      </c>
      <c r="C46" s="19" t="s">
        <v>416</v>
      </c>
      <c r="D46" s="21" t="s">
        <v>207</v>
      </c>
      <c r="E46" s="21" t="s">
        <v>17</v>
      </c>
      <c r="F46" s="21" t="s">
        <v>999</v>
      </c>
      <c r="G46" s="21" t="s">
        <v>138</v>
      </c>
      <c r="H46" s="21" t="s">
        <v>139</v>
      </c>
      <c r="I46" s="21" t="s">
        <v>170</v>
      </c>
      <c r="J46" s="21" t="s">
        <v>172</v>
      </c>
      <c r="K46" s="44">
        <v>44824</v>
      </c>
      <c r="L46" s="21" t="s">
        <v>996</v>
      </c>
      <c r="M46" s="23">
        <v>36.6</v>
      </c>
      <c r="N46" s="24">
        <v>2</v>
      </c>
      <c r="O46" s="25">
        <v>0.19364919999999999</v>
      </c>
      <c r="P46" s="23">
        <v>34.6</v>
      </c>
      <c r="Q46" s="26" t="s">
        <v>167</v>
      </c>
      <c r="R46" s="26" t="s">
        <v>167</v>
      </c>
      <c r="S46" s="26" t="s">
        <v>167</v>
      </c>
      <c r="T46" s="25" t="s">
        <v>167</v>
      </c>
      <c r="U46" s="25" t="s">
        <v>167</v>
      </c>
      <c r="V46" s="25" t="s">
        <v>167</v>
      </c>
      <c r="W46" s="28"/>
      <c r="X46" s="28" t="s">
        <v>16</v>
      </c>
      <c r="Y46" s="28" t="s">
        <v>16</v>
      </c>
      <c r="Z46" s="28" t="s">
        <v>16</v>
      </c>
      <c r="AA46" s="28" t="s">
        <v>16</v>
      </c>
      <c r="AB46" s="28" t="s">
        <v>16</v>
      </c>
      <c r="AC46" s="28" t="s">
        <v>16</v>
      </c>
      <c r="AD46" s="28" t="s">
        <v>16</v>
      </c>
      <c r="AE46" s="28" t="s">
        <v>16</v>
      </c>
      <c r="AF46" s="28" t="s">
        <v>16</v>
      </c>
      <c r="AG46" s="28" t="s">
        <v>16</v>
      </c>
      <c r="AH46" s="28" t="s">
        <v>16</v>
      </c>
      <c r="AI46" s="79"/>
      <c r="AJ46" s="25" t="s">
        <v>16</v>
      </c>
      <c r="AK46" s="25" t="s">
        <v>16</v>
      </c>
      <c r="AL46" s="25" t="s">
        <v>16</v>
      </c>
      <c r="AM46" s="25" t="s">
        <v>16</v>
      </c>
      <c r="AN46" s="25" t="s">
        <v>16</v>
      </c>
      <c r="AO46" s="33"/>
      <c r="AP46" s="21" t="s">
        <v>16</v>
      </c>
      <c r="AQ46" s="34"/>
      <c r="AR46" s="21">
        <v>240</v>
      </c>
      <c r="AS46" s="21">
        <v>200</v>
      </c>
      <c r="AT46" s="34">
        <v>4.1499999999999995</v>
      </c>
      <c r="AU46" s="30">
        <v>84.1</v>
      </c>
      <c r="AV46" s="21">
        <v>22</v>
      </c>
      <c r="AW46" s="53">
        <f t="shared" si="9"/>
        <v>285724.62524144485</v>
      </c>
      <c r="AX46" s="14">
        <f t="shared" si="10"/>
        <v>99.13614028050371</v>
      </c>
      <c r="AY46" s="14">
        <f t="shared" si="11"/>
        <v>818.66001530434198</v>
      </c>
      <c r="AZ46" s="14"/>
      <c r="BA46" s="30" t="s">
        <v>167</v>
      </c>
      <c r="BB46" s="30"/>
      <c r="BC46" s="14"/>
      <c r="BD46" s="14"/>
      <c r="BE46" s="14" t="s">
        <v>167</v>
      </c>
      <c r="BF46" s="14" t="s">
        <v>167</v>
      </c>
      <c r="BG46" s="14" t="s">
        <v>167</v>
      </c>
      <c r="BH46" s="14"/>
      <c r="BI46" s="14" t="s">
        <v>167</v>
      </c>
      <c r="BJ46" s="14" t="s">
        <v>167</v>
      </c>
      <c r="BK46" s="14" t="s">
        <v>167</v>
      </c>
      <c r="BL46" s="34"/>
      <c r="BM46" s="21"/>
      <c r="BN46" s="19"/>
      <c r="BO46" s="21"/>
      <c r="BP46" s="19"/>
      <c r="BQ46" s="19"/>
      <c r="BR46" s="19"/>
      <c r="BS46" s="19"/>
    </row>
    <row r="47" spans="1:71" s="48" customFormat="1" ht="15" x14ac:dyDescent="0.2">
      <c r="A47" s="21" t="s">
        <v>1297</v>
      </c>
      <c r="B47" s="21" t="s">
        <v>1296</v>
      </c>
      <c r="C47" s="19" t="s">
        <v>47</v>
      </c>
      <c r="D47" s="21" t="s">
        <v>207</v>
      </c>
      <c r="E47" s="21" t="s">
        <v>17</v>
      </c>
      <c r="F47" s="21" t="s">
        <v>48</v>
      </c>
      <c r="G47" s="21" t="s">
        <v>138</v>
      </c>
      <c r="H47" s="21" t="s">
        <v>139</v>
      </c>
      <c r="I47" s="21" t="s">
        <v>170</v>
      </c>
      <c r="J47" s="21" t="s">
        <v>172</v>
      </c>
      <c r="K47" s="44">
        <v>44824</v>
      </c>
      <c r="L47" s="21" t="s">
        <v>676</v>
      </c>
      <c r="M47" s="23">
        <v>23.2</v>
      </c>
      <c r="N47" s="24">
        <v>2</v>
      </c>
      <c r="O47" s="25">
        <v>0.19364919999999999</v>
      </c>
      <c r="P47" s="23">
        <v>21.2</v>
      </c>
      <c r="Q47" s="26">
        <v>1.2888571428571443</v>
      </c>
      <c r="R47" s="26" t="s">
        <v>16</v>
      </c>
      <c r="S47" s="27">
        <v>1</v>
      </c>
      <c r="T47" s="25">
        <v>9.4937857142857141</v>
      </c>
      <c r="U47" s="25">
        <v>8.0509157800812151E-2</v>
      </c>
      <c r="V47" s="28">
        <v>2</v>
      </c>
      <c r="W47" s="28"/>
      <c r="X47" s="28">
        <v>3</v>
      </c>
      <c r="Y47" s="22">
        <v>14.9</v>
      </c>
      <c r="Z47" s="22">
        <v>0.9</v>
      </c>
      <c r="AA47" s="24"/>
      <c r="AB47" s="22"/>
      <c r="AC47" s="24"/>
      <c r="AD47" s="22"/>
      <c r="AE47" s="22">
        <v>13.6</v>
      </c>
      <c r="AF47" s="22">
        <v>0.5</v>
      </c>
      <c r="AG47" s="79">
        <v>7.6</v>
      </c>
      <c r="AH47" s="79">
        <v>0.6</v>
      </c>
      <c r="AI47" s="79"/>
      <c r="AJ47" s="25" t="s">
        <v>212</v>
      </c>
      <c r="AK47" s="25">
        <f>ROUND(((M47*Q47)-(N47*T47))/P47,2)</f>
        <v>0.51</v>
      </c>
      <c r="AL47" s="25" t="s">
        <v>212</v>
      </c>
      <c r="AM47" s="25">
        <f>(AE47-(Y47-AK47))/(AE47-AG47)*100</f>
        <v>-13.166666666666682</v>
      </c>
      <c r="AN47" s="25">
        <f>SUM(AL47:AM47)</f>
        <v>-13.166666666666682</v>
      </c>
      <c r="AO47" s="33">
        <v>16</v>
      </c>
      <c r="AP47" s="21" t="s">
        <v>15</v>
      </c>
      <c r="AQ47" s="34"/>
      <c r="AR47" s="21">
        <v>240</v>
      </c>
      <c r="AS47" s="21">
        <v>200</v>
      </c>
      <c r="AT47" s="34">
        <v>1.7999999999999998</v>
      </c>
      <c r="AU47" s="30">
        <v>84.1</v>
      </c>
      <c r="AV47" s="21">
        <v>22</v>
      </c>
      <c r="AW47" s="53">
        <f t="shared" si="9"/>
        <v>175068.2674889777</v>
      </c>
      <c r="AX47" s="14">
        <f t="shared" si="10"/>
        <v>140.04492006870132</v>
      </c>
      <c r="AY47" s="14">
        <f t="shared" si="11"/>
        <v>1156.4821475028257</v>
      </c>
      <c r="AZ47" s="14"/>
      <c r="BA47" s="30" t="s">
        <v>167</v>
      </c>
      <c r="BB47" s="30"/>
      <c r="BC47" s="14"/>
      <c r="BD47" s="14"/>
      <c r="BE47" s="14">
        <v>237.27155110220002</v>
      </c>
      <c r="BF47" s="14" t="s">
        <v>798</v>
      </c>
      <c r="BG47" s="14">
        <v>1</v>
      </c>
      <c r="BH47" s="14"/>
      <c r="BI47" s="14">
        <v>595.61460120239383</v>
      </c>
      <c r="BJ47" s="14" t="s">
        <v>798</v>
      </c>
      <c r="BK47" s="14">
        <v>1</v>
      </c>
      <c r="BL47" s="34"/>
      <c r="BM47" s="21"/>
      <c r="BN47" s="21"/>
      <c r="BO47" s="21"/>
      <c r="BP47" s="21"/>
      <c r="BQ47" s="21"/>
      <c r="BR47" s="21"/>
      <c r="BS47" s="21"/>
    </row>
    <row r="48" spans="1:71" ht="15" x14ac:dyDescent="0.2">
      <c r="A48" s="21" t="s">
        <v>1297</v>
      </c>
      <c r="B48" s="21" t="s">
        <v>1296</v>
      </c>
      <c r="C48" s="19" t="s">
        <v>49</v>
      </c>
      <c r="D48" s="21" t="s">
        <v>207</v>
      </c>
      <c r="E48" s="21" t="s">
        <v>17</v>
      </c>
      <c r="F48" s="21" t="s">
        <v>50</v>
      </c>
      <c r="G48" s="21" t="s">
        <v>138</v>
      </c>
      <c r="H48" s="21" t="s">
        <v>139</v>
      </c>
      <c r="I48" s="21" t="s">
        <v>170</v>
      </c>
      <c r="J48" s="21" t="s">
        <v>172</v>
      </c>
      <c r="K48" s="44">
        <v>44824</v>
      </c>
      <c r="L48" s="21" t="s">
        <v>676</v>
      </c>
      <c r="M48" s="23">
        <v>11.2</v>
      </c>
      <c r="N48" s="24">
        <v>2</v>
      </c>
      <c r="O48" s="25">
        <v>0.19364919999999999</v>
      </c>
      <c r="P48" s="23">
        <v>9.1999999999999993</v>
      </c>
      <c r="Q48" s="26">
        <v>3.2615714285714295</v>
      </c>
      <c r="R48" s="26" t="s">
        <v>16</v>
      </c>
      <c r="S48" s="27">
        <v>1</v>
      </c>
      <c r="T48" s="25">
        <v>9.4937857142857141</v>
      </c>
      <c r="U48" s="25">
        <v>8.0509157800812151E-2</v>
      </c>
      <c r="V48" s="28">
        <v>2</v>
      </c>
      <c r="W48" s="28"/>
      <c r="X48" s="28">
        <v>3</v>
      </c>
      <c r="Y48" s="22">
        <v>14.9</v>
      </c>
      <c r="Z48" s="22">
        <v>0.9</v>
      </c>
      <c r="AA48" s="24"/>
      <c r="AB48" s="22"/>
      <c r="AC48" s="24"/>
      <c r="AD48" s="22"/>
      <c r="AE48" s="22">
        <v>13.6</v>
      </c>
      <c r="AF48" s="22">
        <v>0.5</v>
      </c>
      <c r="AG48" s="79">
        <v>7.6</v>
      </c>
      <c r="AH48" s="79">
        <v>0.6</v>
      </c>
      <c r="AI48" s="79"/>
      <c r="AJ48" s="25" t="s">
        <v>212</v>
      </c>
      <c r="AK48" s="25">
        <f>ROUND(((M48*Q48)-(N48*T48))/P48,2)</f>
        <v>1.91</v>
      </c>
      <c r="AL48" s="25" t="s">
        <v>212</v>
      </c>
      <c r="AM48" s="25">
        <f>(AE48-(Y48-AK48))/(AE48-AG48)*100</f>
        <v>10.166666666666657</v>
      </c>
      <c r="AN48" s="25">
        <f>SUM(AL48:AM48)</f>
        <v>10.166666666666657</v>
      </c>
      <c r="AO48" s="33">
        <v>15</v>
      </c>
      <c r="AP48" s="21" t="s">
        <v>15</v>
      </c>
      <c r="AQ48" s="34"/>
      <c r="AR48" s="21">
        <v>240</v>
      </c>
      <c r="AS48" s="21">
        <v>200</v>
      </c>
      <c r="AT48" s="34">
        <v>2.25</v>
      </c>
      <c r="AU48" s="30">
        <v>84.2</v>
      </c>
      <c r="AV48" s="21">
        <v>22</v>
      </c>
      <c r="AW48" s="53">
        <f t="shared" si="9"/>
        <v>75973.021740499753</v>
      </c>
      <c r="AX48" s="14">
        <f t="shared" si="10"/>
        <v>48.561625758775399</v>
      </c>
      <c r="AY48" s="14">
        <f t="shared" si="11"/>
        <v>401.01885320928875</v>
      </c>
      <c r="BA48" s="30">
        <v>22.796248676448343</v>
      </c>
      <c r="BB48" s="30" t="s">
        <v>798</v>
      </c>
      <c r="BC48" s="14">
        <v>1</v>
      </c>
      <c r="BE48" s="14">
        <v>275.46445000000256</v>
      </c>
      <c r="BF48" s="14" t="s">
        <v>798</v>
      </c>
      <c r="BG48" s="14">
        <v>1</v>
      </c>
      <c r="BI48" s="14">
        <v>800.39973214286465</v>
      </c>
      <c r="BJ48" s="14" t="s">
        <v>798</v>
      </c>
      <c r="BK48" s="14">
        <v>1</v>
      </c>
      <c r="BL48" s="34"/>
      <c r="BM48" s="21"/>
    </row>
    <row r="49" spans="1:71" ht="15" x14ac:dyDescent="0.2">
      <c r="A49" s="21" t="s">
        <v>1297</v>
      </c>
      <c r="B49" s="21" t="s">
        <v>1296</v>
      </c>
      <c r="C49" s="19" t="s">
        <v>53</v>
      </c>
      <c r="D49" s="21" t="s">
        <v>207</v>
      </c>
      <c r="E49" s="21" t="s">
        <v>17</v>
      </c>
      <c r="F49" s="21" t="s">
        <v>54</v>
      </c>
      <c r="G49" s="21" t="s">
        <v>138</v>
      </c>
      <c r="H49" s="21" t="s">
        <v>139</v>
      </c>
      <c r="I49" s="21" t="s">
        <v>170</v>
      </c>
      <c r="J49" s="21" t="s">
        <v>172</v>
      </c>
      <c r="K49" s="44">
        <v>44824</v>
      </c>
      <c r="L49" s="21" t="s">
        <v>676</v>
      </c>
      <c r="M49" s="23">
        <v>17.7</v>
      </c>
      <c r="N49" s="24">
        <v>2</v>
      </c>
      <c r="O49" s="25">
        <v>0.19364919999999999</v>
      </c>
      <c r="P49" s="23">
        <v>15.7</v>
      </c>
      <c r="Q49" s="26">
        <v>3.3752857142857153</v>
      </c>
      <c r="R49" s="26" t="s">
        <v>16</v>
      </c>
      <c r="S49" s="27">
        <v>1</v>
      </c>
      <c r="T49" s="25">
        <v>9.4937857142857141</v>
      </c>
      <c r="U49" s="25">
        <v>8.0509157800812151E-2</v>
      </c>
      <c r="V49" s="28">
        <v>2</v>
      </c>
      <c r="W49" s="28"/>
      <c r="X49" s="28">
        <v>3</v>
      </c>
      <c r="Y49" s="22">
        <v>14.9</v>
      </c>
      <c r="Z49" s="22">
        <v>0.9</v>
      </c>
      <c r="AA49" s="24"/>
      <c r="AB49" s="22"/>
      <c r="AC49" s="24"/>
      <c r="AD49" s="22"/>
      <c r="AE49" s="22">
        <v>13.6</v>
      </c>
      <c r="AF49" s="22">
        <v>0.5</v>
      </c>
      <c r="AG49" s="79">
        <v>7.6</v>
      </c>
      <c r="AH49" s="79">
        <v>0.6</v>
      </c>
      <c r="AI49" s="79"/>
      <c r="AJ49" s="25" t="s">
        <v>212</v>
      </c>
      <c r="AK49" s="25">
        <f>ROUND(((M49*Q49)-(N49*T49))/P49,2)</f>
        <v>2.6</v>
      </c>
      <c r="AL49" s="25" t="s">
        <v>212</v>
      </c>
      <c r="AM49" s="25">
        <f>(AE49-(Y49-AK49))/(AE49-AG49)*100</f>
        <v>21.666666666666647</v>
      </c>
      <c r="AN49" s="25">
        <f>SUM(AL49:AM49)</f>
        <v>21.666666666666647</v>
      </c>
      <c r="AO49" s="33">
        <v>14.2</v>
      </c>
      <c r="AP49" s="21" t="s">
        <v>15</v>
      </c>
      <c r="AQ49" s="34"/>
      <c r="AR49" s="21">
        <v>240</v>
      </c>
      <c r="AS49" s="21">
        <v>200</v>
      </c>
      <c r="AT49" s="34">
        <v>2.6000000000000005</v>
      </c>
      <c r="AU49" s="30">
        <v>84.2</v>
      </c>
      <c r="AV49" s="21">
        <v>22</v>
      </c>
      <c r="AW49" s="53">
        <f t="shared" si="9"/>
        <v>129649.61318759198</v>
      </c>
      <c r="AX49" s="14">
        <f t="shared" si="10"/>
        <v>71.715695231134646</v>
      </c>
      <c r="AY49" s="14">
        <f t="shared" si="11"/>
        <v>592.22370357935301</v>
      </c>
      <c r="BA49" s="30">
        <v>24.074736071913868</v>
      </c>
      <c r="BB49" s="30" t="s">
        <v>798</v>
      </c>
      <c r="BC49" s="14">
        <v>1</v>
      </c>
      <c r="BE49" s="14">
        <v>236.11777939042318</v>
      </c>
      <c r="BF49" s="14" t="s">
        <v>798</v>
      </c>
      <c r="BG49" s="14">
        <v>1</v>
      </c>
      <c r="BI49" s="14">
        <v>1034.3290275762072</v>
      </c>
      <c r="BJ49" s="14" t="s">
        <v>798</v>
      </c>
      <c r="BK49" s="14">
        <v>1</v>
      </c>
      <c r="BL49" s="34"/>
      <c r="BM49" s="21"/>
    </row>
    <row r="50" spans="1:71" ht="15" x14ac:dyDescent="0.2">
      <c r="A50" s="21" t="s">
        <v>1297</v>
      </c>
      <c r="B50" s="21" t="s">
        <v>1296</v>
      </c>
      <c r="C50" s="19" t="s">
        <v>57</v>
      </c>
      <c r="D50" s="21" t="s">
        <v>207</v>
      </c>
      <c r="E50" s="21" t="s">
        <v>17</v>
      </c>
      <c r="F50" s="21" t="s">
        <v>58</v>
      </c>
      <c r="G50" s="21" t="s">
        <v>138</v>
      </c>
      <c r="H50" s="21" t="s">
        <v>139</v>
      </c>
      <c r="I50" s="21" t="s">
        <v>170</v>
      </c>
      <c r="J50" s="21" t="s">
        <v>172</v>
      </c>
      <c r="K50" s="44">
        <v>44824</v>
      </c>
      <c r="L50" s="21" t="s">
        <v>677</v>
      </c>
      <c r="M50" s="23">
        <v>10.4</v>
      </c>
      <c r="N50" s="24">
        <v>2</v>
      </c>
      <c r="O50" s="25">
        <v>0.19364919999999999</v>
      </c>
      <c r="P50" s="23">
        <v>8.4</v>
      </c>
      <c r="Q50" s="26">
        <v>3.4132857142857156</v>
      </c>
      <c r="R50" s="26" t="s">
        <v>16</v>
      </c>
      <c r="S50" s="27">
        <v>1</v>
      </c>
      <c r="T50" s="25">
        <v>9.4937857142857141</v>
      </c>
      <c r="U50" s="25">
        <v>8.0509157800812151E-2</v>
      </c>
      <c r="V50" s="28">
        <v>2</v>
      </c>
      <c r="W50" s="28"/>
      <c r="X50" s="28">
        <v>3</v>
      </c>
      <c r="Y50" s="22">
        <v>14.9</v>
      </c>
      <c r="Z50" s="22">
        <v>0.9</v>
      </c>
      <c r="AA50" s="24"/>
      <c r="AB50" s="22"/>
      <c r="AC50" s="24"/>
      <c r="AD50" s="22"/>
      <c r="AE50" s="22">
        <v>13.6</v>
      </c>
      <c r="AF50" s="22">
        <v>0.5</v>
      </c>
      <c r="AG50" s="79">
        <v>7.6</v>
      </c>
      <c r="AH50" s="79">
        <v>0.6</v>
      </c>
      <c r="AI50" s="79"/>
      <c r="AJ50" s="25" t="s">
        <v>212</v>
      </c>
      <c r="AK50" s="25">
        <f>ROUND(((M50*Q50)-(N50*T50))/P50,2)</f>
        <v>1.97</v>
      </c>
      <c r="AL50" s="25" t="s">
        <v>212</v>
      </c>
      <c r="AM50" s="25">
        <f>(AE50-(Y50-AK50))/(AE50-AG50)*100</f>
        <v>11.166666666666664</v>
      </c>
      <c r="AN50" s="25">
        <f>SUM(AL50:AM50)</f>
        <v>11.166666666666664</v>
      </c>
      <c r="AO50" s="33">
        <v>15.2</v>
      </c>
      <c r="AP50" s="21" t="s">
        <v>15</v>
      </c>
      <c r="AQ50" s="34"/>
      <c r="AR50" s="21">
        <v>240</v>
      </c>
      <c r="AS50" s="21">
        <v>200</v>
      </c>
      <c r="AT50" s="34">
        <v>2.8</v>
      </c>
      <c r="AU50" s="30">
        <v>84.2</v>
      </c>
      <c r="AV50" s="21">
        <v>22</v>
      </c>
      <c r="AW50" s="53">
        <f t="shared" si="9"/>
        <v>69366.672023934574</v>
      </c>
      <c r="AX50" s="14">
        <f t="shared" si="10"/>
        <v>35.62945368171021</v>
      </c>
      <c r="AY50" s="14">
        <f t="shared" si="11"/>
        <v>294.22578903942389</v>
      </c>
      <c r="BA50" s="30">
        <v>27.090546256031452</v>
      </c>
      <c r="BB50" s="30" t="s">
        <v>798</v>
      </c>
      <c r="BC50" s="14">
        <v>1</v>
      </c>
      <c r="BE50" s="14">
        <v>223.28581090373098</v>
      </c>
      <c r="BF50" s="14" t="s">
        <v>798</v>
      </c>
      <c r="BG50" s="14">
        <v>1</v>
      </c>
      <c r="BI50" s="14">
        <v>1079.5239474459636</v>
      </c>
      <c r="BJ50" s="14" t="s">
        <v>798</v>
      </c>
      <c r="BK50" s="14">
        <v>1</v>
      </c>
      <c r="BL50" s="34"/>
      <c r="BM50" s="21"/>
    </row>
    <row r="51" spans="1:71" s="48" customFormat="1" ht="15" x14ac:dyDescent="0.2">
      <c r="A51" s="21" t="s">
        <v>1297</v>
      </c>
      <c r="B51" s="21" t="s">
        <v>1296</v>
      </c>
      <c r="C51" s="19" t="s">
        <v>830</v>
      </c>
      <c r="D51" s="21" t="s">
        <v>207</v>
      </c>
      <c r="E51" s="21" t="s">
        <v>1013</v>
      </c>
      <c r="F51" s="21" t="s">
        <v>830</v>
      </c>
      <c r="G51" s="21" t="s">
        <v>138</v>
      </c>
      <c r="H51" s="22" t="s">
        <v>139</v>
      </c>
      <c r="I51" s="21" t="s">
        <v>170</v>
      </c>
      <c r="J51" s="21" t="s">
        <v>172</v>
      </c>
      <c r="K51" s="44">
        <v>44824</v>
      </c>
      <c r="L51" s="21" t="s">
        <v>1019</v>
      </c>
      <c r="M51" s="23">
        <v>17.994355346700001</v>
      </c>
      <c r="N51" s="24" t="s">
        <v>167</v>
      </c>
      <c r="O51" s="25" t="s">
        <v>167</v>
      </c>
      <c r="P51" s="23" t="s">
        <v>167</v>
      </c>
      <c r="Q51" s="26" t="s">
        <v>167</v>
      </c>
      <c r="R51" s="26" t="s">
        <v>167</v>
      </c>
      <c r="S51" s="26" t="s">
        <v>167</v>
      </c>
      <c r="T51" s="25" t="s">
        <v>167</v>
      </c>
      <c r="U51" s="25" t="s">
        <v>167</v>
      </c>
      <c r="V51" s="25" t="s">
        <v>167</v>
      </c>
      <c r="W51" s="28"/>
      <c r="X51" s="28" t="s">
        <v>16</v>
      </c>
      <c r="Y51" s="28" t="s">
        <v>16</v>
      </c>
      <c r="Z51" s="28" t="s">
        <v>16</v>
      </c>
      <c r="AA51" s="28" t="s">
        <v>16</v>
      </c>
      <c r="AB51" s="28" t="s">
        <v>16</v>
      </c>
      <c r="AC51" s="28" t="s">
        <v>16</v>
      </c>
      <c r="AD51" s="28" t="s">
        <v>16</v>
      </c>
      <c r="AE51" s="28" t="s">
        <v>16</v>
      </c>
      <c r="AF51" s="28" t="s">
        <v>16</v>
      </c>
      <c r="AG51" s="28" t="s">
        <v>16</v>
      </c>
      <c r="AH51" s="28" t="s">
        <v>16</v>
      </c>
      <c r="AI51" s="79"/>
      <c r="AJ51" s="25" t="s">
        <v>16</v>
      </c>
      <c r="AK51" s="25" t="s">
        <v>16</v>
      </c>
      <c r="AL51" s="25" t="s">
        <v>16</v>
      </c>
      <c r="AM51" s="25" t="s">
        <v>16</v>
      </c>
      <c r="AN51" s="25" t="s">
        <v>16</v>
      </c>
      <c r="AO51" s="33"/>
      <c r="AP51" s="21" t="s">
        <v>16</v>
      </c>
      <c r="AQ51" s="34"/>
      <c r="AR51" s="21">
        <v>240</v>
      </c>
      <c r="AS51" s="21">
        <v>200</v>
      </c>
      <c r="AT51" s="34" t="s">
        <v>1007</v>
      </c>
      <c r="AU51" s="30">
        <v>29.290554166655056</v>
      </c>
      <c r="AV51" s="21">
        <v>18</v>
      </c>
      <c r="AW51" s="53" t="s">
        <v>167</v>
      </c>
      <c r="AX51" s="53" t="s">
        <v>167</v>
      </c>
      <c r="AY51" s="53" t="s">
        <v>167</v>
      </c>
      <c r="AZ51" s="14"/>
      <c r="BA51" s="30" t="s">
        <v>167</v>
      </c>
      <c r="BB51" s="30"/>
      <c r="BC51" s="14"/>
      <c r="BD51" s="14"/>
      <c r="BE51" s="14" t="s">
        <v>167</v>
      </c>
      <c r="BF51" s="14" t="s">
        <v>167</v>
      </c>
      <c r="BG51" s="14" t="s">
        <v>167</v>
      </c>
      <c r="BH51" s="14"/>
      <c r="BI51" s="14" t="s">
        <v>167</v>
      </c>
      <c r="BJ51" s="14" t="s">
        <v>167</v>
      </c>
      <c r="BK51" s="14" t="s">
        <v>167</v>
      </c>
      <c r="BL51" s="34"/>
      <c r="BM51" s="21"/>
      <c r="BN51" s="19"/>
      <c r="BO51" s="21"/>
      <c r="BP51" s="19"/>
      <c r="BQ51" s="19"/>
      <c r="BR51" s="19"/>
      <c r="BS51" s="19"/>
    </row>
    <row r="52" spans="1:71" ht="15" x14ac:dyDescent="0.2">
      <c r="A52" s="21" t="s">
        <v>1297</v>
      </c>
      <c r="B52" s="21" t="s">
        <v>1296</v>
      </c>
      <c r="C52" s="21" t="s">
        <v>826</v>
      </c>
      <c r="D52" s="21" t="s">
        <v>207</v>
      </c>
      <c r="G52" s="21" t="s">
        <v>138</v>
      </c>
      <c r="H52" s="43" t="s">
        <v>139</v>
      </c>
      <c r="I52" s="21" t="s">
        <v>170</v>
      </c>
      <c r="J52" s="21" t="s">
        <v>172</v>
      </c>
      <c r="K52" s="44">
        <v>44824</v>
      </c>
      <c r="L52" s="21"/>
      <c r="M52" s="30">
        <v>5.3128795103000002</v>
      </c>
      <c r="O52" s="30"/>
      <c r="P52" s="21" t="s">
        <v>1020</v>
      </c>
      <c r="Q52" s="21"/>
      <c r="R52" s="21"/>
      <c r="S52" s="21"/>
      <c r="V52" s="21"/>
      <c r="W52" s="21"/>
      <c r="X52" s="21"/>
      <c r="AA52" s="21"/>
      <c r="AC52" s="21"/>
      <c r="AG52" s="21"/>
      <c r="AH52" s="21"/>
      <c r="AI52" s="21"/>
      <c r="AJ52" s="21"/>
      <c r="AL52" s="21"/>
      <c r="AM52" s="21"/>
      <c r="AN52" s="21"/>
      <c r="AO52" s="21"/>
      <c r="AP52" s="21"/>
      <c r="AQ52" s="21"/>
      <c r="AT52" s="45"/>
      <c r="AU52" s="14"/>
      <c r="AV52" s="14"/>
      <c r="AW52" s="14"/>
      <c r="AX52" s="14"/>
      <c r="BA52" s="14"/>
      <c r="BB52" s="14"/>
      <c r="BI52" s="14"/>
      <c r="BJ52" s="14"/>
      <c r="BK52" s="14"/>
      <c r="BL52" s="14"/>
      <c r="BM52" s="21"/>
    </row>
    <row r="53" spans="1:71" ht="15" x14ac:dyDescent="0.2">
      <c r="A53" s="21" t="s">
        <v>1297</v>
      </c>
      <c r="B53" s="21" t="s">
        <v>1296</v>
      </c>
      <c r="C53" s="21" t="s">
        <v>827</v>
      </c>
      <c r="D53" s="21" t="s">
        <v>207</v>
      </c>
      <c r="G53" s="21" t="s">
        <v>138</v>
      </c>
      <c r="H53" s="43" t="s">
        <v>139</v>
      </c>
      <c r="I53" s="21" t="s">
        <v>170</v>
      </c>
      <c r="J53" s="21" t="s">
        <v>172</v>
      </c>
      <c r="K53" s="44">
        <v>44824</v>
      </c>
      <c r="L53" s="21"/>
      <c r="M53" s="30">
        <v>0.90270280050000007</v>
      </c>
      <c r="O53" s="30"/>
      <c r="P53" s="21" t="s">
        <v>1020</v>
      </c>
      <c r="Q53" s="21"/>
      <c r="R53" s="21"/>
      <c r="S53" s="21"/>
      <c r="V53" s="21"/>
      <c r="W53" s="21"/>
      <c r="X53" s="21"/>
      <c r="AA53" s="21"/>
      <c r="AC53" s="21"/>
      <c r="AG53" s="21"/>
      <c r="AH53" s="21"/>
      <c r="AI53" s="21"/>
      <c r="AJ53" s="21"/>
      <c r="AL53" s="21"/>
      <c r="AM53" s="21"/>
      <c r="AN53" s="21"/>
      <c r="AO53" s="21"/>
      <c r="AP53" s="21"/>
      <c r="AQ53" s="21"/>
      <c r="AT53" s="45"/>
      <c r="AU53" s="14"/>
      <c r="AV53" s="14"/>
      <c r="AW53" s="14"/>
      <c r="AX53" s="14"/>
      <c r="BA53" s="14"/>
      <c r="BB53" s="14"/>
      <c r="BI53" s="14"/>
      <c r="BJ53" s="14"/>
      <c r="BK53" s="14"/>
      <c r="BL53" s="14"/>
      <c r="BM53" s="21"/>
    </row>
    <row r="54" spans="1:71" ht="15" x14ac:dyDescent="0.2">
      <c r="A54" s="21" t="s">
        <v>1297</v>
      </c>
      <c r="B54" s="21" t="s">
        <v>1296</v>
      </c>
      <c r="C54" s="21" t="s">
        <v>828</v>
      </c>
      <c r="D54" s="21" t="s">
        <v>207</v>
      </c>
      <c r="G54" s="21" t="s">
        <v>138</v>
      </c>
      <c r="H54" s="43" t="s">
        <v>139</v>
      </c>
      <c r="I54" s="21" t="s">
        <v>170</v>
      </c>
      <c r="J54" s="21" t="s">
        <v>172</v>
      </c>
      <c r="K54" s="44">
        <v>44824</v>
      </c>
      <c r="L54" s="21"/>
      <c r="M54" s="30">
        <v>4.6297984269999999</v>
      </c>
      <c r="O54" s="30"/>
      <c r="P54" s="21" t="s">
        <v>1020</v>
      </c>
      <c r="Q54" s="21"/>
      <c r="R54" s="21"/>
      <c r="S54" s="21"/>
      <c r="V54" s="21"/>
      <c r="W54" s="21"/>
      <c r="X54" s="21"/>
      <c r="AA54" s="21"/>
      <c r="AC54" s="21"/>
      <c r="AG54" s="21"/>
      <c r="AH54" s="21"/>
      <c r="AI54" s="21"/>
      <c r="AJ54" s="21"/>
      <c r="AL54" s="21"/>
      <c r="AM54" s="21"/>
      <c r="AN54" s="21"/>
      <c r="AO54" s="21"/>
      <c r="AP54" s="21"/>
      <c r="AQ54" s="21"/>
      <c r="AT54" s="45"/>
      <c r="AU54" s="14"/>
      <c r="AV54" s="14"/>
      <c r="AW54" s="14"/>
      <c r="AX54" s="14"/>
      <c r="BA54" s="14"/>
      <c r="BB54" s="14"/>
      <c r="BI54" s="14"/>
      <c r="BJ54" s="14"/>
      <c r="BK54" s="14"/>
      <c r="BL54" s="14"/>
      <c r="BM54" s="21"/>
    </row>
    <row r="55" spans="1:71" ht="15" x14ac:dyDescent="0.2">
      <c r="A55" s="21" t="s">
        <v>1297</v>
      </c>
      <c r="B55" s="21" t="s">
        <v>1296</v>
      </c>
      <c r="C55" s="21" t="s">
        <v>829</v>
      </c>
      <c r="D55" s="21" t="s">
        <v>207</v>
      </c>
      <c r="G55" s="21" t="s">
        <v>138</v>
      </c>
      <c r="H55" s="43" t="s">
        <v>139</v>
      </c>
      <c r="I55" s="21" t="s">
        <v>170</v>
      </c>
      <c r="J55" s="21" t="s">
        <v>172</v>
      </c>
      <c r="K55" s="44">
        <v>44824</v>
      </c>
      <c r="L55" s="21"/>
      <c r="M55" s="30">
        <v>7.0312516142000003</v>
      </c>
      <c r="O55" s="30"/>
      <c r="P55" s="21" t="s">
        <v>1020</v>
      </c>
      <c r="Q55" s="21"/>
      <c r="R55" s="21"/>
      <c r="S55" s="21"/>
      <c r="V55" s="21"/>
      <c r="W55" s="21"/>
      <c r="X55" s="21"/>
      <c r="AA55" s="21"/>
      <c r="AC55" s="21"/>
      <c r="AG55" s="21"/>
      <c r="AH55" s="21"/>
      <c r="AI55" s="21"/>
      <c r="AJ55" s="21"/>
      <c r="AL55" s="21"/>
      <c r="AM55" s="21"/>
      <c r="AN55" s="21"/>
      <c r="AO55" s="21"/>
      <c r="AP55" s="21"/>
      <c r="AQ55" s="21"/>
      <c r="AT55" s="45"/>
      <c r="AU55" s="14"/>
      <c r="AV55" s="14"/>
      <c r="AW55" s="14"/>
      <c r="AX55" s="14"/>
      <c r="BA55" s="14"/>
      <c r="BB55" s="14"/>
      <c r="BI55" s="14"/>
      <c r="BJ55" s="14"/>
      <c r="BK55" s="14"/>
      <c r="BL55" s="14"/>
      <c r="BM55" s="21"/>
    </row>
    <row r="56" spans="1:71" ht="15" x14ac:dyDescent="0.2">
      <c r="A56" s="21" t="s">
        <v>1297</v>
      </c>
      <c r="B56" s="21" t="s">
        <v>1296</v>
      </c>
      <c r="C56" s="21" t="s">
        <v>830</v>
      </c>
      <c r="D56" s="21" t="s">
        <v>207</v>
      </c>
      <c r="G56" s="21" t="s">
        <v>138</v>
      </c>
      <c r="H56" s="43" t="s">
        <v>139</v>
      </c>
      <c r="I56" s="21" t="s">
        <v>170</v>
      </c>
      <c r="J56" s="21" t="s">
        <v>172</v>
      </c>
      <c r="K56" s="44">
        <v>44824</v>
      </c>
      <c r="L56" s="21"/>
      <c r="M56" s="30">
        <v>17.994355346700001</v>
      </c>
      <c r="O56" s="30"/>
      <c r="P56" s="21" t="s">
        <v>1188</v>
      </c>
      <c r="Q56" s="21"/>
      <c r="R56" s="21"/>
      <c r="S56" s="21"/>
      <c r="V56" s="21"/>
      <c r="W56" s="21"/>
      <c r="X56" s="21"/>
      <c r="AA56" s="21"/>
      <c r="AC56" s="21"/>
      <c r="AG56" s="21"/>
      <c r="AH56" s="21"/>
      <c r="AI56" s="21"/>
      <c r="AJ56" s="21"/>
      <c r="AL56" s="21"/>
      <c r="AM56" s="21"/>
      <c r="AN56" s="21"/>
      <c r="AO56" s="21"/>
      <c r="AP56" s="21"/>
      <c r="AQ56" s="21"/>
      <c r="AT56" s="45"/>
      <c r="AU56" s="14"/>
      <c r="AV56" s="14"/>
      <c r="AW56" s="14"/>
      <c r="AX56" s="14"/>
      <c r="BA56" s="14"/>
      <c r="BB56" s="14"/>
      <c r="BI56" s="14"/>
      <c r="BJ56" s="14"/>
      <c r="BK56" s="14"/>
      <c r="BL56" s="14"/>
      <c r="BM56" s="21"/>
    </row>
    <row r="57" spans="1:71" ht="15" x14ac:dyDescent="0.2">
      <c r="A57" s="21" t="s">
        <v>1297</v>
      </c>
      <c r="B57" s="21" t="s">
        <v>1296</v>
      </c>
      <c r="C57" s="21" t="s">
        <v>831</v>
      </c>
      <c r="D57" s="21" t="s">
        <v>207</v>
      </c>
      <c r="G57" s="21" t="s">
        <v>138</v>
      </c>
      <c r="H57" s="43" t="s">
        <v>139</v>
      </c>
      <c r="I57" s="21" t="s">
        <v>170</v>
      </c>
      <c r="J57" s="21" t="s">
        <v>172</v>
      </c>
      <c r="K57" s="44">
        <v>44824</v>
      </c>
      <c r="L57" s="21"/>
      <c r="M57" s="30">
        <v>6.4750044702</v>
      </c>
      <c r="O57" s="30"/>
      <c r="P57" s="21" t="s">
        <v>1020</v>
      </c>
      <c r="Q57" s="21"/>
      <c r="R57" s="21"/>
      <c r="S57" s="21"/>
      <c r="V57" s="21"/>
      <c r="W57" s="21"/>
      <c r="X57" s="21"/>
      <c r="AA57" s="21"/>
      <c r="AC57" s="21"/>
      <c r="AG57" s="21"/>
      <c r="AH57" s="21"/>
      <c r="AI57" s="21"/>
      <c r="AJ57" s="21"/>
      <c r="AL57" s="21"/>
      <c r="AM57" s="21"/>
      <c r="AN57" s="21"/>
      <c r="AO57" s="21"/>
      <c r="AP57" s="21"/>
      <c r="AQ57" s="21"/>
      <c r="AT57" s="45"/>
      <c r="AU57" s="14"/>
      <c r="AV57" s="14"/>
      <c r="AW57" s="14"/>
      <c r="AX57" s="14"/>
      <c r="BA57" s="14"/>
      <c r="BB57" s="14"/>
      <c r="BI57" s="14"/>
      <c r="BJ57" s="14"/>
      <c r="BK57" s="14"/>
      <c r="BL57" s="14"/>
      <c r="BM57" s="21"/>
    </row>
    <row r="58" spans="1:71" ht="15" x14ac:dyDescent="0.2">
      <c r="A58" s="21" t="s">
        <v>1297</v>
      </c>
      <c r="B58" s="21" t="s">
        <v>1296</v>
      </c>
      <c r="C58" s="21" t="s">
        <v>832</v>
      </c>
      <c r="D58" s="21" t="s">
        <v>207</v>
      </c>
      <c r="G58" s="21" t="s">
        <v>138</v>
      </c>
      <c r="H58" s="43" t="s">
        <v>139</v>
      </c>
      <c r="I58" s="21" t="s">
        <v>170</v>
      </c>
      <c r="J58" s="21" t="s">
        <v>172</v>
      </c>
      <c r="K58" s="44">
        <v>44824</v>
      </c>
      <c r="L58" s="21"/>
      <c r="M58" s="30">
        <v>7.8279797433000002</v>
      </c>
      <c r="O58" s="30"/>
      <c r="P58" s="21" t="s">
        <v>1020</v>
      </c>
      <c r="Q58" s="21"/>
      <c r="R58" s="21"/>
      <c r="S58" s="21"/>
      <c r="V58" s="21"/>
      <c r="W58" s="21"/>
      <c r="X58" s="21"/>
      <c r="AA58" s="21"/>
      <c r="AC58" s="21"/>
      <c r="AG58" s="21"/>
      <c r="AH58" s="21"/>
      <c r="AI58" s="21"/>
      <c r="AJ58" s="21"/>
      <c r="AL58" s="21"/>
      <c r="AM58" s="21"/>
      <c r="AN58" s="21"/>
      <c r="AO58" s="21"/>
      <c r="AP58" s="21"/>
      <c r="AQ58" s="21"/>
      <c r="AT58" s="45"/>
      <c r="AU58" s="14"/>
      <c r="AV58" s="14"/>
      <c r="AW58" s="14"/>
      <c r="AX58" s="14"/>
      <c r="BA58" s="14"/>
      <c r="BB58" s="14"/>
      <c r="BI58" s="14"/>
      <c r="BJ58" s="14"/>
      <c r="BK58" s="14"/>
      <c r="BL58" s="14"/>
      <c r="BM58" s="21"/>
    </row>
    <row r="59" spans="1:71" ht="15" x14ac:dyDescent="0.2">
      <c r="A59" s="21" t="s">
        <v>1297</v>
      </c>
      <c r="B59" s="21" t="s">
        <v>1296</v>
      </c>
      <c r="C59" s="21" t="s">
        <v>833</v>
      </c>
      <c r="D59" s="21" t="s">
        <v>207</v>
      </c>
      <c r="G59" s="21" t="s">
        <v>138</v>
      </c>
      <c r="H59" s="43" t="s">
        <v>139</v>
      </c>
      <c r="I59" s="21" t="s">
        <v>170</v>
      </c>
      <c r="J59" s="21" t="s">
        <v>172</v>
      </c>
      <c r="K59" s="44">
        <v>44824</v>
      </c>
      <c r="L59" s="21"/>
      <c r="M59" s="30">
        <v>7.2314526337</v>
      </c>
      <c r="O59" s="30"/>
      <c r="P59" s="21" t="s">
        <v>1020</v>
      </c>
      <c r="Q59" s="21"/>
      <c r="R59" s="21"/>
      <c r="S59" s="21"/>
      <c r="V59" s="21"/>
      <c r="W59" s="21"/>
      <c r="X59" s="21"/>
      <c r="AA59" s="21"/>
      <c r="AC59" s="21"/>
      <c r="AG59" s="21"/>
      <c r="AH59" s="21"/>
      <c r="AI59" s="21"/>
      <c r="AJ59" s="21"/>
      <c r="AL59" s="21"/>
      <c r="AM59" s="21"/>
      <c r="AN59" s="21"/>
      <c r="AO59" s="21"/>
      <c r="AP59" s="21"/>
      <c r="AQ59" s="21"/>
      <c r="AT59" s="45"/>
      <c r="AU59" s="14"/>
      <c r="AV59" s="14"/>
      <c r="AW59" s="14"/>
      <c r="AX59" s="14"/>
      <c r="BA59" s="14"/>
      <c r="BB59" s="14"/>
      <c r="BI59" s="14"/>
      <c r="BJ59" s="14"/>
      <c r="BK59" s="14"/>
      <c r="BL59" s="14"/>
      <c r="BM59" s="21"/>
    </row>
    <row r="60" spans="1:71" ht="15" x14ac:dyDescent="0.2">
      <c r="A60" s="21" t="s">
        <v>1297</v>
      </c>
      <c r="B60" s="21" t="s">
        <v>1296</v>
      </c>
      <c r="C60" s="21" t="s">
        <v>834</v>
      </c>
      <c r="D60" s="21" t="s">
        <v>207</v>
      </c>
      <c r="G60" s="21" t="s">
        <v>138</v>
      </c>
      <c r="H60" s="43" t="s">
        <v>139</v>
      </c>
      <c r="I60" s="21" t="s">
        <v>170</v>
      </c>
      <c r="J60" s="21" t="s">
        <v>172</v>
      </c>
      <c r="K60" s="44">
        <v>44824</v>
      </c>
      <c r="L60" s="21"/>
      <c r="M60" s="30">
        <v>6.0832338524000003</v>
      </c>
      <c r="O60" s="30"/>
      <c r="P60" s="21" t="s">
        <v>1020</v>
      </c>
      <c r="Q60" s="21"/>
      <c r="R60" s="21"/>
      <c r="S60" s="21"/>
      <c r="V60" s="21"/>
      <c r="W60" s="21"/>
      <c r="X60" s="21"/>
      <c r="AA60" s="21"/>
      <c r="AC60" s="21"/>
      <c r="AG60" s="21"/>
      <c r="AH60" s="21"/>
      <c r="AI60" s="21"/>
      <c r="AJ60" s="21"/>
      <c r="AL60" s="21"/>
      <c r="AM60" s="21"/>
      <c r="AN60" s="21"/>
      <c r="AO60" s="21"/>
      <c r="AP60" s="21"/>
      <c r="AQ60" s="21"/>
      <c r="AT60" s="45"/>
      <c r="AU60" s="14"/>
      <c r="AV60" s="14"/>
      <c r="AW60" s="14"/>
      <c r="AX60" s="14"/>
      <c r="BA60" s="14"/>
      <c r="BB60" s="14"/>
      <c r="BI60" s="14"/>
      <c r="BJ60" s="14"/>
      <c r="BK60" s="14"/>
      <c r="BL60" s="14"/>
      <c r="BM60" s="21"/>
    </row>
    <row r="61" spans="1:71" ht="15" x14ac:dyDescent="0.2">
      <c r="A61" s="21" t="s">
        <v>1297</v>
      </c>
      <c r="B61" s="21" t="s">
        <v>1296</v>
      </c>
      <c r="C61" s="21" t="s">
        <v>835</v>
      </c>
      <c r="D61" s="21" t="s">
        <v>207</v>
      </c>
      <c r="G61" s="21" t="s">
        <v>138</v>
      </c>
      <c r="H61" s="43" t="s">
        <v>139</v>
      </c>
      <c r="I61" s="21" t="s">
        <v>170</v>
      </c>
      <c r="J61" s="21" t="s">
        <v>172</v>
      </c>
      <c r="K61" s="44">
        <v>44824</v>
      </c>
      <c r="L61" s="21"/>
      <c r="M61" s="30">
        <v>8.6752975910999997</v>
      </c>
      <c r="O61" s="30"/>
      <c r="P61" s="21" t="s">
        <v>1020</v>
      </c>
      <c r="Q61" s="21"/>
      <c r="R61" s="21"/>
      <c r="S61" s="21"/>
      <c r="V61" s="21"/>
      <c r="W61" s="21"/>
      <c r="X61" s="21"/>
      <c r="AA61" s="21"/>
      <c r="AC61" s="21"/>
      <c r="AG61" s="21"/>
      <c r="AH61" s="21"/>
      <c r="AI61" s="21"/>
      <c r="AJ61" s="21"/>
      <c r="AL61" s="21"/>
      <c r="AM61" s="21"/>
      <c r="AN61" s="21"/>
      <c r="AO61" s="21"/>
      <c r="AP61" s="21"/>
      <c r="AQ61" s="21"/>
      <c r="AT61" s="45"/>
      <c r="AU61" s="14"/>
      <c r="AV61" s="14"/>
      <c r="AW61" s="14"/>
      <c r="AX61" s="14"/>
      <c r="BA61" s="14"/>
      <c r="BB61" s="14"/>
      <c r="BI61" s="14"/>
      <c r="BJ61" s="14"/>
      <c r="BK61" s="14"/>
      <c r="BL61" s="14"/>
      <c r="BM61" s="21"/>
    </row>
    <row r="62" spans="1:71" ht="15" x14ac:dyDescent="0.2">
      <c r="A62" s="21" t="s">
        <v>1297</v>
      </c>
      <c r="B62" s="21" t="s">
        <v>1296</v>
      </c>
      <c r="C62" s="21" t="s">
        <v>485</v>
      </c>
      <c r="D62" s="21" t="s">
        <v>207</v>
      </c>
      <c r="G62" s="21" t="s">
        <v>138</v>
      </c>
      <c r="H62" s="46" t="s">
        <v>140</v>
      </c>
      <c r="I62" s="21" t="s">
        <v>170</v>
      </c>
      <c r="J62" s="21" t="s">
        <v>172</v>
      </c>
      <c r="K62" s="44">
        <v>44824</v>
      </c>
      <c r="L62" s="21"/>
      <c r="M62" s="30">
        <v>9.6999999999999993</v>
      </c>
      <c r="O62" s="30"/>
      <c r="P62" s="21" t="s">
        <v>1020</v>
      </c>
      <c r="Q62" s="21"/>
      <c r="R62" s="21"/>
      <c r="S62" s="21"/>
      <c r="V62" s="21"/>
      <c r="W62" s="21"/>
      <c r="X62" s="21"/>
      <c r="AA62" s="21"/>
      <c r="AC62" s="21"/>
      <c r="AG62" s="21"/>
      <c r="AH62" s="21"/>
      <c r="AI62" s="21"/>
      <c r="AJ62" s="21"/>
      <c r="AL62" s="21"/>
      <c r="AM62" s="21"/>
      <c r="AN62" s="21"/>
      <c r="AO62" s="21"/>
      <c r="AP62" s="21"/>
      <c r="AQ62" s="21"/>
      <c r="AT62" s="45"/>
      <c r="AU62" s="14">
        <v>83.8</v>
      </c>
      <c r="AV62" s="14"/>
      <c r="AW62" s="14"/>
      <c r="AX62" s="14"/>
      <c r="BA62" s="14"/>
      <c r="BB62" s="14"/>
      <c r="BI62" s="14"/>
      <c r="BJ62" s="14"/>
      <c r="BK62" s="14"/>
      <c r="BL62" s="14"/>
      <c r="BM62" s="21"/>
    </row>
    <row r="63" spans="1:71" ht="15" x14ac:dyDescent="0.2">
      <c r="A63" s="21" t="s">
        <v>1297</v>
      </c>
      <c r="B63" s="21" t="s">
        <v>1296</v>
      </c>
      <c r="C63" s="21" t="s">
        <v>533</v>
      </c>
      <c r="D63" s="21" t="s">
        <v>207</v>
      </c>
      <c r="G63" s="21" t="s">
        <v>138</v>
      </c>
      <c r="H63" s="46" t="s">
        <v>140</v>
      </c>
      <c r="I63" s="21" t="s">
        <v>170</v>
      </c>
      <c r="J63" s="21" t="s">
        <v>172</v>
      </c>
      <c r="K63" s="44">
        <v>44824</v>
      </c>
      <c r="L63" s="48"/>
      <c r="M63" s="30">
        <v>6.4</v>
      </c>
      <c r="O63" s="30"/>
      <c r="P63" s="21" t="s">
        <v>1020</v>
      </c>
      <c r="Q63" s="21"/>
      <c r="R63" s="21"/>
      <c r="S63" s="21"/>
      <c r="V63" s="21"/>
      <c r="W63" s="21"/>
      <c r="X63" s="21"/>
      <c r="AA63" s="21"/>
      <c r="AC63" s="21"/>
      <c r="AG63" s="21"/>
      <c r="AH63" s="21"/>
      <c r="AI63" s="21"/>
      <c r="AJ63" s="21"/>
      <c r="AL63" s="21"/>
      <c r="AM63" s="21"/>
      <c r="AN63" s="21"/>
      <c r="AO63" s="21"/>
      <c r="AP63" s="21"/>
      <c r="AQ63" s="21"/>
      <c r="AT63" s="45"/>
      <c r="AU63" s="14">
        <v>83.8</v>
      </c>
      <c r="AV63" s="14"/>
      <c r="AW63" s="14"/>
      <c r="AX63" s="14"/>
      <c r="BA63" s="14"/>
      <c r="BB63" s="14"/>
      <c r="BI63" s="14"/>
      <c r="BJ63" s="14"/>
      <c r="BK63" s="14"/>
      <c r="BL63" s="14"/>
      <c r="BM63" s="48"/>
    </row>
    <row r="64" spans="1:71" ht="15" x14ac:dyDescent="0.2">
      <c r="A64" s="21" t="s">
        <v>1297</v>
      </c>
      <c r="B64" s="21" t="s">
        <v>1296</v>
      </c>
      <c r="C64" s="19" t="s">
        <v>19</v>
      </c>
      <c r="D64" s="21" t="s">
        <v>207</v>
      </c>
      <c r="E64" s="21" t="s">
        <v>17</v>
      </c>
      <c r="F64" s="21" t="s">
        <v>20</v>
      </c>
      <c r="G64" s="21" t="s">
        <v>138</v>
      </c>
      <c r="H64" s="21" t="s">
        <v>140</v>
      </c>
      <c r="I64" s="21" t="s">
        <v>170</v>
      </c>
      <c r="J64" s="21" t="s">
        <v>172</v>
      </c>
      <c r="K64" s="44">
        <v>44824</v>
      </c>
      <c r="L64" s="21" t="s">
        <v>671</v>
      </c>
      <c r="M64" s="23">
        <v>18.600000000000001</v>
      </c>
      <c r="N64" s="24">
        <v>2</v>
      </c>
      <c r="O64" s="25">
        <v>0.19364919999999999</v>
      </c>
      <c r="P64" s="23">
        <v>16.600000000000001</v>
      </c>
      <c r="Q64" s="26">
        <v>5.9497500000000016</v>
      </c>
      <c r="R64" s="26" t="s">
        <v>16</v>
      </c>
      <c r="S64" s="27">
        <v>1</v>
      </c>
      <c r="T64" s="25">
        <v>9.4937857142857141</v>
      </c>
      <c r="U64" s="25">
        <v>8.0509157800812151E-2</v>
      </c>
      <c r="V64" s="28">
        <v>2</v>
      </c>
      <c r="W64" s="28"/>
      <c r="X64" s="28">
        <v>3</v>
      </c>
      <c r="Y64" s="22">
        <v>14.9</v>
      </c>
      <c r="Z64" s="22">
        <v>0.9</v>
      </c>
      <c r="AA64" s="24"/>
      <c r="AB64" s="22"/>
      <c r="AC64" s="24"/>
      <c r="AD64" s="22"/>
      <c r="AE64" s="22">
        <v>13.6</v>
      </c>
      <c r="AF64" s="22">
        <v>0.5</v>
      </c>
      <c r="AG64" s="79">
        <v>7.6</v>
      </c>
      <c r="AH64" s="79">
        <v>0.6</v>
      </c>
      <c r="AI64" s="79"/>
      <c r="AJ64" s="25" t="s">
        <v>212</v>
      </c>
      <c r="AK64" s="25">
        <f>ROUND(((M64*Q64)-(N64*T64))/P64,2)</f>
        <v>5.52</v>
      </c>
      <c r="AL64" s="25" t="s">
        <v>212</v>
      </c>
      <c r="AM64" s="25">
        <f>(AE64-(Y64-AK64))/(AE64-AG64)*100</f>
        <v>70.333333333333314</v>
      </c>
      <c r="AN64" s="25">
        <f>SUM(AL64:AM64)</f>
        <v>70.333333333333314</v>
      </c>
      <c r="AO64" s="33">
        <v>14.5</v>
      </c>
      <c r="AP64" s="21" t="s">
        <v>15</v>
      </c>
      <c r="AQ64" s="34"/>
      <c r="AR64" s="21">
        <v>240</v>
      </c>
      <c r="AS64" s="21">
        <v>200</v>
      </c>
      <c r="AT64" s="34">
        <v>2.8500000000000005</v>
      </c>
      <c r="AU64" s="30">
        <v>83.8</v>
      </c>
      <c r="AV64" s="21">
        <v>22</v>
      </c>
      <c r="AW64" s="53">
        <f>(((P64*(10^-6))*(AS64/1000)*1)/0.082057/(AV64+273.15))*(10^12)</f>
        <v>137081.75661872787</v>
      </c>
      <c r="AX64" s="14">
        <f>(P64*1000)/AT64/AU64</f>
        <v>69.505506008457886</v>
      </c>
      <c r="AY64" s="14">
        <f>AW64/AT64/AU64</f>
        <v>573.97209989837063</v>
      </c>
      <c r="BA64" s="30">
        <v>25.022103505519418</v>
      </c>
      <c r="BB64" s="30">
        <v>2.7935287948594616</v>
      </c>
      <c r="BC64" s="14">
        <v>2</v>
      </c>
      <c r="BE64" s="14" t="s">
        <v>167</v>
      </c>
      <c r="BF64" s="14" t="s">
        <v>167</v>
      </c>
      <c r="BG64" s="14" t="s">
        <v>167</v>
      </c>
      <c r="BI64" s="14" t="s">
        <v>167</v>
      </c>
      <c r="BJ64" s="14" t="s">
        <v>167</v>
      </c>
      <c r="BK64" s="14" t="s">
        <v>167</v>
      </c>
      <c r="BL64" s="34"/>
      <c r="BM64" s="21"/>
    </row>
    <row r="65" spans="1:70" ht="15" x14ac:dyDescent="0.2">
      <c r="A65" s="21" t="s">
        <v>1297</v>
      </c>
      <c r="B65" s="21" t="s">
        <v>1296</v>
      </c>
      <c r="C65" s="19" t="s">
        <v>21</v>
      </c>
      <c r="D65" s="21" t="s">
        <v>207</v>
      </c>
      <c r="E65" s="21" t="s">
        <v>17</v>
      </c>
      <c r="F65" s="21" t="s">
        <v>22</v>
      </c>
      <c r="G65" s="21" t="s">
        <v>138</v>
      </c>
      <c r="H65" s="21" t="s">
        <v>140</v>
      </c>
      <c r="I65" s="21" t="s">
        <v>170</v>
      </c>
      <c r="J65" s="21" t="s">
        <v>172</v>
      </c>
      <c r="K65" s="44">
        <v>44824</v>
      </c>
      <c r="L65" s="21" t="s">
        <v>672</v>
      </c>
      <c r="M65" s="23">
        <v>18</v>
      </c>
      <c r="N65" s="24">
        <v>2</v>
      </c>
      <c r="O65" s="25">
        <v>0.19364919999999999</v>
      </c>
      <c r="P65" s="23">
        <v>16</v>
      </c>
      <c r="Q65" s="26">
        <v>2.8251428571428576</v>
      </c>
      <c r="R65" s="26" t="s">
        <v>16</v>
      </c>
      <c r="S65" s="27">
        <v>1</v>
      </c>
      <c r="T65" s="25">
        <v>9.4937857142857141</v>
      </c>
      <c r="U65" s="25">
        <v>8.0509157800812151E-2</v>
      </c>
      <c r="V65" s="28">
        <v>2</v>
      </c>
      <c r="W65" s="28"/>
      <c r="X65" s="28">
        <v>3</v>
      </c>
      <c r="Y65" s="22">
        <v>14.9</v>
      </c>
      <c r="Z65" s="22">
        <v>0.9</v>
      </c>
      <c r="AA65" s="24"/>
      <c r="AB65" s="22"/>
      <c r="AC65" s="24"/>
      <c r="AD65" s="22"/>
      <c r="AE65" s="22">
        <v>13.6</v>
      </c>
      <c r="AF65" s="22">
        <v>0.5</v>
      </c>
      <c r="AG65" s="79">
        <v>7.6</v>
      </c>
      <c r="AH65" s="79">
        <v>0.6</v>
      </c>
      <c r="AI65" s="79"/>
      <c r="AJ65" s="25" t="s">
        <v>212</v>
      </c>
      <c r="AK65" s="25">
        <f>ROUND(((M65*Q65)-(N65*T65))/P65,2)</f>
        <v>1.99</v>
      </c>
      <c r="AL65" s="25" t="s">
        <v>212</v>
      </c>
      <c r="AM65" s="25">
        <f>(AE65-(Y65-AK65))/(AE65-AG65)*100</f>
        <v>11.499999999999993</v>
      </c>
      <c r="AN65" s="25">
        <f>SUM(AL65:AM65)</f>
        <v>11.499999999999993</v>
      </c>
      <c r="AO65" s="33">
        <v>14.6</v>
      </c>
      <c r="AP65" s="21" t="s">
        <v>15</v>
      </c>
      <c r="AQ65" s="34"/>
      <c r="AR65" s="21">
        <v>240</v>
      </c>
      <c r="AS65" s="21">
        <v>200</v>
      </c>
      <c r="AT65" s="34">
        <v>1.75</v>
      </c>
      <c r="AU65" s="30">
        <v>83.3</v>
      </c>
      <c r="AV65" s="21">
        <v>22</v>
      </c>
      <c r="AW65" s="53">
        <f>(((P65*(10^-6))*(AS65/1000)*1)/0.082057/(AV65+273.15))*(10^12)</f>
        <v>132126.99433130395</v>
      </c>
      <c r="AX65" s="14">
        <f>(P65*1000)/AT65/AU65</f>
        <v>109.75818898988167</v>
      </c>
      <c r="AY65" s="14">
        <f>AW65/AT65/AU65</f>
        <v>906.3762259050178</v>
      </c>
      <c r="BA65" s="30">
        <v>23.642302465540673</v>
      </c>
      <c r="BB65" s="30" t="s">
        <v>798</v>
      </c>
      <c r="BC65" s="14">
        <v>1</v>
      </c>
      <c r="BE65" s="14" t="s">
        <v>167</v>
      </c>
      <c r="BF65" s="14" t="s">
        <v>167</v>
      </c>
      <c r="BG65" s="14" t="s">
        <v>167</v>
      </c>
      <c r="BI65" s="14" t="s">
        <v>167</v>
      </c>
      <c r="BJ65" s="14" t="s">
        <v>167</v>
      </c>
      <c r="BK65" s="14" t="s">
        <v>167</v>
      </c>
      <c r="BL65" s="34"/>
      <c r="BM65" s="21"/>
    </row>
    <row r="66" spans="1:70" ht="15" x14ac:dyDescent="0.2">
      <c r="A66" s="21" t="s">
        <v>1297</v>
      </c>
      <c r="B66" s="21" t="s">
        <v>1296</v>
      </c>
      <c r="C66" s="21" t="s">
        <v>507</v>
      </c>
      <c r="D66" s="21" t="s">
        <v>207</v>
      </c>
      <c r="G66" s="21" t="s">
        <v>138</v>
      </c>
      <c r="H66" s="46" t="s">
        <v>140</v>
      </c>
      <c r="I66" s="21" t="s">
        <v>170</v>
      </c>
      <c r="J66" s="21" t="s">
        <v>172</v>
      </c>
      <c r="K66" s="44">
        <v>44824</v>
      </c>
      <c r="L66" s="21"/>
      <c r="M66" s="30">
        <v>8.3000000000000007</v>
      </c>
      <c r="O66" s="30"/>
      <c r="P66" s="21" t="s">
        <v>1020</v>
      </c>
      <c r="Q66" s="21"/>
      <c r="R66" s="21"/>
      <c r="S66" s="21"/>
      <c r="V66" s="21"/>
      <c r="W66" s="21"/>
      <c r="X66" s="21"/>
      <c r="AA66" s="21"/>
      <c r="AC66" s="21"/>
      <c r="AG66" s="21"/>
      <c r="AH66" s="21"/>
      <c r="AI66" s="21"/>
      <c r="AJ66" s="21"/>
      <c r="AL66" s="21"/>
      <c r="AM66" s="21"/>
      <c r="AN66" s="21"/>
      <c r="AO66" s="21"/>
      <c r="AP66" s="21"/>
      <c r="AQ66" s="21"/>
      <c r="AT66" s="45"/>
      <c r="AU66" s="14">
        <v>83.3</v>
      </c>
      <c r="AV66" s="14"/>
      <c r="AW66" s="14"/>
      <c r="AX66" s="14"/>
      <c r="BA66" s="14"/>
      <c r="BB66" s="14"/>
      <c r="BI66" s="14"/>
      <c r="BJ66" s="14"/>
      <c r="BK66" s="14"/>
      <c r="BL66" s="14"/>
      <c r="BM66" s="21"/>
    </row>
    <row r="67" spans="1:70" ht="15" x14ac:dyDescent="0.2">
      <c r="A67" s="21" t="s">
        <v>1297</v>
      </c>
      <c r="B67" s="21" t="s">
        <v>1296</v>
      </c>
      <c r="C67" s="21" t="s">
        <v>933</v>
      </c>
      <c r="D67" s="21" t="s">
        <v>207</v>
      </c>
      <c r="G67" s="21" t="s">
        <v>138</v>
      </c>
      <c r="H67" s="46" t="s">
        <v>140</v>
      </c>
      <c r="I67" s="21" t="s">
        <v>170</v>
      </c>
      <c r="J67" s="21" t="s">
        <v>172</v>
      </c>
      <c r="K67" s="44">
        <v>44824</v>
      </c>
      <c r="L67" s="21"/>
      <c r="M67" s="30">
        <v>5.2</v>
      </c>
      <c r="O67" s="30"/>
      <c r="P67" s="21" t="s">
        <v>1020</v>
      </c>
      <c r="Q67" s="21"/>
      <c r="R67" s="21"/>
      <c r="S67" s="21"/>
      <c r="V67" s="21"/>
      <c r="W67" s="21"/>
      <c r="X67" s="21"/>
      <c r="AA67" s="21"/>
      <c r="AC67" s="21"/>
      <c r="AG67" s="21"/>
      <c r="AH67" s="21"/>
      <c r="AI67" s="21"/>
      <c r="AJ67" s="21"/>
      <c r="AL67" s="21"/>
      <c r="AM67" s="21"/>
      <c r="AN67" s="21"/>
      <c r="AO67" s="21"/>
      <c r="AP67" s="21"/>
      <c r="AQ67" s="21"/>
      <c r="AT67" s="45"/>
      <c r="AU67" s="14">
        <v>83.3</v>
      </c>
      <c r="AV67" s="14"/>
      <c r="AW67" s="14"/>
      <c r="AX67" s="14"/>
      <c r="BA67" s="14"/>
      <c r="BB67" s="14"/>
      <c r="BI67" s="14"/>
      <c r="BJ67" s="14"/>
      <c r="BK67" s="14"/>
      <c r="BL67" s="14"/>
      <c r="BM67" s="21"/>
    </row>
    <row r="68" spans="1:70" ht="15" x14ac:dyDescent="0.2">
      <c r="A68" s="21" t="s">
        <v>1297</v>
      </c>
      <c r="B68" s="21" t="s">
        <v>1296</v>
      </c>
      <c r="C68" s="19" t="s">
        <v>27</v>
      </c>
      <c r="D68" s="21" t="s">
        <v>207</v>
      </c>
      <c r="E68" s="21" t="s">
        <v>17</v>
      </c>
      <c r="F68" s="21" t="s">
        <v>28</v>
      </c>
      <c r="G68" s="21" t="s">
        <v>138</v>
      </c>
      <c r="H68" s="21" t="s">
        <v>140</v>
      </c>
      <c r="I68" s="21" t="s">
        <v>170</v>
      </c>
      <c r="J68" s="21" t="s">
        <v>172</v>
      </c>
      <c r="K68" s="44">
        <v>44824</v>
      </c>
      <c r="L68" s="21" t="s">
        <v>673</v>
      </c>
      <c r="M68" s="23">
        <v>13.9</v>
      </c>
      <c r="N68" s="24">
        <v>2</v>
      </c>
      <c r="O68" s="25">
        <v>0.19364919999999999</v>
      </c>
      <c r="P68" s="23">
        <v>11.9</v>
      </c>
      <c r="Q68" s="26">
        <v>3.4155714285714294</v>
      </c>
      <c r="R68" s="26" t="s">
        <v>16</v>
      </c>
      <c r="S68" s="27">
        <v>1</v>
      </c>
      <c r="T68" s="25">
        <v>9.4937857142857141</v>
      </c>
      <c r="U68" s="25">
        <v>8.0509157800812151E-2</v>
      </c>
      <c r="V68" s="28">
        <v>2</v>
      </c>
      <c r="W68" s="28"/>
      <c r="X68" s="28">
        <v>3</v>
      </c>
      <c r="Y68" s="22">
        <v>14.9</v>
      </c>
      <c r="Z68" s="22">
        <v>0.9</v>
      </c>
      <c r="AA68" s="24"/>
      <c r="AB68" s="22"/>
      <c r="AC68" s="24"/>
      <c r="AD68" s="22"/>
      <c r="AE68" s="22">
        <v>13.6</v>
      </c>
      <c r="AF68" s="22">
        <v>0.5</v>
      </c>
      <c r="AG68" s="79">
        <v>7.6</v>
      </c>
      <c r="AH68" s="79">
        <v>0.6</v>
      </c>
      <c r="AI68" s="79"/>
      <c r="AJ68" s="25" t="s">
        <v>212</v>
      </c>
      <c r="AK68" s="25">
        <f>ROUND(((M68*Q68)-(N68*T68))/P68,2)</f>
        <v>2.39</v>
      </c>
      <c r="AL68" s="25" t="s">
        <v>212</v>
      </c>
      <c r="AM68" s="25">
        <f>(AE68-(Y68-AK68))/(AE68-AG68)*100</f>
        <v>18.166666666666664</v>
      </c>
      <c r="AN68" s="25">
        <f>SUM(AL68:AM68)</f>
        <v>18.166666666666664</v>
      </c>
      <c r="AO68" s="33">
        <v>14.5</v>
      </c>
      <c r="AP68" s="21" t="s">
        <v>15</v>
      </c>
      <c r="AQ68" s="34"/>
      <c r="AR68" s="21">
        <v>240</v>
      </c>
      <c r="AS68" s="21">
        <v>200</v>
      </c>
      <c r="AT68" s="34">
        <v>1.9500000000000002</v>
      </c>
      <c r="AU68" s="30">
        <v>83.3</v>
      </c>
      <c r="AV68" s="21">
        <v>22</v>
      </c>
      <c r="AW68" s="53">
        <f>(((P68*(10^-6))*(AS68/1000)*1)/0.082057/(AV68+273.15))*(10^12)</f>
        <v>98269.452033907321</v>
      </c>
      <c r="AX68" s="14">
        <f>(P68*1000)/AT68/AU68</f>
        <v>73.260073260073256</v>
      </c>
      <c r="AY68" s="14">
        <f>AW68/AT68/AU68</f>
        <v>604.97708027153828</v>
      </c>
      <c r="BA68" s="30">
        <v>23.38577768912382</v>
      </c>
      <c r="BB68" s="30" t="s">
        <v>798</v>
      </c>
      <c r="BC68" s="14">
        <v>1</v>
      </c>
      <c r="BE68" s="14" t="s">
        <v>167</v>
      </c>
      <c r="BF68" s="14" t="s">
        <v>167</v>
      </c>
      <c r="BG68" s="14" t="s">
        <v>167</v>
      </c>
      <c r="BI68" s="14" t="s">
        <v>167</v>
      </c>
      <c r="BJ68" s="14" t="s">
        <v>167</v>
      </c>
      <c r="BK68" s="14" t="s">
        <v>167</v>
      </c>
      <c r="BL68" s="34"/>
      <c r="BM68" s="21"/>
    </row>
    <row r="69" spans="1:70" ht="15" x14ac:dyDescent="0.2">
      <c r="A69" s="21" t="s">
        <v>1297</v>
      </c>
      <c r="B69" s="21" t="s">
        <v>1296</v>
      </c>
      <c r="C69" s="21" t="s">
        <v>927</v>
      </c>
      <c r="D69" s="21" t="s">
        <v>207</v>
      </c>
      <c r="G69" s="21" t="s">
        <v>138</v>
      </c>
      <c r="H69" s="46" t="s">
        <v>140</v>
      </c>
      <c r="I69" s="21" t="s">
        <v>170</v>
      </c>
      <c r="J69" s="21" t="s">
        <v>172</v>
      </c>
      <c r="K69" s="44">
        <v>44824</v>
      </c>
      <c r="L69" s="21"/>
      <c r="M69" s="30">
        <v>5.5</v>
      </c>
      <c r="O69" s="30"/>
      <c r="P69" s="21" t="s">
        <v>1020</v>
      </c>
      <c r="Q69" s="21"/>
      <c r="R69" s="21"/>
      <c r="S69" s="21"/>
      <c r="V69" s="21"/>
      <c r="W69" s="21"/>
      <c r="X69" s="21"/>
      <c r="AA69" s="21"/>
      <c r="AC69" s="21"/>
      <c r="AG69" s="21"/>
      <c r="AH69" s="21"/>
      <c r="AI69" s="21"/>
      <c r="AJ69" s="21"/>
      <c r="AL69" s="21"/>
      <c r="AM69" s="21"/>
      <c r="AN69" s="21"/>
      <c r="AO69" s="21"/>
      <c r="AP69" s="21"/>
      <c r="AQ69" s="21"/>
      <c r="AT69" s="45"/>
      <c r="AU69" s="14">
        <v>83.4</v>
      </c>
      <c r="AV69" s="14"/>
      <c r="AW69" s="14"/>
      <c r="AX69" s="14"/>
      <c r="BA69" s="14"/>
      <c r="BB69" s="14"/>
      <c r="BI69" s="14"/>
      <c r="BJ69" s="14"/>
      <c r="BK69" s="14"/>
      <c r="BL69" s="14"/>
      <c r="BM69" s="21"/>
      <c r="BN69" s="48"/>
      <c r="BO69" s="48"/>
      <c r="BP69" s="48"/>
      <c r="BQ69" s="48"/>
      <c r="BR69" s="48"/>
    </row>
    <row r="70" spans="1:70" ht="15" x14ac:dyDescent="0.2">
      <c r="A70" s="21" t="s">
        <v>1297</v>
      </c>
      <c r="B70" s="21" t="s">
        <v>1296</v>
      </c>
      <c r="C70" s="19" t="s">
        <v>29</v>
      </c>
      <c r="D70" s="21" t="s">
        <v>207</v>
      </c>
      <c r="E70" s="21" t="s">
        <v>17</v>
      </c>
      <c r="F70" s="21" t="s">
        <v>30</v>
      </c>
      <c r="G70" s="21" t="s">
        <v>138</v>
      </c>
      <c r="H70" s="21" t="s">
        <v>140</v>
      </c>
      <c r="I70" s="21" t="s">
        <v>170</v>
      </c>
      <c r="J70" s="21" t="s">
        <v>172</v>
      </c>
      <c r="K70" s="44">
        <v>44824</v>
      </c>
      <c r="L70" s="21" t="s">
        <v>673</v>
      </c>
      <c r="M70" s="23">
        <v>11.3</v>
      </c>
      <c r="N70" s="24">
        <v>2</v>
      </c>
      <c r="O70" s="25">
        <v>0.19364919999999999</v>
      </c>
      <c r="P70" s="23">
        <v>9.3000000000000007</v>
      </c>
      <c r="Q70" s="26">
        <v>5.5118571428571439</v>
      </c>
      <c r="R70" s="26">
        <v>0.1998081733124269</v>
      </c>
      <c r="S70" s="27">
        <v>2</v>
      </c>
      <c r="T70" s="25">
        <v>9.4937857142857141</v>
      </c>
      <c r="U70" s="25">
        <v>8.0509157800812151E-2</v>
      </c>
      <c r="V70" s="28">
        <v>2</v>
      </c>
      <c r="W70" s="28"/>
      <c r="X70" s="28">
        <v>3</v>
      </c>
      <c r="Y70" s="22">
        <v>14.9</v>
      </c>
      <c r="Z70" s="22">
        <v>0.9</v>
      </c>
      <c r="AA70" s="24"/>
      <c r="AB70" s="22"/>
      <c r="AC70" s="24"/>
      <c r="AD70" s="22"/>
      <c r="AE70" s="22">
        <v>13.6</v>
      </c>
      <c r="AF70" s="22">
        <v>0.5</v>
      </c>
      <c r="AG70" s="79">
        <v>7.6</v>
      </c>
      <c r="AH70" s="79">
        <v>0.6</v>
      </c>
      <c r="AI70" s="79"/>
      <c r="AJ70" s="25" t="s">
        <v>212</v>
      </c>
      <c r="AK70" s="25">
        <f t="shared" ref="AK70:AK76" si="12">ROUND(((M70*Q70)-(N70*T70))/P70,2)</f>
        <v>4.66</v>
      </c>
      <c r="AL70" s="25" t="s">
        <v>212</v>
      </c>
      <c r="AM70" s="25">
        <f t="shared" ref="AM70:AM76" si="13">(AE70-(Y70-AK70))/(AE70-AG70)*100</f>
        <v>55.999999999999993</v>
      </c>
      <c r="AN70" s="25">
        <f t="shared" ref="AN70:AN76" si="14">SUM(AL70:AM70)</f>
        <v>55.999999999999993</v>
      </c>
      <c r="AO70" s="33">
        <v>14.5</v>
      </c>
      <c r="AP70" s="21" t="s">
        <v>15</v>
      </c>
      <c r="AQ70" s="34"/>
      <c r="AR70" s="21">
        <v>240</v>
      </c>
      <c r="AS70" s="21">
        <v>200</v>
      </c>
      <c r="AT70" s="34">
        <v>2.2999999999999998</v>
      </c>
      <c r="AU70" s="30">
        <v>83.4</v>
      </c>
      <c r="AV70" s="21">
        <v>22</v>
      </c>
      <c r="AW70" s="53">
        <f t="shared" ref="AW70:AW76" si="15">(((P70*(10^-6))*(AS70/1000)*1)/0.082057/(AV70+273.15))*(10^12)</f>
        <v>76798.815455070435</v>
      </c>
      <c r="AX70" s="14">
        <f t="shared" ref="AX70:AX76" si="16">(P70*1000)/AT70/AU70</f>
        <v>48.482952768220208</v>
      </c>
      <c r="AY70" s="14">
        <f t="shared" ref="AY70:AY76" si="17">AW70/AT70/AU70</f>
        <v>400.36917659821933</v>
      </c>
      <c r="BA70" s="30">
        <v>21.871432634872473</v>
      </c>
      <c r="BB70" s="30" t="s">
        <v>798</v>
      </c>
      <c r="BC70" s="14">
        <v>1</v>
      </c>
      <c r="BE70" s="14" t="s">
        <v>167</v>
      </c>
      <c r="BF70" s="14" t="s">
        <v>167</v>
      </c>
      <c r="BG70" s="14" t="s">
        <v>167</v>
      </c>
      <c r="BI70" s="14" t="s">
        <v>167</v>
      </c>
      <c r="BJ70" s="14" t="s">
        <v>167</v>
      </c>
      <c r="BK70" s="14" t="s">
        <v>167</v>
      </c>
      <c r="BL70" s="34"/>
      <c r="BM70" s="21"/>
    </row>
    <row r="71" spans="1:70" ht="15" x14ac:dyDescent="0.2">
      <c r="A71" s="21" t="s">
        <v>1297</v>
      </c>
      <c r="B71" s="21" t="s">
        <v>1296</v>
      </c>
      <c r="C71" s="19" t="s">
        <v>33</v>
      </c>
      <c r="D71" s="21" t="s">
        <v>207</v>
      </c>
      <c r="E71" s="21" t="s">
        <v>17</v>
      </c>
      <c r="F71" s="21" t="s">
        <v>34</v>
      </c>
      <c r="G71" s="21" t="s">
        <v>138</v>
      </c>
      <c r="H71" s="21" t="s">
        <v>140</v>
      </c>
      <c r="I71" s="21" t="s">
        <v>170</v>
      </c>
      <c r="J71" s="21" t="s">
        <v>172</v>
      </c>
      <c r="K71" s="44">
        <v>44824</v>
      </c>
      <c r="L71" s="21" t="s">
        <v>674</v>
      </c>
      <c r="M71" s="23">
        <v>13.6</v>
      </c>
      <c r="N71" s="24">
        <v>2</v>
      </c>
      <c r="O71" s="25">
        <v>0.19364919999999999</v>
      </c>
      <c r="P71" s="23">
        <v>11.6</v>
      </c>
      <c r="Q71" s="26">
        <v>2.8685714285714288</v>
      </c>
      <c r="R71" s="26" t="s">
        <v>16</v>
      </c>
      <c r="S71" s="27">
        <v>1</v>
      </c>
      <c r="T71" s="25">
        <v>9.4937857142857141</v>
      </c>
      <c r="U71" s="25">
        <v>8.0509157800812151E-2</v>
      </c>
      <c r="V71" s="28">
        <v>2</v>
      </c>
      <c r="W71" s="28"/>
      <c r="X71" s="28">
        <v>3</v>
      </c>
      <c r="Y71" s="22">
        <v>14.9</v>
      </c>
      <c r="Z71" s="22">
        <v>0.9</v>
      </c>
      <c r="AA71" s="24"/>
      <c r="AB71" s="22"/>
      <c r="AC71" s="24"/>
      <c r="AD71" s="22"/>
      <c r="AE71" s="22">
        <v>13.6</v>
      </c>
      <c r="AF71" s="22">
        <v>0.5</v>
      </c>
      <c r="AG71" s="79">
        <v>7.6</v>
      </c>
      <c r="AH71" s="79">
        <v>0.6</v>
      </c>
      <c r="AI71" s="79"/>
      <c r="AJ71" s="25" t="s">
        <v>212</v>
      </c>
      <c r="AK71" s="25">
        <f t="shared" si="12"/>
        <v>1.73</v>
      </c>
      <c r="AL71" s="25" t="s">
        <v>212</v>
      </c>
      <c r="AM71" s="25">
        <f t="shared" si="13"/>
        <v>7.1666666666666616</v>
      </c>
      <c r="AN71" s="25">
        <f t="shared" si="14"/>
        <v>7.1666666666666616</v>
      </c>
      <c r="AO71" s="33">
        <v>15</v>
      </c>
      <c r="AP71" s="21" t="s">
        <v>15</v>
      </c>
      <c r="AQ71" s="34"/>
      <c r="AR71" s="21">
        <v>240</v>
      </c>
      <c r="AS71" s="21">
        <v>200</v>
      </c>
      <c r="AT71" s="34">
        <v>2.0499999999999998</v>
      </c>
      <c r="AU71" s="30">
        <v>83.4</v>
      </c>
      <c r="AV71" s="21">
        <v>22</v>
      </c>
      <c r="AW71" s="53">
        <f t="shared" si="15"/>
        <v>95792.070890195362</v>
      </c>
      <c r="AX71" s="14">
        <f t="shared" si="16"/>
        <v>67.848160495993454</v>
      </c>
      <c r="AY71" s="14">
        <f t="shared" si="17"/>
        <v>560.28584482772044</v>
      </c>
      <c r="BA71" s="30">
        <v>20.355840357818682</v>
      </c>
      <c r="BB71" s="30" t="s">
        <v>798</v>
      </c>
      <c r="BC71" s="14">
        <v>1</v>
      </c>
      <c r="BE71" s="14" t="s">
        <v>167</v>
      </c>
      <c r="BF71" s="14" t="s">
        <v>167</v>
      </c>
      <c r="BG71" s="14" t="s">
        <v>167</v>
      </c>
      <c r="BI71" s="14" t="s">
        <v>167</v>
      </c>
      <c r="BJ71" s="14" t="s">
        <v>167</v>
      </c>
      <c r="BK71" s="14" t="s">
        <v>167</v>
      </c>
      <c r="BL71" s="34"/>
      <c r="BM71" s="21"/>
    </row>
    <row r="72" spans="1:70" ht="15" x14ac:dyDescent="0.2">
      <c r="A72" s="21" t="s">
        <v>1297</v>
      </c>
      <c r="B72" s="21" t="s">
        <v>1296</v>
      </c>
      <c r="C72" s="19" t="s">
        <v>35</v>
      </c>
      <c r="D72" s="21" t="s">
        <v>207</v>
      </c>
      <c r="E72" s="21" t="s">
        <v>17</v>
      </c>
      <c r="F72" s="21" t="s">
        <v>36</v>
      </c>
      <c r="G72" s="21" t="s">
        <v>138</v>
      </c>
      <c r="H72" s="21" t="s">
        <v>140</v>
      </c>
      <c r="I72" s="21" t="s">
        <v>170</v>
      </c>
      <c r="J72" s="21" t="s">
        <v>172</v>
      </c>
      <c r="K72" s="44">
        <v>44824</v>
      </c>
      <c r="L72" s="21" t="s">
        <v>674</v>
      </c>
      <c r="M72" s="23">
        <v>19.399999999999999</v>
      </c>
      <c r="N72" s="24">
        <v>2</v>
      </c>
      <c r="O72" s="25">
        <v>0.19364919999999999</v>
      </c>
      <c r="P72" s="23">
        <v>17.399999999999999</v>
      </c>
      <c r="Q72" s="26">
        <v>3.1147142857142867</v>
      </c>
      <c r="R72" s="26" t="s">
        <v>16</v>
      </c>
      <c r="S72" s="27">
        <v>1</v>
      </c>
      <c r="T72" s="25">
        <v>9.4937857142857141</v>
      </c>
      <c r="U72" s="25">
        <v>8.0509157800812151E-2</v>
      </c>
      <c r="V72" s="28">
        <v>2</v>
      </c>
      <c r="W72" s="28"/>
      <c r="X72" s="28">
        <v>3</v>
      </c>
      <c r="Y72" s="22">
        <v>14.9</v>
      </c>
      <c r="Z72" s="22">
        <v>0.9</v>
      </c>
      <c r="AA72" s="24"/>
      <c r="AB72" s="22"/>
      <c r="AC72" s="24"/>
      <c r="AD72" s="22"/>
      <c r="AE72" s="22">
        <v>13.6</v>
      </c>
      <c r="AF72" s="22">
        <v>0.5</v>
      </c>
      <c r="AG72" s="79">
        <v>7.6</v>
      </c>
      <c r="AH72" s="79">
        <v>0.6</v>
      </c>
      <c r="AI72" s="79"/>
      <c r="AJ72" s="25" t="s">
        <v>212</v>
      </c>
      <c r="AK72" s="25">
        <f t="shared" si="12"/>
        <v>2.38</v>
      </c>
      <c r="AL72" s="25" t="s">
        <v>212</v>
      </c>
      <c r="AM72" s="25">
        <f t="shared" si="13"/>
        <v>18.000000000000004</v>
      </c>
      <c r="AN72" s="25">
        <f t="shared" si="14"/>
        <v>18.000000000000004</v>
      </c>
      <c r="AO72" s="33">
        <v>14.4</v>
      </c>
      <c r="AP72" s="21" t="s">
        <v>15</v>
      </c>
      <c r="AQ72" s="34"/>
      <c r="AR72" s="21">
        <v>240</v>
      </c>
      <c r="AS72" s="21">
        <v>200</v>
      </c>
      <c r="AT72" s="34">
        <v>2.1500000000000004</v>
      </c>
      <c r="AU72" s="30">
        <v>83.4</v>
      </c>
      <c r="AV72" s="21">
        <v>22</v>
      </c>
      <c r="AW72" s="53">
        <f t="shared" si="15"/>
        <v>143688.10633529307</v>
      </c>
      <c r="AX72" s="14">
        <f t="shared" si="16"/>
        <v>97.03864815124642</v>
      </c>
      <c r="AY72" s="14">
        <f t="shared" si="17"/>
        <v>801.33905713732099</v>
      </c>
      <c r="BA72" s="30" t="s">
        <v>167</v>
      </c>
      <c r="BE72" s="14" t="s">
        <v>167</v>
      </c>
      <c r="BF72" s="14" t="s">
        <v>167</v>
      </c>
      <c r="BG72" s="14" t="s">
        <v>167</v>
      </c>
      <c r="BI72" s="14" t="s">
        <v>167</v>
      </c>
      <c r="BJ72" s="14" t="s">
        <v>167</v>
      </c>
      <c r="BK72" s="14" t="s">
        <v>167</v>
      </c>
      <c r="BL72" s="34"/>
      <c r="BM72" s="21"/>
    </row>
    <row r="73" spans="1:70" ht="15" x14ac:dyDescent="0.2">
      <c r="A73" s="21" t="s">
        <v>1297</v>
      </c>
      <c r="B73" s="21" t="s">
        <v>1296</v>
      </c>
      <c r="C73" s="19" t="s">
        <v>37</v>
      </c>
      <c r="D73" s="21" t="s">
        <v>207</v>
      </c>
      <c r="E73" s="21" t="s">
        <v>17</v>
      </c>
      <c r="F73" s="21" t="s">
        <v>38</v>
      </c>
      <c r="G73" s="21" t="s">
        <v>138</v>
      </c>
      <c r="H73" s="21" t="s">
        <v>140</v>
      </c>
      <c r="I73" s="21" t="s">
        <v>170</v>
      </c>
      <c r="J73" s="21" t="s">
        <v>172</v>
      </c>
      <c r="K73" s="44">
        <v>44824</v>
      </c>
      <c r="L73" s="21" t="s">
        <v>674</v>
      </c>
      <c r="M73" s="23">
        <v>11.6</v>
      </c>
      <c r="N73" s="24">
        <v>2</v>
      </c>
      <c r="O73" s="25">
        <v>0.19364919999999999</v>
      </c>
      <c r="P73" s="23">
        <v>9.6</v>
      </c>
      <c r="Q73" s="26">
        <v>3.0402857142857149</v>
      </c>
      <c r="R73" s="26" t="s">
        <v>16</v>
      </c>
      <c r="S73" s="27">
        <v>1</v>
      </c>
      <c r="T73" s="25">
        <v>9.4937857142857141</v>
      </c>
      <c r="U73" s="25">
        <v>8.0509157800812151E-2</v>
      </c>
      <c r="V73" s="28">
        <v>2</v>
      </c>
      <c r="W73" s="28"/>
      <c r="X73" s="28">
        <v>3</v>
      </c>
      <c r="Y73" s="22">
        <v>14.9</v>
      </c>
      <c r="Z73" s="22">
        <v>0.9</v>
      </c>
      <c r="AA73" s="24"/>
      <c r="AB73" s="22"/>
      <c r="AC73" s="24"/>
      <c r="AD73" s="22"/>
      <c r="AE73" s="22">
        <v>13.6</v>
      </c>
      <c r="AF73" s="22">
        <v>0.5</v>
      </c>
      <c r="AG73" s="79">
        <v>7.6</v>
      </c>
      <c r="AH73" s="79">
        <v>0.6</v>
      </c>
      <c r="AI73" s="79"/>
      <c r="AJ73" s="25" t="s">
        <v>212</v>
      </c>
      <c r="AK73" s="25">
        <f t="shared" si="12"/>
        <v>1.7</v>
      </c>
      <c r="AL73" s="25" t="s">
        <v>212</v>
      </c>
      <c r="AM73" s="25">
        <f t="shared" si="13"/>
        <v>6.666666666666643</v>
      </c>
      <c r="AN73" s="25">
        <f t="shared" si="14"/>
        <v>6.666666666666643</v>
      </c>
      <c r="AO73" s="33">
        <v>15.2</v>
      </c>
      <c r="AP73" s="21" t="s">
        <v>15</v>
      </c>
      <c r="AQ73" s="34"/>
      <c r="AR73" s="21">
        <v>240</v>
      </c>
      <c r="AS73" s="21">
        <v>200</v>
      </c>
      <c r="AT73" s="34">
        <v>2</v>
      </c>
      <c r="AU73" s="30">
        <v>83.4</v>
      </c>
      <c r="AV73" s="21">
        <v>22</v>
      </c>
      <c r="AW73" s="53">
        <f t="shared" si="15"/>
        <v>79276.196598782364</v>
      </c>
      <c r="AX73" s="14">
        <f t="shared" si="16"/>
        <v>57.553956834532372</v>
      </c>
      <c r="AY73" s="14">
        <f t="shared" si="17"/>
        <v>475.27695802627312</v>
      </c>
      <c r="BA73" s="30">
        <v>26.529141696042927</v>
      </c>
      <c r="BB73" s="30">
        <v>12.307514801999265</v>
      </c>
      <c r="BC73" s="14">
        <v>2</v>
      </c>
      <c r="BE73" s="14" t="s">
        <v>167</v>
      </c>
      <c r="BF73" s="14" t="s">
        <v>167</v>
      </c>
      <c r="BG73" s="14" t="s">
        <v>167</v>
      </c>
      <c r="BI73" s="14" t="s">
        <v>167</v>
      </c>
      <c r="BJ73" s="14" t="s">
        <v>167</v>
      </c>
      <c r="BK73" s="14" t="s">
        <v>167</v>
      </c>
      <c r="BL73" s="34"/>
      <c r="BM73" s="21"/>
    </row>
    <row r="74" spans="1:70" ht="15" x14ac:dyDescent="0.2">
      <c r="A74" s="21" t="s">
        <v>1297</v>
      </c>
      <c r="B74" s="21" t="s">
        <v>1296</v>
      </c>
      <c r="C74" s="19" t="s">
        <v>41</v>
      </c>
      <c r="D74" s="21" t="s">
        <v>207</v>
      </c>
      <c r="E74" s="21" t="s">
        <v>17</v>
      </c>
      <c r="F74" s="21" t="s">
        <v>42</v>
      </c>
      <c r="G74" s="21" t="s">
        <v>138</v>
      </c>
      <c r="H74" s="21" t="s">
        <v>140</v>
      </c>
      <c r="I74" s="21" t="s">
        <v>170</v>
      </c>
      <c r="J74" s="21" t="s">
        <v>172</v>
      </c>
      <c r="K74" s="44">
        <v>44824</v>
      </c>
      <c r="L74" s="21" t="s">
        <v>675</v>
      </c>
      <c r="M74" s="23">
        <v>26.9</v>
      </c>
      <c r="N74" s="24">
        <v>2</v>
      </c>
      <c r="O74" s="25">
        <v>0.19364919999999999</v>
      </c>
      <c r="P74" s="23">
        <v>24.9</v>
      </c>
      <c r="Q74" s="26">
        <v>1.3155714285714295</v>
      </c>
      <c r="R74" s="26">
        <v>0.9040865273742289</v>
      </c>
      <c r="S74" s="27">
        <v>2</v>
      </c>
      <c r="T74" s="25">
        <v>9.4937857142857141</v>
      </c>
      <c r="U74" s="25">
        <v>8.0509157800812151E-2</v>
      </c>
      <c r="V74" s="28">
        <v>2</v>
      </c>
      <c r="W74" s="28"/>
      <c r="X74" s="28">
        <v>3</v>
      </c>
      <c r="Y74" s="22">
        <v>14.9</v>
      </c>
      <c r="Z74" s="22">
        <v>0.9</v>
      </c>
      <c r="AA74" s="24"/>
      <c r="AB74" s="22"/>
      <c r="AC74" s="24"/>
      <c r="AD74" s="22"/>
      <c r="AE74" s="22">
        <v>13.6</v>
      </c>
      <c r="AF74" s="22">
        <v>0.5</v>
      </c>
      <c r="AG74" s="79">
        <v>7.6</v>
      </c>
      <c r="AH74" s="79">
        <v>0.6</v>
      </c>
      <c r="AI74" s="79"/>
      <c r="AJ74" s="25" t="s">
        <v>212</v>
      </c>
      <c r="AK74" s="25">
        <f t="shared" si="12"/>
        <v>0.66</v>
      </c>
      <c r="AL74" s="25" t="s">
        <v>212</v>
      </c>
      <c r="AM74" s="25">
        <f t="shared" si="13"/>
        <v>-10.666666666666675</v>
      </c>
      <c r="AN74" s="25">
        <f t="shared" si="14"/>
        <v>-10.666666666666675</v>
      </c>
      <c r="AO74" s="33">
        <v>23.3</v>
      </c>
      <c r="AP74" s="21" t="s">
        <v>15</v>
      </c>
      <c r="AQ74" s="34"/>
      <c r="AR74" s="21">
        <v>240</v>
      </c>
      <c r="AS74" s="21">
        <v>200</v>
      </c>
      <c r="AT74" s="34">
        <v>2.3500000000000005</v>
      </c>
      <c r="AU74" s="30">
        <v>83.5</v>
      </c>
      <c r="AV74" s="21">
        <v>22</v>
      </c>
      <c r="AW74" s="53">
        <f t="shared" si="15"/>
        <v>205622.63492809178</v>
      </c>
      <c r="AX74" s="14">
        <f t="shared" si="16"/>
        <v>126.89514587845582</v>
      </c>
      <c r="AY74" s="14">
        <f t="shared" si="17"/>
        <v>1047.8921387595451</v>
      </c>
      <c r="BA74" s="30">
        <v>20.296948457133091</v>
      </c>
      <c r="BB74" s="30" t="s">
        <v>798</v>
      </c>
      <c r="BC74" s="14">
        <v>1</v>
      </c>
      <c r="BE74" s="14" t="s">
        <v>167</v>
      </c>
      <c r="BF74" s="14" t="s">
        <v>167</v>
      </c>
      <c r="BG74" s="14" t="s">
        <v>167</v>
      </c>
      <c r="BI74" s="14" t="s">
        <v>167</v>
      </c>
      <c r="BJ74" s="14" t="s">
        <v>167</v>
      </c>
      <c r="BK74" s="14" t="s">
        <v>167</v>
      </c>
      <c r="BL74" s="34"/>
      <c r="BM74" s="21"/>
    </row>
    <row r="75" spans="1:70" ht="15" x14ac:dyDescent="0.2">
      <c r="A75" s="21" t="s">
        <v>1297</v>
      </c>
      <c r="B75" s="21" t="s">
        <v>1296</v>
      </c>
      <c r="C75" s="19" t="s">
        <v>43</v>
      </c>
      <c r="D75" s="21" t="s">
        <v>207</v>
      </c>
      <c r="E75" s="21" t="s">
        <v>17</v>
      </c>
      <c r="F75" s="21" t="s">
        <v>44</v>
      </c>
      <c r="G75" s="21" t="s">
        <v>138</v>
      </c>
      <c r="H75" s="21" t="s">
        <v>140</v>
      </c>
      <c r="I75" s="21" t="s">
        <v>170</v>
      </c>
      <c r="J75" s="21" t="s">
        <v>172</v>
      </c>
      <c r="K75" s="44">
        <v>44824</v>
      </c>
      <c r="L75" s="21" t="s">
        <v>675</v>
      </c>
      <c r="M75" s="23">
        <v>12.1</v>
      </c>
      <c r="N75" s="24">
        <v>2</v>
      </c>
      <c r="O75" s="25">
        <v>0.19364919999999999</v>
      </c>
      <c r="P75" s="23">
        <v>10.1</v>
      </c>
      <c r="Q75" s="26">
        <v>2.8444285714285718</v>
      </c>
      <c r="R75" s="26" t="s">
        <v>16</v>
      </c>
      <c r="S75" s="27">
        <v>1</v>
      </c>
      <c r="T75" s="25">
        <v>9.4937857142857141</v>
      </c>
      <c r="U75" s="25">
        <v>8.0509157800812151E-2</v>
      </c>
      <c r="V75" s="28">
        <v>2</v>
      </c>
      <c r="W75" s="28"/>
      <c r="X75" s="28">
        <v>3</v>
      </c>
      <c r="Y75" s="22">
        <v>14.9</v>
      </c>
      <c r="Z75" s="22">
        <v>0.9</v>
      </c>
      <c r="AA75" s="24"/>
      <c r="AB75" s="22"/>
      <c r="AC75" s="24"/>
      <c r="AD75" s="22"/>
      <c r="AE75" s="22">
        <v>13.6</v>
      </c>
      <c r="AF75" s="22">
        <v>0.5</v>
      </c>
      <c r="AG75" s="79">
        <v>7.6</v>
      </c>
      <c r="AH75" s="79">
        <v>0.6</v>
      </c>
      <c r="AI75" s="79"/>
      <c r="AJ75" s="25" t="s">
        <v>212</v>
      </c>
      <c r="AK75" s="25">
        <f t="shared" si="12"/>
        <v>1.53</v>
      </c>
      <c r="AL75" s="25" t="s">
        <v>212</v>
      </c>
      <c r="AM75" s="25">
        <f t="shared" si="13"/>
        <v>3.8333333333333108</v>
      </c>
      <c r="AN75" s="25">
        <f t="shared" si="14"/>
        <v>3.8333333333333108</v>
      </c>
      <c r="AO75" s="33">
        <v>15.1</v>
      </c>
      <c r="AP75" s="21" t="s">
        <v>15</v>
      </c>
      <c r="AQ75" s="34"/>
      <c r="AR75" s="21">
        <v>240</v>
      </c>
      <c r="AS75" s="21">
        <v>200</v>
      </c>
      <c r="AT75" s="34">
        <v>2.6500000000000004</v>
      </c>
      <c r="AU75" s="30">
        <v>83.5</v>
      </c>
      <c r="AV75" s="21">
        <v>22</v>
      </c>
      <c r="AW75" s="53">
        <f t="shared" si="15"/>
        <v>83405.165171635628</v>
      </c>
      <c r="AX75" s="14">
        <f t="shared" si="16"/>
        <v>45.644559936730303</v>
      </c>
      <c r="AY75" s="14">
        <f t="shared" si="17"/>
        <v>376.92990700095186</v>
      </c>
      <c r="BA75" s="30" t="s">
        <v>167</v>
      </c>
      <c r="BE75" s="14" t="s">
        <v>167</v>
      </c>
      <c r="BF75" s="14" t="s">
        <v>167</v>
      </c>
      <c r="BG75" s="14" t="s">
        <v>167</v>
      </c>
      <c r="BI75" s="14" t="s">
        <v>167</v>
      </c>
      <c r="BJ75" s="14" t="s">
        <v>167</v>
      </c>
      <c r="BK75" s="14" t="s">
        <v>167</v>
      </c>
      <c r="BL75" s="34"/>
      <c r="BM75" s="21"/>
    </row>
    <row r="76" spans="1:70" ht="15" x14ac:dyDescent="0.2">
      <c r="A76" s="21" t="s">
        <v>1297</v>
      </c>
      <c r="B76" s="21" t="s">
        <v>1296</v>
      </c>
      <c r="C76" s="19" t="s">
        <v>408</v>
      </c>
      <c r="D76" s="21" t="s">
        <v>207</v>
      </c>
      <c r="E76" s="21" t="s">
        <v>17</v>
      </c>
      <c r="F76" s="21" t="s">
        <v>780</v>
      </c>
      <c r="G76" s="21" t="s">
        <v>138</v>
      </c>
      <c r="H76" s="21" t="s">
        <v>140</v>
      </c>
      <c r="I76" s="21" t="s">
        <v>170</v>
      </c>
      <c r="J76" s="21" t="s">
        <v>172</v>
      </c>
      <c r="K76" s="44">
        <v>44824</v>
      </c>
      <c r="L76" s="21" t="s">
        <v>675</v>
      </c>
      <c r="M76" s="23">
        <v>33.6</v>
      </c>
      <c r="N76" s="24">
        <v>2</v>
      </c>
      <c r="O76" s="25">
        <v>0.19364919999999999</v>
      </c>
      <c r="P76" s="23">
        <v>31.6</v>
      </c>
      <c r="Q76" s="26">
        <v>1.042</v>
      </c>
      <c r="R76" s="26" t="s">
        <v>16</v>
      </c>
      <c r="S76" s="27">
        <v>1</v>
      </c>
      <c r="T76" s="25">
        <v>9.4937857142857141</v>
      </c>
      <c r="U76" s="25">
        <v>8.0509157800812151E-2</v>
      </c>
      <c r="V76" s="28">
        <v>2</v>
      </c>
      <c r="W76" s="28"/>
      <c r="X76" s="28">
        <v>3</v>
      </c>
      <c r="Y76" s="22">
        <v>14.9</v>
      </c>
      <c r="Z76" s="22">
        <v>0.9</v>
      </c>
      <c r="AA76" s="24"/>
      <c r="AB76" s="22"/>
      <c r="AC76" s="24"/>
      <c r="AD76" s="22"/>
      <c r="AE76" s="22">
        <v>13.6</v>
      </c>
      <c r="AF76" s="22">
        <v>0.5</v>
      </c>
      <c r="AG76" s="79">
        <v>7.6</v>
      </c>
      <c r="AH76" s="79">
        <v>0.6</v>
      </c>
      <c r="AI76" s="79"/>
      <c r="AJ76" s="25" t="s">
        <v>212</v>
      </c>
      <c r="AK76" s="25">
        <f t="shared" si="12"/>
        <v>0.51</v>
      </c>
      <c r="AL76" s="25" t="s">
        <v>212</v>
      </c>
      <c r="AM76" s="25">
        <f t="shared" si="13"/>
        <v>-13.166666666666682</v>
      </c>
      <c r="AN76" s="25">
        <f t="shared" si="14"/>
        <v>-13.166666666666682</v>
      </c>
      <c r="AO76" s="33">
        <v>15.3</v>
      </c>
      <c r="AP76" s="21" t="s">
        <v>15</v>
      </c>
      <c r="AQ76" s="34"/>
      <c r="AR76" s="21">
        <v>240</v>
      </c>
      <c r="AS76" s="21">
        <v>200</v>
      </c>
      <c r="AT76" s="34">
        <v>2.2999999999999998</v>
      </c>
      <c r="AU76" s="30">
        <v>83.501944444491528</v>
      </c>
      <c r="AV76" s="21">
        <v>22</v>
      </c>
      <c r="AW76" s="53">
        <f t="shared" si="15"/>
        <v>260950.81380432533</v>
      </c>
      <c r="AX76" s="14">
        <f t="shared" si="16"/>
        <v>164.53665272328823</v>
      </c>
      <c r="AY76" s="14">
        <f t="shared" si="17"/>
        <v>1358.7333363538521</v>
      </c>
      <c r="BA76" s="30">
        <v>32.363082000143486</v>
      </c>
      <c r="BB76" s="30" t="s">
        <v>798</v>
      </c>
      <c r="BC76" s="14">
        <v>1</v>
      </c>
      <c r="BE76" s="14" t="s">
        <v>167</v>
      </c>
      <c r="BF76" s="14" t="s">
        <v>167</v>
      </c>
      <c r="BG76" s="14" t="s">
        <v>167</v>
      </c>
      <c r="BI76" s="14" t="s">
        <v>167</v>
      </c>
      <c r="BJ76" s="14" t="s">
        <v>167</v>
      </c>
      <c r="BK76" s="14" t="s">
        <v>167</v>
      </c>
      <c r="BL76" s="34"/>
      <c r="BM76" s="21"/>
    </row>
    <row r="77" spans="1:70" ht="15" x14ac:dyDescent="0.2">
      <c r="A77" s="21" t="s">
        <v>1297</v>
      </c>
      <c r="B77" s="21" t="s">
        <v>1296</v>
      </c>
      <c r="C77" s="21" t="s">
        <v>481</v>
      </c>
      <c r="D77" s="21" t="s">
        <v>207</v>
      </c>
      <c r="G77" s="21" t="s">
        <v>138</v>
      </c>
      <c r="H77" s="46" t="s">
        <v>140</v>
      </c>
      <c r="I77" s="21" t="s">
        <v>170</v>
      </c>
      <c r="J77" s="21" t="s">
        <v>172</v>
      </c>
      <c r="K77" s="44">
        <v>44824</v>
      </c>
      <c r="L77" s="21"/>
      <c r="M77" s="30">
        <v>8.6</v>
      </c>
      <c r="O77" s="30"/>
      <c r="P77" s="21" t="s">
        <v>1020</v>
      </c>
      <c r="Q77" s="21"/>
      <c r="R77" s="21"/>
      <c r="S77" s="21"/>
      <c r="V77" s="21"/>
      <c r="W77" s="21"/>
      <c r="X77" s="21"/>
      <c r="AA77" s="21"/>
      <c r="AC77" s="21"/>
      <c r="AG77" s="21"/>
      <c r="AH77" s="21"/>
      <c r="AI77" s="21"/>
      <c r="AJ77" s="21"/>
      <c r="AL77" s="21"/>
      <c r="AM77" s="21"/>
      <c r="AN77" s="21"/>
      <c r="AO77" s="21"/>
      <c r="AP77" s="21"/>
      <c r="AQ77" s="21"/>
      <c r="AT77" s="45"/>
      <c r="AU77" s="14">
        <v>83.5</v>
      </c>
      <c r="AV77" s="14"/>
      <c r="AW77" s="14"/>
      <c r="AX77" s="14"/>
      <c r="BA77" s="14"/>
      <c r="BB77" s="14"/>
      <c r="BI77" s="14"/>
      <c r="BJ77" s="14"/>
      <c r="BK77" s="14"/>
      <c r="BL77" s="14"/>
      <c r="BM77" s="21"/>
    </row>
    <row r="78" spans="1:70" ht="15" x14ac:dyDescent="0.2">
      <c r="A78" s="21" t="s">
        <v>1297</v>
      </c>
      <c r="B78" s="21" t="s">
        <v>1296</v>
      </c>
      <c r="C78" s="21" t="s">
        <v>924</v>
      </c>
      <c r="D78" s="21" t="s">
        <v>207</v>
      </c>
      <c r="G78" s="21" t="s">
        <v>138</v>
      </c>
      <c r="H78" s="46" t="s">
        <v>140</v>
      </c>
      <c r="I78" s="21" t="s">
        <v>170</v>
      </c>
      <c r="J78" s="21" t="s">
        <v>172</v>
      </c>
      <c r="K78" s="44">
        <v>44824</v>
      </c>
      <c r="L78" s="21"/>
      <c r="M78" s="30">
        <v>6.2</v>
      </c>
      <c r="O78" s="30"/>
      <c r="P78" s="21" t="s">
        <v>1020</v>
      </c>
      <c r="Q78" s="21"/>
      <c r="R78" s="21"/>
      <c r="S78" s="21"/>
      <c r="V78" s="21"/>
      <c r="W78" s="21"/>
      <c r="X78" s="21"/>
      <c r="AA78" s="21"/>
      <c r="AC78" s="21"/>
      <c r="AG78" s="21"/>
      <c r="AH78" s="21"/>
      <c r="AI78" s="21"/>
      <c r="AJ78" s="21"/>
      <c r="AL78" s="21"/>
      <c r="AM78" s="21"/>
      <c r="AN78" s="21"/>
      <c r="AO78" s="21"/>
      <c r="AP78" s="21"/>
      <c r="AQ78" s="21"/>
      <c r="AT78" s="45"/>
      <c r="AU78" s="14">
        <v>83.5</v>
      </c>
      <c r="AV78" s="14"/>
      <c r="AW78" s="14"/>
      <c r="AX78" s="14"/>
      <c r="BA78" s="14"/>
      <c r="BB78" s="14"/>
      <c r="BI78" s="14"/>
      <c r="BJ78" s="14"/>
      <c r="BK78" s="14"/>
      <c r="BL78" s="14"/>
      <c r="BM78" s="21"/>
    </row>
    <row r="79" spans="1:70" ht="15" x14ac:dyDescent="0.2">
      <c r="A79" s="21" t="s">
        <v>1297</v>
      </c>
      <c r="B79" s="21" t="s">
        <v>1296</v>
      </c>
      <c r="C79" s="21" t="s">
        <v>513</v>
      </c>
      <c r="D79" s="21" t="s">
        <v>207</v>
      </c>
      <c r="G79" s="21" t="s">
        <v>138</v>
      </c>
      <c r="H79" s="46" t="s">
        <v>140</v>
      </c>
      <c r="I79" s="21" t="s">
        <v>170</v>
      </c>
      <c r="J79" s="21" t="s">
        <v>172</v>
      </c>
      <c r="K79" s="44">
        <v>44824</v>
      </c>
      <c r="L79" s="21"/>
      <c r="M79" s="30">
        <v>7.2</v>
      </c>
      <c r="O79" s="30"/>
      <c r="P79" s="21" t="s">
        <v>1020</v>
      </c>
      <c r="Q79" s="21"/>
      <c r="R79" s="21"/>
      <c r="S79" s="21"/>
      <c r="V79" s="21"/>
      <c r="W79" s="21"/>
      <c r="X79" s="21"/>
      <c r="AA79" s="21"/>
      <c r="AC79" s="21"/>
      <c r="AG79" s="21"/>
      <c r="AH79" s="21"/>
      <c r="AI79" s="21"/>
      <c r="AJ79" s="21"/>
      <c r="AL79" s="21"/>
      <c r="AM79" s="21"/>
      <c r="AN79" s="21"/>
      <c r="AO79" s="21"/>
      <c r="AP79" s="21"/>
      <c r="AQ79" s="21"/>
      <c r="AT79" s="45"/>
      <c r="AU79" s="14">
        <v>83.6</v>
      </c>
      <c r="AV79" s="14"/>
      <c r="AW79" s="14"/>
      <c r="AX79" s="14"/>
      <c r="BA79" s="14"/>
      <c r="BB79" s="14"/>
      <c r="BI79" s="14"/>
      <c r="BJ79" s="14"/>
      <c r="BK79" s="14"/>
      <c r="BL79" s="14"/>
      <c r="BM79" s="21"/>
    </row>
    <row r="80" spans="1:70" ht="15" x14ac:dyDescent="0.2">
      <c r="A80" s="21" t="s">
        <v>1297</v>
      </c>
      <c r="B80" s="21" t="s">
        <v>1296</v>
      </c>
      <c r="C80" s="21" t="s">
        <v>934</v>
      </c>
      <c r="D80" s="21" t="s">
        <v>207</v>
      </c>
      <c r="G80" s="21" t="s">
        <v>138</v>
      </c>
      <c r="H80" s="46" t="s">
        <v>140</v>
      </c>
      <c r="I80" s="21" t="s">
        <v>170</v>
      </c>
      <c r="J80" s="21" t="s">
        <v>172</v>
      </c>
      <c r="K80" s="44">
        <v>44824</v>
      </c>
      <c r="L80" s="21"/>
      <c r="M80" s="30">
        <v>5.8</v>
      </c>
      <c r="O80" s="30"/>
      <c r="P80" s="21" t="s">
        <v>1020</v>
      </c>
      <c r="Q80" s="21"/>
      <c r="R80" s="21"/>
      <c r="S80" s="21"/>
      <c r="V80" s="21"/>
      <c r="W80" s="21"/>
      <c r="X80" s="21"/>
      <c r="AA80" s="21"/>
      <c r="AC80" s="21"/>
      <c r="AG80" s="21"/>
      <c r="AH80" s="21"/>
      <c r="AI80" s="21"/>
      <c r="AJ80" s="21"/>
      <c r="AL80" s="21"/>
      <c r="AM80" s="21"/>
      <c r="AN80" s="21"/>
      <c r="AO80" s="21"/>
      <c r="AP80" s="21"/>
      <c r="AQ80" s="21"/>
      <c r="AT80" s="45"/>
      <c r="AU80" s="14">
        <v>83.6</v>
      </c>
      <c r="AV80" s="14"/>
      <c r="AW80" s="14"/>
      <c r="AX80" s="14"/>
      <c r="BA80" s="14"/>
      <c r="BB80" s="14"/>
      <c r="BI80" s="14"/>
      <c r="BJ80" s="14"/>
      <c r="BK80" s="14"/>
      <c r="BL80" s="14"/>
      <c r="BM80" s="21"/>
    </row>
    <row r="81" spans="1:71" ht="15" x14ac:dyDescent="0.2">
      <c r="A81" s="21" t="s">
        <v>1297</v>
      </c>
      <c r="B81" s="21" t="s">
        <v>1296</v>
      </c>
      <c r="C81" s="19" t="s">
        <v>51</v>
      </c>
      <c r="D81" s="21" t="s">
        <v>207</v>
      </c>
      <c r="E81" s="21" t="s">
        <v>17</v>
      </c>
      <c r="F81" s="21" t="s">
        <v>52</v>
      </c>
      <c r="G81" s="21" t="s">
        <v>138</v>
      </c>
      <c r="H81" s="21" t="s">
        <v>140</v>
      </c>
      <c r="I81" s="21" t="s">
        <v>170</v>
      </c>
      <c r="J81" s="21" t="s">
        <v>172</v>
      </c>
      <c r="K81" s="44">
        <v>44824</v>
      </c>
      <c r="L81" s="21" t="s">
        <v>676</v>
      </c>
      <c r="M81" s="23">
        <v>10.1</v>
      </c>
      <c r="N81" s="24">
        <v>2</v>
      </c>
      <c r="O81" s="25">
        <v>0.19364919999999999</v>
      </c>
      <c r="P81" s="23">
        <v>8.1</v>
      </c>
      <c r="Q81" s="26">
        <v>4.2444285714285721</v>
      </c>
      <c r="R81" s="26" t="s">
        <v>16</v>
      </c>
      <c r="S81" s="27">
        <v>1</v>
      </c>
      <c r="T81" s="25">
        <v>9.4937857142857141</v>
      </c>
      <c r="U81" s="25">
        <v>8.0509157800812151E-2</v>
      </c>
      <c r="V81" s="28">
        <v>2</v>
      </c>
      <c r="W81" s="28"/>
      <c r="X81" s="28">
        <v>3</v>
      </c>
      <c r="Y81" s="22">
        <v>14.9</v>
      </c>
      <c r="Z81" s="22">
        <v>0.9</v>
      </c>
      <c r="AA81" s="24"/>
      <c r="AB81" s="22"/>
      <c r="AC81" s="24"/>
      <c r="AD81" s="22"/>
      <c r="AE81" s="22">
        <v>13.6</v>
      </c>
      <c r="AF81" s="22">
        <v>0.5</v>
      </c>
      <c r="AG81" s="79">
        <v>7.6</v>
      </c>
      <c r="AH81" s="79">
        <v>0.6</v>
      </c>
      <c r="AI81" s="79"/>
      <c r="AJ81" s="25" t="s">
        <v>212</v>
      </c>
      <c r="AK81" s="25">
        <f>ROUND(((M81*Q81)-(N81*T81))/P81,2)</f>
        <v>2.95</v>
      </c>
      <c r="AL81" s="25" t="s">
        <v>212</v>
      </c>
      <c r="AM81" s="25">
        <f>(AE81-(Y81-AK81))/(AE81-AG81)*100</f>
        <v>27.500000000000007</v>
      </c>
      <c r="AN81" s="25">
        <f>SUM(AL81:AM81)</f>
        <v>27.500000000000007</v>
      </c>
      <c r="AO81" s="33">
        <v>14.4</v>
      </c>
      <c r="AP81" s="21" t="s">
        <v>15</v>
      </c>
      <c r="AQ81" s="34"/>
      <c r="AR81" s="21">
        <v>240</v>
      </c>
      <c r="AS81" s="21">
        <v>200</v>
      </c>
      <c r="AT81" s="34">
        <v>2.0499999999999998</v>
      </c>
      <c r="AU81" s="30">
        <v>83.6</v>
      </c>
      <c r="AV81" s="21">
        <v>22</v>
      </c>
      <c r="AW81" s="53">
        <f>(((P81*(10^-6))*(AS81/1000)*1)/0.082057/(AV81+273.15))*(10^12)</f>
        <v>66889.290880222616</v>
      </c>
      <c r="AX81" s="14">
        <f>(P81*1000)/AT81/AU81</f>
        <v>47.263391294200026</v>
      </c>
      <c r="AY81" s="14">
        <f>AW81/AT81/AU81</f>
        <v>390.29811460043544</v>
      </c>
      <c r="BA81" s="30">
        <v>21.733343204027243</v>
      </c>
      <c r="BB81" s="30" t="s">
        <v>798</v>
      </c>
      <c r="BC81" s="14">
        <v>1</v>
      </c>
      <c r="BE81" s="14" t="s">
        <v>167</v>
      </c>
      <c r="BF81" s="14" t="s">
        <v>167</v>
      </c>
      <c r="BG81" s="14" t="s">
        <v>167</v>
      </c>
      <c r="BI81" s="14" t="s">
        <v>167</v>
      </c>
      <c r="BJ81" s="14" t="s">
        <v>167</v>
      </c>
      <c r="BK81" s="14" t="s">
        <v>167</v>
      </c>
      <c r="BL81" s="34"/>
      <c r="BM81" s="21"/>
    </row>
    <row r="82" spans="1:71" ht="15" x14ac:dyDescent="0.2">
      <c r="A82" s="21" t="s">
        <v>1297</v>
      </c>
      <c r="B82" s="21" t="s">
        <v>1296</v>
      </c>
      <c r="C82" s="19" t="s">
        <v>55</v>
      </c>
      <c r="D82" s="21" t="s">
        <v>207</v>
      </c>
      <c r="E82" s="21" t="s">
        <v>17</v>
      </c>
      <c r="F82" s="21" t="s">
        <v>56</v>
      </c>
      <c r="G82" s="21" t="s">
        <v>138</v>
      </c>
      <c r="H82" s="21" t="s">
        <v>140</v>
      </c>
      <c r="I82" s="21" t="s">
        <v>170</v>
      </c>
      <c r="J82" s="21" t="s">
        <v>172</v>
      </c>
      <c r="K82" s="44">
        <v>44824</v>
      </c>
      <c r="L82" s="21" t="s">
        <v>676</v>
      </c>
      <c r="M82" s="23">
        <v>23.9</v>
      </c>
      <c r="N82" s="24">
        <v>2</v>
      </c>
      <c r="O82" s="25">
        <v>0.19364919999999999</v>
      </c>
      <c r="P82" s="23">
        <v>21.9</v>
      </c>
      <c r="Q82" s="26">
        <v>0.98828571428571566</v>
      </c>
      <c r="R82" s="26" t="s">
        <v>16</v>
      </c>
      <c r="S82" s="27">
        <v>1</v>
      </c>
      <c r="T82" s="25">
        <v>9.4937857142857141</v>
      </c>
      <c r="U82" s="25">
        <v>8.0509157800812151E-2</v>
      </c>
      <c r="V82" s="28">
        <v>2</v>
      </c>
      <c r="W82" s="28"/>
      <c r="X82" s="28">
        <v>3</v>
      </c>
      <c r="Y82" s="22">
        <v>14.9</v>
      </c>
      <c r="Z82" s="22">
        <v>0.9</v>
      </c>
      <c r="AA82" s="24"/>
      <c r="AB82" s="22"/>
      <c r="AC82" s="24"/>
      <c r="AD82" s="22"/>
      <c r="AE82" s="22">
        <v>13.6</v>
      </c>
      <c r="AF82" s="22">
        <v>0.5</v>
      </c>
      <c r="AG82" s="79">
        <v>7.6</v>
      </c>
      <c r="AH82" s="79">
        <v>0.6</v>
      </c>
      <c r="AI82" s="79"/>
      <c r="AJ82" s="25" t="s">
        <v>212</v>
      </c>
      <c r="AK82" s="25">
        <f>ROUND(((M82*Q82)-(N82*T82))/P82,2)</f>
        <v>0.21</v>
      </c>
      <c r="AL82" s="25" t="s">
        <v>212</v>
      </c>
      <c r="AM82" s="25">
        <f>(AE82-(Y82-AK82))/(AE82-AG82)*100</f>
        <v>-18.166666666666664</v>
      </c>
      <c r="AN82" s="25">
        <f>SUM(AL82:AM82)</f>
        <v>-18.166666666666664</v>
      </c>
      <c r="AO82" s="33">
        <v>16.3</v>
      </c>
      <c r="AP82" s="21" t="s">
        <v>15</v>
      </c>
      <c r="AQ82" s="34"/>
      <c r="AR82" s="21">
        <v>240</v>
      </c>
      <c r="AS82" s="21">
        <v>200</v>
      </c>
      <c r="AT82" s="34">
        <v>2</v>
      </c>
      <c r="AU82" s="30">
        <v>83.6</v>
      </c>
      <c r="AV82" s="21">
        <v>22</v>
      </c>
      <c r="AW82" s="53">
        <f>(((P82*(10^-6))*(AS82/1000)*1)/0.082057/(AV82+273.15))*(10^12)</f>
        <v>180848.82349097228</v>
      </c>
      <c r="AX82" s="14">
        <f>(P82*1000)/AT82/AU82</f>
        <v>130.98086124401914</v>
      </c>
      <c r="AY82" s="14">
        <f>AW82/AT82/AU82</f>
        <v>1081.6317194436142</v>
      </c>
      <c r="BA82" s="30">
        <v>23.939526068766593</v>
      </c>
      <c r="BB82" s="30">
        <v>2.9224733056531944</v>
      </c>
      <c r="BC82" s="14">
        <v>2</v>
      </c>
      <c r="BE82" s="14" t="s">
        <v>167</v>
      </c>
      <c r="BF82" s="14" t="s">
        <v>167</v>
      </c>
      <c r="BG82" s="14" t="s">
        <v>167</v>
      </c>
      <c r="BI82" s="14" t="s">
        <v>167</v>
      </c>
      <c r="BJ82" s="14" t="s">
        <v>167</v>
      </c>
      <c r="BK82" s="14" t="s">
        <v>167</v>
      </c>
      <c r="BL82" s="34"/>
      <c r="BM82" s="21"/>
    </row>
    <row r="83" spans="1:71" ht="15" x14ac:dyDescent="0.2">
      <c r="A83" s="21" t="s">
        <v>1297</v>
      </c>
      <c r="B83" s="21" t="s">
        <v>1296</v>
      </c>
      <c r="C83" s="19" t="s">
        <v>59</v>
      </c>
      <c r="D83" s="21" t="s">
        <v>207</v>
      </c>
      <c r="E83" s="21" t="s">
        <v>17</v>
      </c>
      <c r="F83" s="21" t="s">
        <v>60</v>
      </c>
      <c r="G83" s="21" t="s">
        <v>138</v>
      </c>
      <c r="H83" s="21" t="s">
        <v>140</v>
      </c>
      <c r="I83" s="21" t="s">
        <v>170</v>
      </c>
      <c r="J83" s="21" t="s">
        <v>172</v>
      </c>
      <c r="K83" s="44">
        <v>44824</v>
      </c>
      <c r="L83" s="21" t="s">
        <v>677</v>
      </c>
      <c r="M83" s="23">
        <v>11.3</v>
      </c>
      <c r="N83" s="24">
        <v>2</v>
      </c>
      <c r="O83" s="25">
        <v>0.19364919999999999</v>
      </c>
      <c r="P83" s="23">
        <v>9.3000000000000007</v>
      </c>
      <c r="Q83" s="26">
        <v>3.3231428571428578</v>
      </c>
      <c r="R83" s="26" t="s">
        <v>16</v>
      </c>
      <c r="S83" s="27">
        <v>1</v>
      </c>
      <c r="T83" s="25">
        <v>9.4937857142857141</v>
      </c>
      <c r="U83" s="25">
        <v>8.0509157800812151E-2</v>
      </c>
      <c r="V83" s="28">
        <v>2</v>
      </c>
      <c r="W83" s="28"/>
      <c r="X83" s="28">
        <v>3</v>
      </c>
      <c r="Y83" s="22">
        <v>14.9</v>
      </c>
      <c r="Z83" s="22">
        <v>0.9</v>
      </c>
      <c r="AA83" s="24"/>
      <c r="AB83" s="22"/>
      <c r="AC83" s="24"/>
      <c r="AD83" s="22"/>
      <c r="AE83" s="22">
        <v>13.6</v>
      </c>
      <c r="AF83" s="22">
        <v>0.5</v>
      </c>
      <c r="AG83" s="79">
        <v>7.6</v>
      </c>
      <c r="AH83" s="79">
        <v>0.6</v>
      </c>
      <c r="AI83" s="79"/>
      <c r="AJ83" s="25" t="s">
        <v>212</v>
      </c>
      <c r="AK83" s="25">
        <f>ROUND(((M83*Q83)-(N83*T83))/P83,2)</f>
        <v>2</v>
      </c>
      <c r="AL83" s="25" t="s">
        <v>212</v>
      </c>
      <c r="AM83" s="25">
        <f>(AE83-(Y83-AK83))/(AE83-AG83)*100</f>
        <v>11.666666666666654</v>
      </c>
      <c r="AN83" s="25">
        <f>SUM(AL83:AM83)</f>
        <v>11.666666666666654</v>
      </c>
      <c r="AO83" s="33">
        <v>14.9</v>
      </c>
      <c r="AP83" s="21" t="s">
        <v>15</v>
      </c>
      <c r="AQ83" s="34"/>
      <c r="AR83" s="21">
        <v>240</v>
      </c>
      <c r="AS83" s="21">
        <v>200</v>
      </c>
      <c r="AT83" s="34">
        <v>2.6500000000000004</v>
      </c>
      <c r="AU83" s="30">
        <v>83.6</v>
      </c>
      <c r="AV83" s="21">
        <v>22</v>
      </c>
      <c r="AW83" s="53">
        <f>(((P83*(10^-6))*(AS83/1000)*1)/0.082057/(AV83+273.15))*(10^12)</f>
        <v>76798.815455070435</v>
      </c>
      <c r="AX83" s="14">
        <f>(P83*1000)/AT83/AU83</f>
        <v>41.978875146700368</v>
      </c>
      <c r="AY83" s="14">
        <f>AW83/AT83/AU83</f>
        <v>346.65891240891233</v>
      </c>
      <c r="BA83" s="30">
        <v>21.321079550643894</v>
      </c>
      <c r="BB83" s="30" t="s">
        <v>798</v>
      </c>
      <c r="BC83" s="14">
        <v>1</v>
      </c>
      <c r="BE83" s="14" t="s">
        <v>167</v>
      </c>
      <c r="BF83" s="14" t="s">
        <v>167</v>
      </c>
      <c r="BG83" s="14" t="s">
        <v>167</v>
      </c>
      <c r="BI83" s="14" t="s">
        <v>167</v>
      </c>
      <c r="BJ83" s="14" t="s">
        <v>167</v>
      </c>
      <c r="BK83" s="14" t="s">
        <v>167</v>
      </c>
      <c r="BL83" s="34"/>
      <c r="BM83" s="21"/>
    </row>
    <row r="84" spans="1:71" ht="15" x14ac:dyDescent="0.2">
      <c r="A84" s="21" t="s">
        <v>1297</v>
      </c>
      <c r="B84" s="21" t="s">
        <v>1296</v>
      </c>
      <c r="C84" s="19" t="s">
        <v>61</v>
      </c>
      <c r="D84" s="21" t="s">
        <v>207</v>
      </c>
      <c r="E84" s="21" t="s">
        <v>17</v>
      </c>
      <c r="F84" s="21" t="s">
        <v>62</v>
      </c>
      <c r="G84" s="21" t="s">
        <v>138</v>
      </c>
      <c r="H84" s="21" t="s">
        <v>140</v>
      </c>
      <c r="I84" s="21" t="s">
        <v>170</v>
      </c>
      <c r="J84" s="21" t="s">
        <v>172</v>
      </c>
      <c r="K84" s="44">
        <v>44824</v>
      </c>
      <c r="L84" s="21" t="s">
        <v>677</v>
      </c>
      <c r="M84" s="23">
        <v>13.5</v>
      </c>
      <c r="N84" s="24">
        <v>2</v>
      </c>
      <c r="O84" s="25">
        <v>0.19364919999999999</v>
      </c>
      <c r="P84" s="23">
        <v>11.5</v>
      </c>
      <c r="Q84" s="26">
        <v>3.8002857142857147</v>
      </c>
      <c r="R84" s="26" t="s">
        <v>16</v>
      </c>
      <c r="S84" s="27">
        <v>1</v>
      </c>
      <c r="T84" s="25">
        <v>9.4937857142857141</v>
      </c>
      <c r="U84" s="25">
        <v>8.0509157800812151E-2</v>
      </c>
      <c r="V84" s="28">
        <v>2</v>
      </c>
      <c r="W84" s="28"/>
      <c r="X84" s="28">
        <v>3</v>
      </c>
      <c r="Y84" s="22">
        <v>14.9</v>
      </c>
      <c r="Z84" s="22">
        <v>0.9</v>
      </c>
      <c r="AA84" s="24"/>
      <c r="AB84" s="22"/>
      <c r="AC84" s="24"/>
      <c r="AD84" s="22"/>
      <c r="AE84" s="22">
        <v>13.6</v>
      </c>
      <c r="AF84" s="22">
        <v>0.5</v>
      </c>
      <c r="AG84" s="79">
        <v>7.6</v>
      </c>
      <c r="AH84" s="79">
        <v>0.6</v>
      </c>
      <c r="AI84" s="79"/>
      <c r="AJ84" s="25" t="s">
        <v>212</v>
      </c>
      <c r="AK84" s="25">
        <f>ROUND(((M84*Q84)-(N84*T84))/P84,2)</f>
        <v>2.81</v>
      </c>
      <c r="AL84" s="25" t="s">
        <v>212</v>
      </c>
      <c r="AM84" s="25">
        <f>(AE84-(Y84-AK84))/(AE84-AG84)*100</f>
        <v>25.166666666666664</v>
      </c>
      <c r="AN84" s="25">
        <f>SUM(AL84:AM84)</f>
        <v>25.166666666666664</v>
      </c>
      <c r="AO84" s="33">
        <v>14.5</v>
      </c>
      <c r="AP84" s="21" t="s">
        <v>15</v>
      </c>
      <c r="AQ84" s="34"/>
      <c r="AR84" s="21">
        <v>240</v>
      </c>
      <c r="AS84" s="21">
        <v>200</v>
      </c>
      <c r="AT84" s="34">
        <v>2</v>
      </c>
      <c r="AU84" s="30">
        <v>83.7</v>
      </c>
      <c r="AV84" s="21">
        <v>22</v>
      </c>
      <c r="AW84" s="53">
        <f>(((P84*(10^-6))*(AS84/1000)*1)/0.082057/(AV84+273.15))*(10^12)</f>
        <v>94966.277175624709</v>
      </c>
      <c r="AX84" s="14">
        <f>(P84*1000)/AT84/AU84</f>
        <v>68.697729988052572</v>
      </c>
      <c r="AY84" s="14">
        <f>AW84/AT84/AU84</f>
        <v>567.30153629405436</v>
      </c>
      <c r="BA84" s="30" t="s">
        <v>167</v>
      </c>
      <c r="BE84" s="14" t="s">
        <v>167</v>
      </c>
      <c r="BF84" s="14" t="s">
        <v>167</v>
      </c>
      <c r="BG84" s="14" t="s">
        <v>167</v>
      </c>
      <c r="BI84" s="14" t="s">
        <v>167</v>
      </c>
      <c r="BJ84" s="14" t="s">
        <v>167</v>
      </c>
      <c r="BK84" s="14" t="s">
        <v>167</v>
      </c>
      <c r="BL84" s="34"/>
      <c r="BM84" s="21"/>
    </row>
    <row r="85" spans="1:71" ht="15" x14ac:dyDescent="0.2">
      <c r="A85" s="21" t="s">
        <v>1297</v>
      </c>
      <c r="B85" s="21" t="s">
        <v>1296</v>
      </c>
      <c r="C85" s="19" t="s">
        <v>63</v>
      </c>
      <c r="D85" s="21" t="s">
        <v>207</v>
      </c>
      <c r="E85" s="21" t="s">
        <v>17</v>
      </c>
      <c r="F85" s="21" t="s">
        <v>64</v>
      </c>
      <c r="G85" s="21" t="s">
        <v>138</v>
      </c>
      <c r="H85" s="21" t="s">
        <v>140</v>
      </c>
      <c r="I85" s="21" t="s">
        <v>170</v>
      </c>
      <c r="J85" s="21" t="s">
        <v>172</v>
      </c>
      <c r="K85" s="44">
        <v>44824</v>
      </c>
      <c r="L85" s="21" t="s">
        <v>677</v>
      </c>
      <c r="M85" s="23">
        <v>11.1</v>
      </c>
      <c r="N85" s="24">
        <v>2</v>
      </c>
      <c r="O85" s="25">
        <v>0.19364919999999999</v>
      </c>
      <c r="P85" s="23">
        <v>9.1</v>
      </c>
      <c r="Q85" s="26">
        <v>3.2884285714285721</v>
      </c>
      <c r="R85" s="26" t="s">
        <v>16</v>
      </c>
      <c r="S85" s="27">
        <v>1</v>
      </c>
      <c r="T85" s="25">
        <v>9.4937857142857141</v>
      </c>
      <c r="U85" s="25">
        <v>8.0509157800812151E-2</v>
      </c>
      <c r="V85" s="28">
        <v>2</v>
      </c>
      <c r="W85" s="28"/>
      <c r="X85" s="28">
        <v>3</v>
      </c>
      <c r="Y85" s="22">
        <v>14.9</v>
      </c>
      <c r="Z85" s="22">
        <v>0.9</v>
      </c>
      <c r="AA85" s="24"/>
      <c r="AB85" s="22"/>
      <c r="AC85" s="24"/>
      <c r="AD85" s="22"/>
      <c r="AE85" s="22">
        <v>13.6</v>
      </c>
      <c r="AF85" s="22">
        <v>0.5</v>
      </c>
      <c r="AG85" s="79">
        <v>7.6</v>
      </c>
      <c r="AH85" s="79">
        <v>0.6</v>
      </c>
      <c r="AI85" s="79"/>
      <c r="AJ85" s="25" t="s">
        <v>212</v>
      </c>
      <c r="AK85" s="25">
        <f>ROUND(((M85*Q85)-(N85*T85))/P85,2)</f>
        <v>1.92</v>
      </c>
      <c r="AL85" s="25" t="s">
        <v>212</v>
      </c>
      <c r="AM85" s="25">
        <f>(AE85-(Y85-AK85))/(AE85-AG85)*100</f>
        <v>10.333333333333321</v>
      </c>
      <c r="AN85" s="25">
        <f>SUM(AL85:AM85)</f>
        <v>10.333333333333321</v>
      </c>
      <c r="AO85" s="33">
        <v>15.2</v>
      </c>
      <c r="AP85" s="21" t="s">
        <v>15</v>
      </c>
      <c r="AQ85" s="34"/>
      <c r="AR85" s="21">
        <v>240</v>
      </c>
      <c r="AS85" s="21">
        <v>200</v>
      </c>
      <c r="AT85" s="34">
        <v>2.2999999999999998</v>
      </c>
      <c r="AU85" s="30">
        <v>83.7</v>
      </c>
      <c r="AV85" s="21">
        <v>22</v>
      </c>
      <c r="AW85" s="53">
        <f>(((P85*(10^-6))*(AS85/1000)*1)/0.082057/(AV85+273.15))*(10^12)</f>
        <v>75147.228025929115</v>
      </c>
      <c r="AX85" s="14">
        <f>(P85*1000)/AT85/AU85</f>
        <v>47.270271674198746</v>
      </c>
      <c r="AY85" s="14">
        <f>AW85/AT85/AU85</f>
        <v>390.35493234600341</v>
      </c>
      <c r="BA85" s="30" t="s">
        <v>167</v>
      </c>
      <c r="BE85" s="14" t="s">
        <v>167</v>
      </c>
      <c r="BF85" s="14" t="s">
        <v>167</v>
      </c>
      <c r="BG85" s="14" t="s">
        <v>167</v>
      </c>
      <c r="BI85" s="14" t="s">
        <v>167</v>
      </c>
      <c r="BJ85" s="14" t="s">
        <v>167</v>
      </c>
      <c r="BK85" s="14" t="s">
        <v>167</v>
      </c>
      <c r="BL85" s="34"/>
      <c r="BM85" s="21"/>
    </row>
    <row r="86" spans="1:71" ht="15" x14ac:dyDescent="0.2">
      <c r="A86" s="21" t="s">
        <v>1297</v>
      </c>
      <c r="B86" s="21" t="s">
        <v>1296</v>
      </c>
      <c r="C86" s="21" t="s">
        <v>942</v>
      </c>
      <c r="D86" s="21" t="s">
        <v>207</v>
      </c>
      <c r="G86" s="21" t="s">
        <v>138</v>
      </c>
      <c r="H86" s="46" t="s">
        <v>140</v>
      </c>
      <c r="I86" s="21" t="s">
        <v>170</v>
      </c>
      <c r="J86" s="21" t="s">
        <v>172</v>
      </c>
      <c r="K86" s="44">
        <v>44824</v>
      </c>
      <c r="L86" s="21"/>
      <c r="M86" s="30">
        <v>7.7</v>
      </c>
      <c r="O86" s="30"/>
      <c r="P86" s="21" t="s">
        <v>1020</v>
      </c>
      <c r="Q86" s="21"/>
      <c r="R86" s="21"/>
      <c r="S86" s="21"/>
      <c r="V86" s="21"/>
      <c r="W86" s="21"/>
      <c r="X86" s="21"/>
      <c r="AA86" s="21"/>
      <c r="AC86" s="21"/>
      <c r="AG86" s="21"/>
      <c r="AH86" s="21"/>
      <c r="AI86" s="21"/>
      <c r="AJ86" s="21"/>
      <c r="AL86" s="21"/>
      <c r="AM86" s="21"/>
      <c r="AN86" s="21"/>
      <c r="AO86" s="21"/>
      <c r="AP86" s="21"/>
      <c r="AQ86" s="21"/>
      <c r="AT86" s="45"/>
      <c r="AU86" s="14">
        <v>83.7</v>
      </c>
      <c r="AV86" s="14"/>
      <c r="AW86" s="14"/>
      <c r="AX86" s="14"/>
      <c r="BA86" s="14"/>
      <c r="BB86" s="14"/>
      <c r="BI86" s="14"/>
      <c r="BJ86" s="14"/>
      <c r="BK86" s="14"/>
      <c r="BL86" s="14"/>
      <c r="BM86" s="21"/>
    </row>
    <row r="87" spans="1:71" ht="15" x14ac:dyDescent="0.2">
      <c r="A87" s="21" t="s">
        <v>1297</v>
      </c>
      <c r="B87" s="21" t="s">
        <v>1296</v>
      </c>
      <c r="C87" s="21" t="s">
        <v>515</v>
      </c>
      <c r="D87" s="21" t="s">
        <v>207</v>
      </c>
      <c r="G87" s="21" t="s">
        <v>138</v>
      </c>
      <c r="H87" s="46" t="s">
        <v>140</v>
      </c>
      <c r="I87" s="21" t="s">
        <v>170</v>
      </c>
      <c r="J87" s="21" t="s">
        <v>172</v>
      </c>
      <c r="K87" s="44">
        <v>44824</v>
      </c>
      <c r="L87" s="21"/>
      <c r="M87" s="30">
        <v>8.5</v>
      </c>
      <c r="O87" s="30"/>
      <c r="P87" s="21" t="s">
        <v>1020</v>
      </c>
      <c r="Q87" s="21"/>
      <c r="R87" s="21"/>
      <c r="S87" s="21"/>
      <c r="V87" s="21"/>
      <c r="W87" s="21"/>
      <c r="X87" s="21"/>
      <c r="AA87" s="21"/>
      <c r="AC87" s="21"/>
      <c r="AG87" s="21"/>
      <c r="AH87" s="21"/>
      <c r="AI87" s="21"/>
      <c r="AJ87" s="21"/>
      <c r="AL87" s="21"/>
      <c r="AM87" s="21"/>
      <c r="AN87" s="21"/>
      <c r="AO87" s="21"/>
      <c r="AP87" s="21"/>
      <c r="AQ87" s="21"/>
      <c r="AT87" s="45"/>
      <c r="AU87" s="14">
        <v>83.7</v>
      </c>
      <c r="AV87" s="14"/>
      <c r="AW87" s="14"/>
      <c r="AX87" s="14"/>
      <c r="BA87" s="14"/>
      <c r="BB87" s="14"/>
      <c r="BI87" s="14"/>
      <c r="BJ87" s="14"/>
      <c r="BK87" s="14"/>
      <c r="BL87" s="14"/>
      <c r="BM87" s="21"/>
    </row>
    <row r="88" spans="1:71" ht="15" x14ac:dyDescent="0.2">
      <c r="A88" s="21" t="s">
        <v>1297</v>
      </c>
      <c r="B88" s="21" t="s">
        <v>1296</v>
      </c>
      <c r="C88" s="21" t="s">
        <v>925</v>
      </c>
      <c r="D88" s="21" t="s">
        <v>207</v>
      </c>
      <c r="G88" s="21" t="s">
        <v>138</v>
      </c>
      <c r="H88" s="46" t="s">
        <v>140</v>
      </c>
      <c r="I88" s="21" t="s">
        <v>170</v>
      </c>
      <c r="J88" s="21" t="s">
        <v>172</v>
      </c>
      <c r="K88" s="44">
        <v>44824</v>
      </c>
      <c r="L88" s="21"/>
      <c r="M88" s="30">
        <v>5.9</v>
      </c>
      <c r="O88" s="30"/>
      <c r="P88" s="21" t="s">
        <v>1020</v>
      </c>
      <c r="Q88" s="21"/>
      <c r="R88" s="21"/>
      <c r="S88" s="21"/>
      <c r="V88" s="21"/>
      <c r="W88" s="21"/>
      <c r="X88" s="21"/>
      <c r="AA88" s="21"/>
      <c r="AC88" s="21"/>
      <c r="AG88" s="21"/>
      <c r="AH88" s="21"/>
      <c r="AI88" s="21"/>
      <c r="AJ88" s="21"/>
      <c r="AL88" s="21"/>
      <c r="AM88" s="21"/>
      <c r="AN88" s="21"/>
      <c r="AO88" s="21"/>
      <c r="AP88" s="21"/>
      <c r="AQ88" s="21"/>
      <c r="AT88" s="45"/>
      <c r="AU88" s="14">
        <v>83.8</v>
      </c>
      <c r="AV88" s="14"/>
      <c r="AW88" s="14"/>
      <c r="AX88" s="14"/>
      <c r="BA88" s="14"/>
      <c r="BB88" s="14"/>
      <c r="BI88" s="14"/>
      <c r="BJ88" s="14"/>
      <c r="BK88" s="14"/>
      <c r="BL88" s="14"/>
      <c r="BM88" s="21"/>
    </row>
    <row r="89" spans="1:71" s="48" customFormat="1" ht="15" x14ac:dyDescent="0.2">
      <c r="A89" s="21" t="s">
        <v>1294</v>
      </c>
      <c r="B89" s="21"/>
      <c r="C89" s="21" t="s">
        <v>1143</v>
      </c>
      <c r="D89" s="21" t="s">
        <v>207</v>
      </c>
      <c r="E89" s="21"/>
      <c r="F89" s="21"/>
      <c r="G89" s="21" t="s">
        <v>986</v>
      </c>
      <c r="H89" s="43" t="s">
        <v>139</v>
      </c>
      <c r="I89" s="21" t="s">
        <v>170</v>
      </c>
      <c r="J89" s="21" t="s">
        <v>172</v>
      </c>
      <c r="K89" s="44">
        <v>44824</v>
      </c>
      <c r="L89" s="21"/>
      <c r="M89" s="30">
        <v>1.1004684374</v>
      </c>
      <c r="N89" s="30"/>
      <c r="O89" s="30"/>
      <c r="P89" s="21" t="s">
        <v>986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14" t="s">
        <v>810</v>
      </c>
      <c r="AU89" s="14">
        <v>149.83501250005793</v>
      </c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21"/>
      <c r="BN89" s="21"/>
      <c r="BO89" s="21"/>
      <c r="BP89" s="21"/>
      <c r="BQ89" s="21"/>
      <c r="BR89" s="21"/>
      <c r="BS89" s="21"/>
    </row>
    <row r="90" spans="1:71" s="48" customFormat="1" ht="15" x14ac:dyDescent="0.2">
      <c r="A90" s="21" t="s">
        <v>1294</v>
      </c>
      <c r="B90" s="21"/>
      <c r="C90" s="21" t="s">
        <v>1142</v>
      </c>
      <c r="D90" s="21" t="s">
        <v>207</v>
      </c>
      <c r="E90" s="21"/>
      <c r="F90" s="21"/>
      <c r="G90" s="21" t="s">
        <v>986</v>
      </c>
      <c r="H90" s="43" t="s">
        <v>139</v>
      </c>
      <c r="I90" s="21" t="s">
        <v>170</v>
      </c>
      <c r="J90" s="21" t="s">
        <v>172</v>
      </c>
      <c r="K90" s="44">
        <v>44824</v>
      </c>
      <c r="L90" s="21"/>
      <c r="M90" s="30">
        <v>1.0953680540000001</v>
      </c>
      <c r="N90" s="30"/>
      <c r="O90" s="30"/>
      <c r="P90" s="21" t="s">
        <v>986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14" t="s">
        <v>810</v>
      </c>
      <c r="AU90" s="14">
        <v>150.32252500002505</v>
      </c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21"/>
      <c r="BN90" s="21"/>
      <c r="BO90" s="21"/>
      <c r="BP90" s="21"/>
      <c r="BQ90" s="21"/>
      <c r="BR90" s="21"/>
      <c r="BS90" s="21"/>
    </row>
    <row r="91" spans="1:71" s="48" customFormat="1" ht="15" x14ac:dyDescent="0.2">
      <c r="A91" s="21" t="s">
        <v>1294</v>
      </c>
      <c r="B91" s="21"/>
      <c r="C91" s="21" t="s">
        <v>1125</v>
      </c>
      <c r="D91" s="21" t="s">
        <v>207</v>
      </c>
      <c r="E91" s="21"/>
      <c r="F91" s="21"/>
      <c r="G91" s="21" t="s">
        <v>986</v>
      </c>
      <c r="H91" s="43" t="s">
        <v>139</v>
      </c>
      <c r="I91" s="21" t="s">
        <v>170</v>
      </c>
      <c r="J91" s="21" t="s">
        <v>172</v>
      </c>
      <c r="K91" s="44">
        <v>44824</v>
      </c>
      <c r="L91" s="21"/>
      <c r="M91" s="30">
        <v>0.78084441100000002</v>
      </c>
      <c r="N91" s="30"/>
      <c r="O91" s="30"/>
      <c r="P91" s="21" t="s">
        <v>986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14" t="s">
        <v>810</v>
      </c>
      <c r="AU91" s="14">
        <v>149.88918055559043</v>
      </c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21"/>
      <c r="BN91" s="21"/>
      <c r="BO91" s="21"/>
      <c r="BP91" s="21"/>
      <c r="BQ91" s="21"/>
      <c r="BR91" s="21"/>
      <c r="BS91" s="21"/>
    </row>
    <row r="92" spans="1:71" s="48" customFormat="1" ht="15" x14ac:dyDescent="0.2">
      <c r="A92" s="21" t="s">
        <v>1294</v>
      </c>
      <c r="B92" s="21"/>
      <c r="C92" s="21" t="s">
        <v>1074</v>
      </c>
      <c r="D92" s="21" t="s">
        <v>207</v>
      </c>
      <c r="E92" s="21"/>
      <c r="F92" s="21"/>
      <c r="G92" s="21" t="s">
        <v>986</v>
      </c>
      <c r="H92" s="43" t="s">
        <v>139</v>
      </c>
      <c r="I92" s="21" t="s">
        <v>170</v>
      </c>
      <c r="J92" s="21" t="s">
        <v>172</v>
      </c>
      <c r="K92" s="44">
        <v>44824</v>
      </c>
      <c r="L92" s="21"/>
      <c r="M92" s="30">
        <v>0.22611699740000002</v>
      </c>
      <c r="N92" s="30"/>
      <c r="O92" s="30"/>
      <c r="P92" s="21" t="s">
        <v>986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14" t="s">
        <v>810</v>
      </c>
      <c r="AU92" s="14">
        <v>149.94334861112293</v>
      </c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21"/>
      <c r="BN92" s="21"/>
      <c r="BO92" s="21"/>
      <c r="BP92" s="21"/>
      <c r="BQ92" s="21"/>
      <c r="BR92" s="21"/>
      <c r="BS92" s="21"/>
    </row>
    <row r="93" spans="1:71" s="48" customFormat="1" ht="15" x14ac:dyDescent="0.2">
      <c r="A93" s="21" t="s">
        <v>1294</v>
      </c>
      <c r="B93" s="21"/>
      <c r="C93" s="21" t="s">
        <v>1137</v>
      </c>
      <c r="D93" s="21" t="s">
        <v>207</v>
      </c>
      <c r="E93" s="21"/>
      <c r="F93" s="21"/>
      <c r="G93" s="21" t="s">
        <v>986</v>
      </c>
      <c r="H93" s="43" t="s">
        <v>139</v>
      </c>
      <c r="I93" s="21" t="s">
        <v>170</v>
      </c>
      <c r="J93" s="21" t="s">
        <v>172</v>
      </c>
      <c r="K93" s="44">
        <v>44824</v>
      </c>
      <c r="L93" s="21"/>
      <c r="M93" s="30">
        <v>0.94842843700000001</v>
      </c>
      <c r="N93" s="30"/>
      <c r="O93" s="30"/>
      <c r="P93" s="21" t="s">
        <v>986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14" t="s">
        <v>810</v>
      </c>
      <c r="AU93" s="14">
        <v>149.99751666665543</v>
      </c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21"/>
      <c r="BN93" s="21"/>
      <c r="BO93" s="21"/>
      <c r="BP93" s="21"/>
      <c r="BQ93" s="21"/>
      <c r="BR93" s="21"/>
      <c r="BS93" s="21"/>
    </row>
    <row r="94" spans="1:71" s="48" customFormat="1" ht="15" x14ac:dyDescent="0.2">
      <c r="A94" s="21" t="s">
        <v>1294</v>
      </c>
      <c r="B94" s="21"/>
      <c r="C94" s="21" t="s">
        <v>1022</v>
      </c>
      <c r="D94" s="21" t="s">
        <v>207</v>
      </c>
      <c r="E94" s="21"/>
      <c r="F94" s="21"/>
      <c r="G94" s="21" t="s">
        <v>986</v>
      </c>
      <c r="H94" s="43" t="s">
        <v>139</v>
      </c>
      <c r="I94" s="21" t="s">
        <v>170</v>
      </c>
      <c r="J94" s="21" t="s">
        <v>172</v>
      </c>
      <c r="K94" s="44">
        <v>44824</v>
      </c>
      <c r="L94" s="21"/>
      <c r="M94" s="30">
        <v>0.4099736752</v>
      </c>
      <c r="N94" s="30"/>
      <c r="O94" s="30"/>
      <c r="P94" s="21" t="s">
        <v>986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14" t="s">
        <v>810</v>
      </c>
      <c r="AU94" s="14">
        <v>150.05168472236255</v>
      </c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21"/>
      <c r="BN94" s="21"/>
      <c r="BO94" s="21"/>
      <c r="BP94" s="21"/>
      <c r="BQ94" s="21"/>
      <c r="BR94" s="21"/>
    </row>
    <row r="95" spans="1:71" s="48" customFormat="1" ht="15" x14ac:dyDescent="0.2">
      <c r="A95" s="21" t="s">
        <v>1294</v>
      </c>
      <c r="B95" s="21"/>
      <c r="C95" s="21" t="s">
        <v>1087</v>
      </c>
      <c r="D95" s="21" t="s">
        <v>207</v>
      </c>
      <c r="E95" s="21"/>
      <c r="F95" s="21"/>
      <c r="G95" s="21" t="s">
        <v>986</v>
      </c>
      <c r="H95" s="43" t="s">
        <v>139</v>
      </c>
      <c r="I95" s="21" t="s">
        <v>170</v>
      </c>
      <c r="J95" s="21" t="s">
        <v>172</v>
      </c>
      <c r="K95" s="44">
        <v>44824</v>
      </c>
      <c r="L95" s="21"/>
      <c r="M95" s="30">
        <v>0.34415444179999999</v>
      </c>
      <c r="N95" s="30"/>
      <c r="O95" s="30"/>
      <c r="P95" s="21" t="s">
        <v>986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14" t="s">
        <v>810</v>
      </c>
      <c r="AU95" s="14">
        <v>150.10585277789505</v>
      </c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21"/>
      <c r="BN95" s="21"/>
      <c r="BO95" s="21"/>
      <c r="BP95" s="21"/>
      <c r="BQ95" s="21"/>
      <c r="BR95" s="21"/>
      <c r="BS95" s="21"/>
    </row>
    <row r="96" spans="1:71" s="48" customFormat="1" ht="15" x14ac:dyDescent="0.2">
      <c r="A96" s="21" t="s">
        <v>1294</v>
      </c>
      <c r="B96" s="21"/>
      <c r="C96" s="21" t="s">
        <v>1147</v>
      </c>
      <c r="D96" s="21" t="s">
        <v>207</v>
      </c>
      <c r="E96" s="21"/>
      <c r="F96" s="21"/>
      <c r="G96" s="21" t="s">
        <v>986</v>
      </c>
      <c r="H96" s="43" t="s">
        <v>139</v>
      </c>
      <c r="I96" s="21" t="s">
        <v>170</v>
      </c>
      <c r="J96" s="21" t="s">
        <v>172</v>
      </c>
      <c r="K96" s="44">
        <v>44824</v>
      </c>
      <c r="L96" s="21"/>
      <c r="M96" s="30">
        <v>1.2121911214000001</v>
      </c>
      <c r="N96" s="30"/>
      <c r="O96" s="30"/>
      <c r="P96" s="21" t="s">
        <v>986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14" t="s">
        <v>810</v>
      </c>
      <c r="AU96" s="14">
        <v>150.16002083342755</v>
      </c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21"/>
      <c r="BN96" s="21"/>
      <c r="BO96" s="21"/>
      <c r="BP96" s="21"/>
      <c r="BQ96" s="21"/>
      <c r="BR96" s="21"/>
      <c r="BS96" s="21"/>
    </row>
    <row r="97" spans="1:71" s="48" customFormat="1" ht="15" x14ac:dyDescent="0.2">
      <c r="A97" s="21" t="s">
        <v>1294</v>
      </c>
      <c r="B97" s="21"/>
      <c r="C97" s="21" t="s">
        <v>1092</v>
      </c>
      <c r="D97" s="21" t="s">
        <v>207</v>
      </c>
      <c r="E97" s="21"/>
      <c r="F97" s="21"/>
      <c r="G97" s="21" t="s">
        <v>986</v>
      </c>
      <c r="H97" s="43" t="s">
        <v>139</v>
      </c>
      <c r="I97" s="21" t="s">
        <v>170</v>
      </c>
      <c r="J97" s="21" t="s">
        <v>172</v>
      </c>
      <c r="K97" s="44">
        <v>44824</v>
      </c>
      <c r="L97" s="21"/>
      <c r="M97" s="30">
        <v>0.42090306820000001</v>
      </c>
      <c r="N97" s="30"/>
      <c r="O97" s="30"/>
      <c r="P97" s="21" t="s">
        <v>986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14" t="s">
        <v>810</v>
      </c>
      <c r="AU97" s="14">
        <v>150.21418888896005</v>
      </c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21"/>
      <c r="BN97" s="21"/>
      <c r="BO97" s="21"/>
      <c r="BP97" s="21"/>
      <c r="BQ97" s="21"/>
      <c r="BR97" s="21"/>
      <c r="BS97" s="21"/>
    </row>
    <row r="98" spans="1:71" s="48" customFormat="1" ht="15" x14ac:dyDescent="0.2">
      <c r="A98" s="21" t="s">
        <v>1294</v>
      </c>
      <c r="B98" s="21"/>
      <c r="C98" s="21" t="s">
        <v>1130</v>
      </c>
      <c r="D98" s="21" t="s">
        <v>207</v>
      </c>
      <c r="E98" s="21"/>
      <c r="F98" s="21"/>
      <c r="G98" s="21" t="s">
        <v>986</v>
      </c>
      <c r="H98" s="43" t="s">
        <v>139</v>
      </c>
      <c r="I98" s="21" t="s">
        <v>170</v>
      </c>
      <c r="J98" s="21" t="s">
        <v>172</v>
      </c>
      <c r="K98" s="44">
        <v>44824</v>
      </c>
      <c r="L98" s="21"/>
      <c r="M98" s="30">
        <v>0.86147904380000007</v>
      </c>
      <c r="N98" s="30"/>
      <c r="O98" s="30"/>
      <c r="P98" s="21" t="s">
        <v>986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14" t="s">
        <v>810</v>
      </c>
      <c r="AU98" s="14">
        <v>150.26835694449255</v>
      </c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21"/>
      <c r="BN98" s="21"/>
      <c r="BO98" s="21"/>
      <c r="BP98" s="21"/>
      <c r="BQ98" s="21"/>
      <c r="BR98" s="21"/>
      <c r="BS98" s="21"/>
    </row>
    <row r="99" spans="1:71" ht="15" x14ac:dyDescent="0.2">
      <c r="E99" s="33"/>
      <c r="N99" s="23"/>
      <c r="O99" s="26"/>
      <c r="Q99" s="26"/>
      <c r="R99" s="26"/>
      <c r="S99" s="26"/>
      <c r="T99" s="25"/>
      <c r="U99" s="25"/>
      <c r="V99" s="25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79"/>
      <c r="AJ99" s="25"/>
      <c r="AK99" s="25"/>
      <c r="AL99" s="25"/>
      <c r="AM99" s="25"/>
      <c r="AN99" s="25"/>
      <c r="AP99" s="21"/>
      <c r="AQ99" s="34"/>
      <c r="AX99" s="14"/>
      <c r="BI99" s="14"/>
      <c r="BJ99" s="14"/>
      <c r="BK99" s="14"/>
      <c r="BL99" s="34"/>
      <c r="BM99" s="21"/>
      <c r="BN99" s="19"/>
      <c r="BP99" s="19"/>
      <c r="BQ99" s="19"/>
      <c r="BR99" s="19"/>
      <c r="BS99" s="19"/>
    </row>
    <row r="100" spans="1:71" ht="15" x14ac:dyDescent="0.2">
      <c r="C100" s="21"/>
      <c r="H100" s="46"/>
      <c r="L100" s="21"/>
      <c r="M100" s="30"/>
      <c r="O100" s="30"/>
      <c r="P100" s="21"/>
      <c r="Q100" s="21"/>
      <c r="R100" s="21"/>
      <c r="S100" s="21"/>
      <c r="V100" s="21"/>
      <c r="W100" s="21"/>
      <c r="X100" s="21"/>
      <c r="AA100" s="21"/>
      <c r="AC100" s="21"/>
      <c r="AG100" s="21"/>
      <c r="AH100" s="21"/>
      <c r="AI100" s="21"/>
      <c r="AJ100" s="21"/>
      <c r="AL100" s="21"/>
      <c r="AM100" s="21"/>
      <c r="AN100" s="21"/>
      <c r="AO100" s="21"/>
      <c r="AP100" s="21"/>
      <c r="AQ100" s="21"/>
      <c r="AT100" s="45"/>
      <c r="AU100" s="14"/>
      <c r="AV100" s="14"/>
      <c r="AW100" s="14"/>
      <c r="AX100" s="14"/>
      <c r="BA100" s="14"/>
      <c r="BB100" s="14"/>
      <c r="BI100" s="14"/>
      <c r="BJ100" s="14"/>
      <c r="BK100" s="14"/>
      <c r="BL100" s="14"/>
      <c r="BM100" s="21"/>
    </row>
    <row r="101" spans="1:71" x14ac:dyDescent="0.2">
      <c r="A101" s="21" t="s">
        <v>1297</v>
      </c>
      <c r="B101" s="21" t="s">
        <v>1296</v>
      </c>
      <c r="C101" s="42" t="s">
        <v>881</v>
      </c>
      <c r="D101" s="33" t="s">
        <v>207</v>
      </c>
      <c r="E101" s="33" t="s">
        <v>126</v>
      </c>
      <c r="F101" s="33" t="s">
        <v>163</v>
      </c>
      <c r="G101" s="33" t="s">
        <v>138</v>
      </c>
      <c r="H101" s="50" t="s">
        <v>139</v>
      </c>
      <c r="I101" s="21" t="s">
        <v>170</v>
      </c>
      <c r="J101" s="21" t="s">
        <v>183</v>
      </c>
      <c r="K101" s="44">
        <v>43657</v>
      </c>
      <c r="L101" s="33" t="s">
        <v>696</v>
      </c>
      <c r="M101" s="23">
        <v>26.102744000000001</v>
      </c>
      <c r="N101" s="23">
        <v>2</v>
      </c>
      <c r="O101" s="26" t="s">
        <v>167</v>
      </c>
      <c r="P101" s="23">
        <v>24.102744000000001</v>
      </c>
      <c r="Q101" s="33">
        <v>6.37</v>
      </c>
      <c r="R101" s="33" t="s">
        <v>16</v>
      </c>
      <c r="S101" s="27">
        <v>1</v>
      </c>
      <c r="T101" s="33">
        <v>8.41</v>
      </c>
      <c r="U101" s="33">
        <v>1.89</v>
      </c>
      <c r="V101" s="33">
        <v>8</v>
      </c>
      <c r="W101" s="33"/>
      <c r="X101" s="33">
        <v>3</v>
      </c>
      <c r="Y101" s="33">
        <v>14.92</v>
      </c>
      <c r="Z101" s="33">
        <v>0.87</v>
      </c>
      <c r="AA101" s="23"/>
      <c r="AB101" s="33"/>
      <c r="AC101" s="23"/>
      <c r="AD101" s="33"/>
      <c r="AE101" s="33">
        <v>13.6</v>
      </c>
      <c r="AF101" s="33">
        <v>0.5</v>
      </c>
      <c r="AG101" s="33">
        <v>7.6</v>
      </c>
      <c r="AH101" s="33">
        <v>0.6</v>
      </c>
      <c r="AI101" s="26"/>
      <c r="AJ101" s="33">
        <v>6.2</v>
      </c>
      <c r="AK101" s="25" t="s">
        <v>223</v>
      </c>
      <c r="AL101" s="26">
        <v>90.563850490118355</v>
      </c>
      <c r="AM101" s="25" t="s">
        <v>223</v>
      </c>
      <c r="AN101" s="25">
        <f>SUM(AL101:AM101)</f>
        <v>90.563850490118355</v>
      </c>
      <c r="AP101" s="33" t="s">
        <v>125</v>
      </c>
      <c r="AQ101" s="33"/>
      <c r="AR101" s="33" t="s">
        <v>167</v>
      </c>
      <c r="AS101" s="33">
        <v>250</v>
      </c>
      <c r="AT101" s="26">
        <v>2.1</v>
      </c>
      <c r="AU101" s="23">
        <v>45.366666666666667</v>
      </c>
      <c r="AV101" s="21">
        <v>21</v>
      </c>
      <c r="AW101" s="53">
        <f>(((P101*(10^-6))*(AS101/1000)*1)/0.082057/(AV101+273.15))*(10^12)</f>
        <v>249644.50371455765</v>
      </c>
      <c r="AX101" s="14">
        <f>(P101*1000)/AT101/AU101</f>
        <v>252.9940589902383</v>
      </c>
      <c r="AY101" s="14">
        <f>AW101/AT101/AU101</f>
        <v>2620.3894585342459</v>
      </c>
      <c r="BA101" s="30">
        <v>34.981718759812203</v>
      </c>
      <c r="BC101" s="14">
        <v>1</v>
      </c>
      <c r="BE101" s="14">
        <v>100.99044550669088</v>
      </c>
      <c r="BF101" s="14" t="s">
        <v>798</v>
      </c>
      <c r="BG101" s="14">
        <v>1</v>
      </c>
      <c r="BI101" s="14">
        <v>565.53649330783219</v>
      </c>
      <c r="BJ101" s="14" t="s">
        <v>798</v>
      </c>
      <c r="BK101" s="14">
        <v>1</v>
      </c>
      <c r="BN101" s="42"/>
      <c r="BO101" s="33"/>
    </row>
    <row r="102" spans="1:71" ht="15" x14ac:dyDescent="0.2">
      <c r="A102" s="21" t="s">
        <v>1297</v>
      </c>
      <c r="B102" s="21" t="s">
        <v>1296</v>
      </c>
      <c r="C102" s="19" t="s">
        <v>879</v>
      </c>
      <c r="D102" s="21" t="s">
        <v>207</v>
      </c>
      <c r="E102" s="33" t="s">
        <v>126</v>
      </c>
      <c r="F102" s="21" t="s">
        <v>1006</v>
      </c>
      <c r="G102" s="21" t="s">
        <v>138</v>
      </c>
      <c r="H102" s="21" t="s">
        <v>139</v>
      </c>
      <c r="I102" s="21" t="s">
        <v>170</v>
      </c>
      <c r="J102" s="21" t="s">
        <v>183</v>
      </c>
      <c r="K102" s="44">
        <v>43657</v>
      </c>
      <c r="L102" s="33" t="s">
        <v>696</v>
      </c>
      <c r="M102" s="23">
        <v>11.8</v>
      </c>
      <c r="N102" s="23">
        <v>2</v>
      </c>
      <c r="O102" s="26" t="s">
        <v>167</v>
      </c>
      <c r="P102" s="23">
        <v>9.8000000000000007</v>
      </c>
      <c r="Q102" s="26" t="s">
        <v>167</v>
      </c>
      <c r="R102" s="26" t="s">
        <v>167</v>
      </c>
      <c r="S102" s="26" t="s">
        <v>167</v>
      </c>
      <c r="T102" s="25" t="s">
        <v>167</v>
      </c>
      <c r="U102" s="25" t="s">
        <v>167</v>
      </c>
      <c r="V102" s="25" t="s">
        <v>167</v>
      </c>
      <c r="W102" s="28"/>
      <c r="X102" s="28" t="s">
        <v>16</v>
      </c>
      <c r="Y102" s="28" t="s">
        <v>16</v>
      </c>
      <c r="Z102" s="28" t="s">
        <v>16</v>
      </c>
      <c r="AA102" s="28" t="s">
        <v>16</v>
      </c>
      <c r="AB102" s="28" t="s">
        <v>16</v>
      </c>
      <c r="AC102" s="28" t="s">
        <v>16</v>
      </c>
      <c r="AD102" s="28" t="s">
        <v>16</v>
      </c>
      <c r="AE102" s="28" t="s">
        <v>16</v>
      </c>
      <c r="AF102" s="28" t="s">
        <v>16</v>
      </c>
      <c r="AG102" s="28" t="s">
        <v>16</v>
      </c>
      <c r="AH102" s="28" t="s">
        <v>16</v>
      </c>
      <c r="AI102" s="79"/>
      <c r="AJ102" s="25" t="s">
        <v>16</v>
      </c>
      <c r="AK102" s="25" t="s">
        <v>16</v>
      </c>
      <c r="AL102" s="25" t="s">
        <v>16</v>
      </c>
      <c r="AM102" s="25" t="s">
        <v>16</v>
      </c>
      <c r="AN102" s="25" t="s">
        <v>16</v>
      </c>
      <c r="AP102" s="21" t="s">
        <v>16</v>
      </c>
      <c r="AQ102" s="34"/>
      <c r="AR102" s="21">
        <v>240</v>
      </c>
      <c r="AS102" s="21">
        <v>200</v>
      </c>
      <c r="AT102" s="34">
        <v>0.68379999999999974</v>
      </c>
      <c r="AU102" s="30">
        <v>70.55</v>
      </c>
      <c r="AV102" s="21">
        <v>21</v>
      </c>
      <c r="AW102" s="53">
        <f>(((P102*(10^-6))*(AS102/1000)*1)/0.082057/(AV102+273.15))*(10^12)</f>
        <v>81202.908229956389</v>
      </c>
      <c r="AX102" s="14">
        <f>(P102*1000)/AT102/AU102</f>
        <v>203.14211096575633</v>
      </c>
      <c r="AY102" s="14">
        <f>AW102/AT102/AU102</f>
        <v>1683.2377749379521</v>
      </c>
      <c r="BA102" s="30">
        <v>31.356987212063409</v>
      </c>
      <c r="BC102" s="14">
        <v>1</v>
      </c>
      <c r="BE102" s="14" t="s">
        <v>167</v>
      </c>
      <c r="BF102" s="14" t="s">
        <v>167</v>
      </c>
      <c r="BG102" s="14" t="s">
        <v>167</v>
      </c>
      <c r="BI102" s="14" t="s">
        <v>167</v>
      </c>
      <c r="BJ102" s="14" t="s">
        <v>167</v>
      </c>
      <c r="BK102" s="14" t="s">
        <v>167</v>
      </c>
      <c r="BL102" s="34"/>
      <c r="BM102" s="21"/>
      <c r="BN102" s="19"/>
      <c r="BP102" s="19"/>
      <c r="BQ102" s="19"/>
      <c r="BR102" s="19"/>
      <c r="BS102" s="19"/>
    </row>
    <row r="103" spans="1:71" ht="15" x14ac:dyDescent="0.2">
      <c r="A103" s="21" t="s">
        <v>1297</v>
      </c>
      <c r="B103" s="21" t="s">
        <v>1296</v>
      </c>
      <c r="C103" s="48" t="s">
        <v>949</v>
      </c>
      <c r="D103" s="48" t="s">
        <v>207</v>
      </c>
      <c r="E103" s="48"/>
      <c r="F103" s="48"/>
      <c r="G103" s="151" t="s">
        <v>138</v>
      </c>
      <c r="H103" s="151" t="s">
        <v>140</v>
      </c>
      <c r="I103" s="48" t="s">
        <v>170</v>
      </c>
      <c r="J103" s="34" t="s">
        <v>183</v>
      </c>
      <c r="K103" s="152">
        <v>43657</v>
      </c>
      <c r="L103" s="21"/>
      <c r="M103" s="45">
        <v>15.457096</v>
      </c>
      <c r="N103" s="45"/>
      <c r="O103" s="45"/>
      <c r="P103" s="21" t="s">
        <v>1188</v>
      </c>
      <c r="Q103" s="21" t="s">
        <v>167</v>
      </c>
      <c r="R103" s="21"/>
      <c r="S103" s="21"/>
      <c r="V103" s="21"/>
      <c r="W103" s="21"/>
      <c r="X103" s="21"/>
      <c r="AA103" s="21"/>
      <c r="AC103" s="21"/>
      <c r="AG103" s="21"/>
      <c r="AH103" s="21"/>
      <c r="AI103" s="21"/>
      <c r="AJ103" s="21"/>
      <c r="AL103" s="21"/>
      <c r="AM103" s="21"/>
      <c r="AN103" s="21"/>
      <c r="AO103" s="21"/>
      <c r="AP103" s="21"/>
      <c r="AQ103" s="21"/>
      <c r="AT103" s="45"/>
      <c r="AU103" s="45">
        <v>46.133333333333326</v>
      </c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21"/>
    </row>
    <row r="104" spans="1:71" ht="15" x14ac:dyDescent="0.2">
      <c r="A104" s="21" t="s">
        <v>1297</v>
      </c>
      <c r="B104" s="21" t="s">
        <v>1296</v>
      </c>
      <c r="C104" s="48" t="s">
        <v>940</v>
      </c>
      <c r="D104" s="48" t="s">
        <v>207</v>
      </c>
      <c r="E104" s="48"/>
      <c r="F104" s="48"/>
      <c r="G104" s="151" t="s">
        <v>138</v>
      </c>
      <c r="H104" s="151" t="s">
        <v>140</v>
      </c>
      <c r="I104" s="48" t="s">
        <v>170</v>
      </c>
      <c r="J104" s="34" t="s">
        <v>183</v>
      </c>
      <c r="K104" s="152">
        <v>43657</v>
      </c>
      <c r="L104" s="21"/>
      <c r="M104" s="45">
        <v>7.1895199999999999</v>
      </c>
      <c r="N104" s="45"/>
      <c r="O104" s="45"/>
      <c r="P104" s="21" t="s">
        <v>1020</v>
      </c>
      <c r="Q104" s="21"/>
      <c r="R104" s="21"/>
      <c r="S104" s="21"/>
      <c r="V104" s="21"/>
      <c r="W104" s="21"/>
      <c r="X104" s="21"/>
      <c r="AA104" s="21"/>
      <c r="AC104" s="21"/>
      <c r="AG104" s="21"/>
      <c r="AH104" s="21"/>
      <c r="AI104" s="21"/>
      <c r="AJ104" s="21"/>
      <c r="AL104" s="21"/>
      <c r="AM104" s="21"/>
      <c r="AN104" s="21"/>
      <c r="AO104" s="21"/>
      <c r="AP104" s="21"/>
      <c r="AQ104" s="21"/>
      <c r="AT104" s="45"/>
      <c r="AU104" s="45">
        <v>46.016666666666666</v>
      </c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21"/>
    </row>
    <row r="105" spans="1:71" x14ac:dyDescent="0.2">
      <c r="A105" s="21" t="s">
        <v>1297</v>
      </c>
      <c r="B105" s="21" t="s">
        <v>1296</v>
      </c>
      <c r="C105" s="42" t="s">
        <v>965</v>
      </c>
      <c r="D105" s="33" t="s">
        <v>207</v>
      </c>
      <c r="E105" s="33" t="s">
        <v>126</v>
      </c>
      <c r="F105" s="33" t="s">
        <v>161</v>
      </c>
      <c r="G105" s="33" t="s">
        <v>138</v>
      </c>
      <c r="H105" s="50" t="s">
        <v>141</v>
      </c>
      <c r="I105" s="21" t="s">
        <v>170</v>
      </c>
      <c r="J105" s="21" t="s">
        <v>183</v>
      </c>
      <c r="K105" s="44">
        <v>43657</v>
      </c>
      <c r="L105" s="33" t="s">
        <v>696</v>
      </c>
      <c r="M105" s="23">
        <v>23.1</v>
      </c>
      <c r="N105" s="23">
        <v>2</v>
      </c>
      <c r="O105" s="26" t="s">
        <v>167</v>
      </c>
      <c r="P105" s="23">
        <v>21.1</v>
      </c>
      <c r="Q105" s="33">
        <v>4.59</v>
      </c>
      <c r="R105" s="33" t="s">
        <v>16</v>
      </c>
      <c r="S105" s="27">
        <v>1</v>
      </c>
      <c r="T105" s="33">
        <v>8.41</v>
      </c>
      <c r="U105" s="33">
        <v>1.89</v>
      </c>
      <c r="V105" s="33">
        <v>8</v>
      </c>
      <c r="W105" s="33"/>
      <c r="X105" s="33">
        <v>3</v>
      </c>
      <c r="Y105" s="33">
        <v>14.92</v>
      </c>
      <c r="Z105" s="33">
        <v>0.87</v>
      </c>
      <c r="AA105" s="23"/>
      <c r="AB105" s="33"/>
      <c r="AC105" s="23"/>
      <c r="AD105" s="33"/>
      <c r="AE105" s="33">
        <v>13.6</v>
      </c>
      <c r="AF105" s="33">
        <v>0.5</v>
      </c>
      <c r="AG105" s="33">
        <v>7.6</v>
      </c>
      <c r="AH105" s="33">
        <v>0.6</v>
      </c>
      <c r="AI105" s="26"/>
      <c r="AJ105" s="33">
        <v>4.2300000000000004</v>
      </c>
      <c r="AK105" s="25" t="s">
        <v>223</v>
      </c>
      <c r="AL105" s="26">
        <v>59.046213551716392</v>
      </c>
      <c r="AM105" s="25" t="s">
        <v>223</v>
      </c>
      <c r="AN105" s="25">
        <f>SUM(AL105:AM105)</f>
        <v>59.046213551716392</v>
      </c>
      <c r="AP105" s="33" t="s">
        <v>125</v>
      </c>
      <c r="AQ105" s="33"/>
      <c r="AR105" s="33" t="s">
        <v>167</v>
      </c>
      <c r="AS105" s="33">
        <v>250</v>
      </c>
      <c r="AT105" s="26">
        <v>1</v>
      </c>
      <c r="AU105" s="23">
        <v>43.416666666666664</v>
      </c>
      <c r="AV105" s="21">
        <v>21</v>
      </c>
      <c r="AW105" s="53">
        <f>(((P105*(10^-6))*(AS105/1000)*1)/0.082057/(AV105+273.15))*(10^12)</f>
        <v>218543.54128215302</v>
      </c>
      <c r="AX105" s="14">
        <f>(P105*1000)/AT105/AU105</f>
        <v>485.98848368522073</v>
      </c>
      <c r="AY105" s="14">
        <f>AW105/AT105/AU105</f>
        <v>5033.6324287636016</v>
      </c>
      <c r="BA105" s="30" t="s">
        <v>167</v>
      </c>
      <c r="BE105" s="14" t="s">
        <v>167</v>
      </c>
      <c r="BF105" s="14" t="s">
        <v>167</v>
      </c>
      <c r="BG105" s="14" t="s">
        <v>167</v>
      </c>
      <c r="BI105" s="14" t="s">
        <v>167</v>
      </c>
      <c r="BJ105" s="14" t="s">
        <v>167</v>
      </c>
      <c r="BK105" s="14" t="s">
        <v>167</v>
      </c>
      <c r="BN105" s="42"/>
      <c r="BO105" s="33"/>
    </row>
    <row r="106" spans="1:71" x14ac:dyDescent="0.2">
      <c r="A106" s="21" t="s">
        <v>1297</v>
      </c>
      <c r="B106" s="21" t="s">
        <v>1296</v>
      </c>
      <c r="C106" s="42" t="s">
        <v>970</v>
      </c>
      <c r="D106" s="33" t="s">
        <v>207</v>
      </c>
      <c r="E106" s="33" t="s">
        <v>126</v>
      </c>
      <c r="F106" s="33" t="s">
        <v>162</v>
      </c>
      <c r="G106" s="33" t="s">
        <v>138</v>
      </c>
      <c r="H106" s="50" t="s">
        <v>141</v>
      </c>
      <c r="I106" s="21" t="s">
        <v>170</v>
      </c>
      <c r="J106" s="21" t="s">
        <v>183</v>
      </c>
      <c r="K106" s="44">
        <v>43657</v>
      </c>
      <c r="L106" s="33" t="s">
        <v>696</v>
      </c>
      <c r="M106" s="23">
        <v>94</v>
      </c>
      <c r="N106" s="23">
        <v>2</v>
      </c>
      <c r="O106" s="26" t="s">
        <v>167</v>
      </c>
      <c r="P106" s="23">
        <v>92</v>
      </c>
      <c r="Q106" s="33">
        <v>4.34</v>
      </c>
      <c r="R106" s="33" t="s">
        <v>16</v>
      </c>
      <c r="S106" s="27">
        <v>1</v>
      </c>
      <c r="T106" s="33">
        <v>8.41</v>
      </c>
      <c r="U106" s="33">
        <v>1.89</v>
      </c>
      <c r="V106" s="33">
        <v>8</v>
      </c>
      <c r="W106" s="33"/>
      <c r="X106" s="33">
        <v>3</v>
      </c>
      <c r="Y106" s="33">
        <v>14.92</v>
      </c>
      <c r="Z106" s="33">
        <v>0.87</v>
      </c>
      <c r="AA106" s="23"/>
      <c r="AB106" s="33"/>
      <c r="AC106" s="23"/>
      <c r="AD106" s="33"/>
      <c r="AE106" s="33">
        <v>13.6</v>
      </c>
      <c r="AF106" s="33">
        <v>0.5</v>
      </c>
      <c r="AG106" s="33">
        <v>7.6</v>
      </c>
      <c r="AH106" s="33">
        <v>0.6</v>
      </c>
      <c r="AI106" s="26"/>
      <c r="AJ106" s="33">
        <v>4.25</v>
      </c>
      <c r="AK106" s="25" t="s">
        <v>223</v>
      </c>
      <c r="AL106" s="26">
        <v>59.36618956124331</v>
      </c>
      <c r="AM106" s="25" t="s">
        <v>223</v>
      </c>
      <c r="AN106" s="25">
        <f>SUM(AL106:AM106)</f>
        <v>59.36618956124331</v>
      </c>
      <c r="AP106" s="33" t="s">
        <v>125</v>
      </c>
      <c r="AQ106" s="33"/>
      <c r="AR106" s="33" t="s">
        <v>167</v>
      </c>
      <c r="AS106" s="33">
        <v>250</v>
      </c>
      <c r="AT106" s="26">
        <v>1</v>
      </c>
      <c r="AU106" s="23">
        <v>70.233333333333334</v>
      </c>
      <c r="AV106" s="21">
        <v>21</v>
      </c>
      <c r="AW106" s="53">
        <f>(((P106*(10^-6))*(AS106/1000)*1)/0.082057/(AV106+273.15))*(10^12)</f>
        <v>952891.27004540653</v>
      </c>
      <c r="AX106" s="14">
        <f>(P106*1000)/AT106/AU106</f>
        <v>1309.9193165638349</v>
      </c>
      <c r="AY106" s="14">
        <f>AW106/AT106/AU106</f>
        <v>13567.507404538299</v>
      </c>
      <c r="BA106" s="30" t="s">
        <v>167</v>
      </c>
      <c r="BE106" s="14" t="s">
        <v>167</v>
      </c>
      <c r="BF106" s="14" t="s">
        <v>167</v>
      </c>
      <c r="BG106" s="14" t="s">
        <v>167</v>
      </c>
      <c r="BI106" s="14" t="s">
        <v>167</v>
      </c>
      <c r="BJ106" s="14" t="s">
        <v>167</v>
      </c>
      <c r="BK106" s="14" t="s">
        <v>167</v>
      </c>
      <c r="BN106" s="42"/>
      <c r="BO106" s="33"/>
    </row>
    <row r="107" spans="1:71" ht="15" x14ac:dyDescent="0.2">
      <c r="A107" s="21" t="s">
        <v>1297</v>
      </c>
      <c r="B107" s="21" t="s">
        <v>1296</v>
      </c>
      <c r="C107" s="48" t="s">
        <v>962</v>
      </c>
      <c r="D107" s="48" t="s">
        <v>207</v>
      </c>
      <c r="E107" s="48"/>
      <c r="F107" s="48"/>
      <c r="G107" s="151" t="s">
        <v>138</v>
      </c>
      <c r="H107" s="153" t="s">
        <v>141</v>
      </c>
      <c r="I107" s="48" t="s">
        <v>170</v>
      </c>
      <c r="J107" s="34" t="s">
        <v>183</v>
      </c>
      <c r="K107" s="152">
        <v>43657</v>
      </c>
      <c r="L107" s="21"/>
      <c r="M107" s="45">
        <v>39.9</v>
      </c>
      <c r="N107" s="45"/>
      <c r="O107" s="45"/>
      <c r="P107" s="21" t="s">
        <v>1188</v>
      </c>
      <c r="Q107" s="21" t="s">
        <v>167</v>
      </c>
      <c r="R107" s="21"/>
      <c r="S107" s="21"/>
      <c r="V107" s="21"/>
      <c r="W107" s="21"/>
      <c r="X107" s="21"/>
      <c r="AA107" s="21"/>
      <c r="AC107" s="21"/>
      <c r="AG107" s="21"/>
      <c r="AH107" s="21"/>
      <c r="AI107" s="21"/>
      <c r="AJ107" s="21"/>
      <c r="AL107" s="21"/>
      <c r="AM107" s="21"/>
      <c r="AN107" s="21"/>
      <c r="AO107" s="21"/>
      <c r="AP107" s="21"/>
      <c r="AQ107" s="21"/>
      <c r="AT107" s="45"/>
      <c r="AU107" s="45">
        <v>71.166666666666657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21"/>
      <c r="BS107" s="48"/>
    </row>
    <row r="108" spans="1:71" ht="15" x14ac:dyDescent="0.2">
      <c r="A108" s="21" t="s">
        <v>1297</v>
      </c>
      <c r="B108" s="21" t="s">
        <v>1296</v>
      </c>
      <c r="C108" s="48" t="s">
        <v>961</v>
      </c>
      <c r="D108" s="48" t="s">
        <v>207</v>
      </c>
      <c r="E108" s="48"/>
      <c r="F108" s="48"/>
      <c r="G108" s="151" t="s">
        <v>138</v>
      </c>
      <c r="H108" s="151" t="s">
        <v>141</v>
      </c>
      <c r="I108" s="48" t="s">
        <v>170</v>
      </c>
      <c r="J108" s="34" t="s">
        <v>183</v>
      </c>
      <c r="K108" s="152">
        <v>43657</v>
      </c>
      <c r="L108" s="21"/>
      <c r="M108" s="45">
        <v>29.539280000000002</v>
      </c>
      <c r="N108" s="45"/>
      <c r="O108" s="45"/>
      <c r="P108" s="21" t="s">
        <v>1188</v>
      </c>
      <c r="Q108" s="21" t="s">
        <v>167</v>
      </c>
      <c r="R108" s="21"/>
      <c r="S108" s="21"/>
      <c r="V108" s="21"/>
      <c r="W108" s="21"/>
      <c r="X108" s="21"/>
      <c r="AA108" s="21"/>
      <c r="AC108" s="21"/>
      <c r="AG108" s="21"/>
      <c r="AH108" s="21"/>
      <c r="AI108" s="21"/>
      <c r="AJ108" s="21"/>
      <c r="AL108" s="21"/>
      <c r="AM108" s="21"/>
      <c r="AN108" s="21"/>
      <c r="AO108" s="21"/>
      <c r="AP108" s="21"/>
      <c r="AQ108" s="21"/>
      <c r="AT108" s="45"/>
      <c r="AU108" s="45">
        <v>27.1</v>
      </c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21"/>
      <c r="BS108" s="48"/>
    </row>
    <row r="109" spans="1:71" ht="15" x14ac:dyDescent="0.2">
      <c r="A109" s="21" t="s">
        <v>1297</v>
      </c>
      <c r="B109" s="21" t="s">
        <v>1296</v>
      </c>
      <c r="C109" s="48" t="s">
        <v>963</v>
      </c>
      <c r="D109" s="48" t="s">
        <v>207</v>
      </c>
      <c r="E109" s="48"/>
      <c r="F109" s="48"/>
      <c r="G109" s="151" t="s">
        <v>138</v>
      </c>
      <c r="H109" s="151" t="s">
        <v>141</v>
      </c>
      <c r="I109" s="48" t="s">
        <v>170</v>
      </c>
      <c r="J109" s="34" t="s">
        <v>183</v>
      </c>
      <c r="K109" s="152">
        <v>43657</v>
      </c>
      <c r="L109" s="21"/>
      <c r="M109" s="45">
        <v>41.676400000000001</v>
      </c>
      <c r="N109" s="45"/>
      <c r="O109" s="45"/>
      <c r="P109" s="21" t="s">
        <v>1188</v>
      </c>
      <c r="Q109" s="21" t="s">
        <v>167</v>
      </c>
      <c r="R109" s="21"/>
      <c r="S109" s="21"/>
      <c r="V109" s="21"/>
      <c r="W109" s="21"/>
      <c r="X109" s="21"/>
      <c r="AA109" s="21"/>
      <c r="AC109" s="21"/>
      <c r="AG109" s="21"/>
      <c r="AH109" s="21"/>
      <c r="AI109" s="21"/>
      <c r="AJ109" s="21"/>
      <c r="AL109" s="21"/>
      <c r="AM109" s="21"/>
      <c r="AN109" s="21"/>
      <c r="AO109" s="21"/>
      <c r="AP109" s="21"/>
      <c r="AQ109" s="21"/>
      <c r="AT109" s="45"/>
      <c r="AU109" s="45">
        <v>45.3</v>
      </c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21"/>
      <c r="BS109" s="48"/>
    </row>
    <row r="110" spans="1:71" ht="15" x14ac:dyDescent="0.2">
      <c r="A110" s="21" t="s">
        <v>1297</v>
      </c>
      <c r="B110" s="21" t="s">
        <v>1296</v>
      </c>
      <c r="C110" s="48" t="s">
        <v>982</v>
      </c>
      <c r="D110" s="48" t="s">
        <v>207</v>
      </c>
      <c r="E110" s="48"/>
      <c r="F110" s="48"/>
      <c r="G110" s="151" t="s">
        <v>138</v>
      </c>
      <c r="H110" s="153" t="s">
        <v>749</v>
      </c>
      <c r="I110" s="48" t="s">
        <v>170</v>
      </c>
      <c r="J110" s="34" t="s">
        <v>183</v>
      </c>
      <c r="K110" s="152">
        <v>43657</v>
      </c>
      <c r="L110" s="21"/>
      <c r="M110" s="45">
        <v>30.733648000000002</v>
      </c>
      <c r="N110" s="45"/>
      <c r="O110" s="45"/>
      <c r="P110" s="21" t="s">
        <v>1188</v>
      </c>
      <c r="Q110" s="21" t="s">
        <v>167</v>
      </c>
      <c r="R110" s="21"/>
      <c r="S110" s="21"/>
      <c r="V110" s="21"/>
      <c r="W110" s="21"/>
      <c r="X110" s="21"/>
      <c r="AA110" s="21"/>
      <c r="AC110" s="21"/>
      <c r="AG110" s="21"/>
      <c r="AH110" s="21"/>
      <c r="AI110" s="21"/>
      <c r="AJ110" s="21"/>
      <c r="AL110" s="21"/>
      <c r="AM110" s="21"/>
      <c r="AN110" s="21"/>
      <c r="AO110" s="21"/>
      <c r="AP110" s="21"/>
      <c r="AQ110" s="21"/>
      <c r="AT110" s="45"/>
      <c r="AU110" s="45">
        <v>27.333333333333332</v>
      </c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21"/>
      <c r="BS110" s="48"/>
    </row>
    <row r="111" spans="1:71" ht="15" x14ac:dyDescent="0.2">
      <c r="A111" s="21" t="s">
        <v>1297</v>
      </c>
      <c r="B111" s="21" t="s">
        <v>1296</v>
      </c>
      <c r="C111" s="48" t="s">
        <v>983</v>
      </c>
      <c r="D111" s="48" t="s">
        <v>207</v>
      </c>
      <c r="E111" s="48"/>
      <c r="F111" s="48"/>
      <c r="G111" s="151" t="s">
        <v>138</v>
      </c>
      <c r="H111" s="151" t="s">
        <v>749</v>
      </c>
      <c r="I111" s="48" t="s">
        <v>170</v>
      </c>
      <c r="J111" s="34" t="s">
        <v>183</v>
      </c>
      <c r="K111" s="152">
        <v>43657</v>
      </c>
      <c r="L111" s="21"/>
      <c r="M111" s="45">
        <v>93.474176</v>
      </c>
      <c r="N111" s="45"/>
      <c r="O111" s="45"/>
      <c r="P111" s="21" t="s">
        <v>1188</v>
      </c>
      <c r="Q111" s="21" t="s">
        <v>167</v>
      </c>
      <c r="R111" s="21"/>
      <c r="S111" s="21"/>
      <c r="V111" s="21"/>
      <c r="W111" s="21"/>
      <c r="X111" s="21"/>
      <c r="AA111" s="21"/>
      <c r="AC111" s="21"/>
      <c r="AG111" s="21"/>
      <c r="AH111" s="21"/>
      <c r="AI111" s="21"/>
      <c r="AJ111" s="21"/>
      <c r="AL111" s="21"/>
      <c r="AM111" s="21"/>
      <c r="AN111" s="21"/>
      <c r="AO111" s="21"/>
      <c r="AP111" s="21"/>
      <c r="AQ111" s="21"/>
      <c r="AT111" s="45"/>
      <c r="AU111" s="45">
        <v>46.133333333333333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21"/>
    </row>
    <row r="112" spans="1:71" ht="15" x14ac:dyDescent="0.2">
      <c r="A112" s="21" t="s">
        <v>1297</v>
      </c>
      <c r="B112" s="21" t="s">
        <v>1296</v>
      </c>
      <c r="C112" s="48" t="s">
        <v>980</v>
      </c>
      <c r="D112" s="48" t="s">
        <v>207</v>
      </c>
      <c r="E112" s="48"/>
      <c r="F112" s="48"/>
      <c r="G112" s="151" t="s">
        <v>138</v>
      </c>
      <c r="H112" s="151" t="s">
        <v>749</v>
      </c>
      <c r="I112" s="48" t="s">
        <v>170</v>
      </c>
      <c r="J112" s="34" t="s">
        <v>183</v>
      </c>
      <c r="K112" s="152">
        <v>43657</v>
      </c>
      <c r="L112" s="21"/>
      <c r="M112" s="45">
        <v>54.943159999999999</v>
      </c>
      <c r="N112" s="45"/>
      <c r="O112" s="45"/>
      <c r="P112" s="21" t="s">
        <v>1188</v>
      </c>
      <c r="Q112" s="21" t="s">
        <v>167</v>
      </c>
      <c r="R112" s="21"/>
      <c r="S112" s="21"/>
      <c r="V112" s="21"/>
      <c r="W112" s="21"/>
      <c r="X112" s="21"/>
      <c r="AA112" s="21"/>
      <c r="AC112" s="21"/>
      <c r="AG112" s="21"/>
      <c r="AH112" s="21"/>
      <c r="AI112" s="21"/>
      <c r="AJ112" s="21"/>
      <c r="AL112" s="21"/>
      <c r="AM112" s="21"/>
      <c r="AN112" s="21"/>
      <c r="AO112" s="21"/>
      <c r="AP112" s="21"/>
      <c r="AQ112" s="21"/>
      <c r="AT112" s="45"/>
      <c r="AU112" s="45">
        <v>45.86666666666666</v>
      </c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21"/>
    </row>
    <row r="113" spans="1:71" ht="15" x14ac:dyDescent="0.2">
      <c r="A113" s="21" t="s">
        <v>1297</v>
      </c>
      <c r="B113" s="21" t="s">
        <v>1296</v>
      </c>
      <c r="C113" s="48" t="s">
        <v>974</v>
      </c>
      <c r="D113" s="48" t="s">
        <v>207</v>
      </c>
      <c r="E113" s="48"/>
      <c r="F113" s="48"/>
      <c r="G113" s="151" t="s">
        <v>138</v>
      </c>
      <c r="H113" s="153" t="s">
        <v>749</v>
      </c>
      <c r="I113" s="48" t="s">
        <v>170</v>
      </c>
      <c r="J113" s="34" t="s">
        <v>183</v>
      </c>
      <c r="K113" s="152">
        <v>43657</v>
      </c>
      <c r="L113" s="21"/>
      <c r="M113" s="45">
        <v>7.7376E-2</v>
      </c>
      <c r="N113" s="45"/>
      <c r="O113" s="45"/>
      <c r="P113" s="21" t="s">
        <v>1020</v>
      </c>
      <c r="Q113" s="21"/>
      <c r="R113" s="21"/>
      <c r="S113" s="21"/>
      <c r="V113" s="21"/>
      <c r="W113" s="21"/>
      <c r="X113" s="21"/>
      <c r="AA113" s="21"/>
      <c r="AC113" s="21"/>
      <c r="AG113" s="21"/>
      <c r="AH113" s="21"/>
      <c r="AI113" s="21"/>
      <c r="AJ113" s="21"/>
      <c r="AL113" s="21"/>
      <c r="AM113" s="21"/>
      <c r="AN113" s="21"/>
      <c r="AO113" s="21"/>
      <c r="AP113" s="21"/>
      <c r="AQ113" s="21"/>
      <c r="AT113" s="45"/>
      <c r="AU113" s="45">
        <v>26.866666666666667</v>
      </c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21"/>
      <c r="BS113" s="48"/>
    </row>
    <row r="114" spans="1:71" ht="15" x14ac:dyDescent="0.2">
      <c r="C114" s="48"/>
      <c r="D114" s="48"/>
      <c r="E114" s="48"/>
      <c r="F114" s="48"/>
      <c r="G114" s="151"/>
      <c r="H114" s="153"/>
      <c r="I114" s="48"/>
      <c r="J114" s="34"/>
      <c r="K114" s="152"/>
      <c r="L114" s="21"/>
      <c r="M114" s="45"/>
      <c r="N114" s="45"/>
      <c r="O114" s="45"/>
      <c r="P114" s="21"/>
      <c r="Q114" s="21"/>
      <c r="R114" s="21"/>
      <c r="S114" s="21"/>
      <c r="V114" s="21"/>
      <c r="W114" s="21"/>
      <c r="X114" s="21"/>
      <c r="AA114" s="21"/>
      <c r="AC114" s="21"/>
      <c r="AG114" s="21"/>
      <c r="AH114" s="21"/>
      <c r="AI114" s="21"/>
      <c r="AJ114" s="21"/>
      <c r="AL114" s="21"/>
      <c r="AM114" s="21"/>
      <c r="AN114" s="21"/>
      <c r="AO114" s="21"/>
      <c r="AP114" s="21"/>
      <c r="AQ114" s="21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21"/>
      <c r="BS114" s="48"/>
    </row>
    <row r="115" spans="1:71" ht="15" x14ac:dyDescent="0.2">
      <c r="C115" s="48"/>
      <c r="D115" s="48"/>
      <c r="E115" s="48"/>
      <c r="F115" s="48"/>
      <c r="G115" s="151"/>
      <c r="H115" s="153"/>
      <c r="I115" s="48"/>
      <c r="J115" s="34"/>
      <c r="K115" s="152"/>
      <c r="L115" s="21"/>
      <c r="M115" s="45"/>
      <c r="N115" s="45"/>
      <c r="O115" s="45"/>
      <c r="P115" s="21"/>
      <c r="Q115" s="21"/>
      <c r="R115" s="21"/>
      <c r="S115" s="21"/>
      <c r="V115" s="21"/>
      <c r="W115" s="21"/>
      <c r="X115" s="21"/>
      <c r="AA115" s="21"/>
      <c r="AC115" s="21"/>
      <c r="AG115" s="21"/>
      <c r="AH115" s="21"/>
      <c r="AI115" s="21"/>
      <c r="AJ115" s="21"/>
      <c r="AL115" s="21"/>
      <c r="AM115" s="21"/>
      <c r="AN115" s="21"/>
      <c r="AO115" s="21"/>
      <c r="AP115" s="21"/>
      <c r="AQ115" s="21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21"/>
      <c r="BS115" s="48"/>
    </row>
    <row r="116" spans="1:71" ht="15" x14ac:dyDescent="0.2">
      <c r="A116" s="21" t="s">
        <v>1297</v>
      </c>
      <c r="B116" s="21" t="s">
        <v>1296</v>
      </c>
      <c r="C116" s="19" t="s">
        <v>78</v>
      </c>
      <c r="D116" s="21" t="s">
        <v>207</v>
      </c>
      <c r="E116" s="21" t="s">
        <v>66</v>
      </c>
      <c r="F116" s="21" t="s">
        <v>79</v>
      </c>
      <c r="G116" s="21" t="s">
        <v>138</v>
      </c>
      <c r="H116" s="21" t="s">
        <v>139</v>
      </c>
      <c r="I116" s="21" t="s">
        <v>170</v>
      </c>
      <c r="J116" s="21" t="s">
        <v>183</v>
      </c>
      <c r="K116" s="44">
        <v>44824</v>
      </c>
      <c r="L116" s="21" t="s">
        <v>682</v>
      </c>
      <c r="M116" s="23">
        <v>14.8</v>
      </c>
      <c r="N116" s="24">
        <v>2</v>
      </c>
      <c r="O116" s="25">
        <v>0.19364919999999999</v>
      </c>
      <c r="P116" s="23">
        <v>12.8</v>
      </c>
      <c r="Q116" s="26">
        <v>4.8298571428571435</v>
      </c>
      <c r="R116" s="26" t="s">
        <v>16</v>
      </c>
      <c r="S116" s="27">
        <v>1</v>
      </c>
      <c r="T116" s="25">
        <v>9.0053571428571448</v>
      </c>
      <c r="U116" s="25">
        <v>0.1360675477511829</v>
      </c>
      <c r="V116" s="28">
        <v>2</v>
      </c>
      <c r="W116" s="28"/>
      <c r="X116" s="28">
        <v>3</v>
      </c>
      <c r="Y116" s="22">
        <v>14.9</v>
      </c>
      <c r="Z116" s="22">
        <v>0.9</v>
      </c>
      <c r="AA116" s="24"/>
      <c r="AB116" s="22"/>
      <c r="AC116" s="24"/>
      <c r="AD116" s="22"/>
      <c r="AE116" s="22">
        <v>13.6</v>
      </c>
      <c r="AF116" s="22">
        <v>0.5</v>
      </c>
      <c r="AG116" s="79">
        <v>7.6</v>
      </c>
      <c r="AH116" s="79">
        <v>0.6</v>
      </c>
      <c r="AI116" s="79"/>
      <c r="AJ116" s="25" t="s">
        <v>212</v>
      </c>
      <c r="AK116" s="25">
        <f>ROUND(((M116*Q116)-(N116*T116))/P116,2)</f>
        <v>4.18</v>
      </c>
      <c r="AL116" s="25" t="s">
        <v>212</v>
      </c>
      <c r="AM116" s="25">
        <f>(AE116-(Y116-AK116))/(AE116-AG116)*100</f>
        <v>47.999999999999979</v>
      </c>
      <c r="AN116" s="25">
        <f>SUM(AL116:AM116)</f>
        <v>47.999999999999979</v>
      </c>
      <c r="AO116" s="33">
        <v>14</v>
      </c>
      <c r="AP116" s="21" t="s">
        <v>15</v>
      </c>
      <c r="AQ116" s="34"/>
      <c r="AR116" s="21">
        <v>240</v>
      </c>
      <c r="AS116" s="21">
        <v>200</v>
      </c>
      <c r="AT116" s="34">
        <v>3.8500000000000005</v>
      </c>
      <c r="AU116" s="30">
        <v>103.83333333337214</v>
      </c>
      <c r="AV116" s="21">
        <v>22</v>
      </c>
      <c r="AW116" s="53">
        <f>(((P116*(10^-6))*(AS116/1000)*1)/0.082057/(AV116+273.15))*(10^12)</f>
        <v>105701.59546504317</v>
      </c>
      <c r="AX116" s="14">
        <f>(P116*1000)/AT116/AU116</f>
        <v>32.019345020938189</v>
      </c>
      <c r="AY116" s="14">
        <f>AW116/AT116/AU116</f>
        <v>264.41373862959784</v>
      </c>
      <c r="BA116" s="30">
        <v>29.177926581370318</v>
      </c>
      <c r="BB116" s="30" t="s">
        <v>798</v>
      </c>
      <c r="BC116" s="14">
        <v>1</v>
      </c>
      <c r="BE116" s="14">
        <v>464.55745930116785</v>
      </c>
      <c r="BF116" s="14">
        <v>42.357046162422876</v>
      </c>
      <c r="BG116" s="14">
        <v>3</v>
      </c>
      <c r="BI116" s="14">
        <v>635.48199043724264</v>
      </c>
      <c r="BJ116" s="14">
        <v>117.9555166173257</v>
      </c>
      <c r="BK116" s="14">
        <v>3</v>
      </c>
      <c r="BL116" s="34"/>
      <c r="BM116" s="21"/>
      <c r="BN116" s="19"/>
    </row>
    <row r="117" spans="1:71" ht="15" x14ac:dyDescent="0.2">
      <c r="A117" s="21" t="s">
        <v>1297</v>
      </c>
      <c r="B117" s="21" t="s">
        <v>1296</v>
      </c>
      <c r="C117" s="19" t="s">
        <v>84</v>
      </c>
      <c r="D117" s="21" t="s">
        <v>207</v>
      </c>
      <c r="E117" s="21" t="s">
        <v>66</v>
      </c>
      <c r="F117" s="21" t="s">
        <v>85</v>
      </c>
      <c r="G117" s="21" t="s">
        <v>138</v>
      </c>
      <c r="H117" s="21" t="s">
        <v>139</v>
      </c>
      <c r="I117" s="21" t="s">
        <v>170</v>
      </c>
      <c r="J117" s="21" t="s">
        <v>183</v>
      </c>
      <c r="K117" s="44">
        <v>44824</v>
      </c>
      <c r="L117" s="21" t="s">
        <v>682</v>
      </c>
      <c r="M117" s="23">
        <v>10.6</v>
      </c>
      <c r="N117" s="24">
        <v>2</v>
      </c>
      <c r="O117" s="25">
        <v>0.19364919999999999</v>
      </c>
      <c r="P117" s="23">
        <v>8.6</v>
      </c>
      <c r="Q117" s="26">
        <v>4.9724285714285728</v>
      </c>
      <c r="R117" s="26" t="s">
        <v>16</v>
      </c>
      <c r="S117" s="27">
        <v>1</v>
      </c>
      <c r="T117" s="25">
        <v>9.0053571428571448</v>
      </c>
      <c r="U117" s="25">
        <v>0.1360675477511829</v>
      </c>
      <c r="V117" s="28">
        <v>2</v>
      </c>
      <c r="W117" s="28"/>
      <c r="X117" s="28">
        <v>3</v>
      </c>
      <c r="Y117" s="22">
        <v>14.9</v>
      </c>
      <c r="Z117" s="22">
        <v>0.9</v>
      </c>
      <c r="AA117" s="24"/>
      <c r="AB117" s="22"/>
      <c r="AC117" s="24"/>
      <c r="AD117" s="22"/>
      <c r="AE117" s="22">
        <v>13.6</v>
      </c>
      <c r="AF117" s="22">
        <v>0.5</v>
      </c>
      <c r="AG117" s="79">
        <v>7.6</v>
      </c>
      <c r="AH117" s="79">
        <v>0.6</v>
      </c>
      <c r="AI117" s="79"/>
      <c r="AJ117" s="25" t="s">
        <v>212</v>
      </c>
      <c r="AK117" s="25">
        <f>ROUND(((M117*Q117)-(N117*T117))/P117,2)</f>
        <v>4.03</v>
      </c>
      <c r="AL117" s="25" t="s">
        <v>212</v>
      </c>
      <c r="AM117" s="25">
        <f>(AE117-(Y117-AK117))/(AE117-AG117)*100</f>
        <v>45.499999999999979</v>
      </c>
      <c r="AN117" s="25">
        <f>SUM(AL117:AM117)</f>
        <v>45.499999999999979</v>
      </c>
      <c r="AO117" s="33">
        <v>14.2</v>
      </c>
      <c r="AP117" s="21" t="s">
        <v>15</v>
      </c>
      <c r="AQ117" s="34"/>
      <c r="AR117" s="21">
        <v>240</v>
      </c>
      <c r="AS117" s="21">
        <v>200</v>
      </c>
      <c r="AT117" s="34">
        <v>4.05</v>
      </c>
      <c r="AU117" s="30">
        <v>103.83333333337214</v>
      </c>
      <c r="AV117" s="21">
        <v>22</v>
      </c>
      <c r="AW117" s="53">
        <f>(((P117*(10^-6))*(AS117/1000)*1)/0.082057/(AV117+273.15))*(10^12)</f>
        <v>71018.259453075865</v>
      </c>
      <c r="AX117" s="14">
        <f>(P117*1000)/AT117/AU117</f>
        <v>20.450627192192584</v>
      </c>
      <c r="AY117" s="14">
        <f>AW117/AT117/AU117</f>
        <v>168.87999394340247</v>
      </c>
      <c r="BA117" s="30">
        <v>42.300130151843817</v>
      </c>
      <c r="BB117" s="30" t="s">
        <v>798</v>
      </c>
      <c r="BC117" s="14">
        <v>1</v>
      </c>
      <c r="BE117" s="14">
        <v>234.75129468527928</v>
      </c>
      <c r="BF117" s="14">
        <v>10.564852571895432</v>
      </c>
      <c r="BG117" s="14">
        <v>3</v>
      </c>
      <c r="BI117" s="14">
        <v>221.97841752072637</v>
      </c>
      <c r="BJ117" s="14">
        <v>11.968847288991538</v>
      </c>
      <c r="BK117" s="14">
        <v>3</v>
      </c>
      <c r="BL117" s="34"/>
      <c r="BM117" s="21"/>
      <c r="BN117" s="19"/>
    </row>
    <row r="118" spans="1:71" ht="15" x14ac:dyDescent="0.2">
      <c r="A118" s="21" t="s">
        <v>1297</v>
      </c>
      <c r="B118" s="21" t="s">
        <v>1296</v>
      </c>
      <c r="C118" s="19" t="s">
        <v>86</v>
      </c>
      <c r="D118" s="21" t="s">
        <v>207</v>
      </c>
      <c r="E118" s="21" t="s">
        <v>66</v>
      </c>
      <c r="F118" s="21" t="s">
        <v>87</v>
      </c>
      <c r="G118" s="21" t="s">
        <v>138</v>
      </c>
      <c r="H118" s="21" t="s">
        <v>139</v>
      </c>
      <c r="I118" s="21" t="s">
        <v>170</v>
      </c>
      <c r="J118" s="21" t="s">
        <v>183</v>
      </c>
      <c r="K118" s="44">
        <v>44824</v>
      </c>
      <c r="L118" s="21" t="s">
        <v>682</v>
      </c>
      <c r="M118" s="23">
        <v>10</v>
      </c>
      <c r="N118" s="24">
        <v>2</v>
      </c>
      <c r="O118" s="25">
        <v>0.19364919999999999</v>
      </c>
      <c r="P118" s="23">
        <v>8</v>
      </c>
      <c r="Q118" s="26">
        <v>4.7255714285714294</v>
      </c>
      <c r="R118" s="26" t="s">
        <v>16</v>
      </c>
      <c r="S118" s="27">
        <v>1</v>
      </c>
      <c r="T118" s="25">
        <v>9.0053571428571448</v>
      </c>
      <c r="U118" s="25">
        <v>0.1360675477511829</v>
      </c>
      <c r="V118" s="28">
        <v>2</v>
      </c>
      <c r="W118" s="28"/>
      <c r="X118" s="28">
        <v>3</v>
      </c>
      <c r="Y118" s="22">
        <v>14.9</v>
      </c>
      <c r="Z118" s="22">
        <v>0.9</v>
      </c>
      <c r="AA118" s="24"/>
      <c r="AB118" s="22"/>
      <c r="AC118" s="24"/>
      <c r="AD118" s="22"/>
      <c r="AE118" s="22">
        <v>13.6</v>
      </c>
      <c r="AF118" s="22">
        <v>0.5</v>
      </c>
      <c r="AG118" s="79">
        <v>7.6</v>
      </c>
      <c r="AH118" s="79">
        <v>0.6</v>
      </c>
      <c r="AI118" s="79"/>
      <c r="AJ118" s="25" t="s">
        <v>212</v>
      </c>
      <c r="AK118" s="25">
        <f>ROUND(((M118*Q118)-(N118*T118))/P118,2)</f>
        <v>3.66</v>
      </c>
      <c r="AL118" s="25" t="s">
        <v>212</v>
      </c>
      <c r="AM118" s="25">
        <f>(AE118-(Y118-AK118))/(AE118-AG118)*100</f>
        <v>39.333333333333329</v>
      </c>
      <c r="AN118" s="25">
        <f>SUM(AL118:AM118)</f>
        <v>39.333333333333329</v>
      </c>
      <c r="AO118" s="33">
        <v>14.2</v>
      </c>
      <c r="AP118" s="21" t="s">
        <v>15</v>
      </c>
      <c r="AQ118" s="34"/>
      <c r="AR118" s="21">
        <v>240</v>
      </c>
      <c r="AS118" s="21">
        <v>200</v>
      </c>
      <c r="AT118" s="34">
        <v>4.7499999999999991</v>
      </c>
      <c r="AU118" s="30">
        <v>103.83333333337214</v>
      </c>
      <c r="AV118" s="21">
        <v>22</v>
      </c>
      <c r="AW118" s="53">
        <f>(((P118*(10^-6))*(AS118/1000)*1)/0.082057/(AV118+273.15))*(10^12)</f>
        <v>66063.497165651977</v>
      </c>
      <c r="AX118" s="14">
        <f>(P118*1000)/AT118/AU118</f>
        <v>16.220326096133167</v>
      </c>
      <c r="AY118" s="14">
        <f>AW118/AT118/AU118</f>
        <v>133.94643338473054</v>
      </c>
      <c r="BA118" s="30">
        <v>27.22897947006112</v>
      </c>
      <c r="BB118" s="30">
        <v>1.7012711308462611</v>
      </c>
      <c r="BC118" s="14">
        <v>2</v>
      </c>
      <c r="BE118" s="14">
        <v>301.83519123432137</v>
      </c>
      <c r="BF118" s="14">
        <v>5.0309706729853367</v>
      </c>
      <c r="BG118" s="14">
        <v>3</v>
      </c>
      <c r="BI118" s="14">
        <v>556.67372196320787</v>
      </c>
      <c r="BJ118" s="14">
        <v>8.5451329576110364</v>
      </c>
      <c r="BK118" s="14">
        <v>3</v>
      </c>
      <c r="BL118" s="34"/>
      <c r="BM118" s="21"/>
      <c r="BN118" s="19"/>
    </row>
    <row r="119" spans="1:71" ht="15" x14ac:dyDescent="0.2">
      <c r="A119" s="21" t="s">
        <v>1297</v>
      </c>
      <c r="B119" s="21" t="s">
        <v>1296</v>
      </c>
      <c r="C119" s="19" t="s">
        <v>80</v>
      </c>
      <c r="D119" s="21" t="s">
        <v>207</v>
      </c>
      <c r="E119" s="21" t="s">
        <v>66</v>
      </c>
      <c r="F119" s="21" t="s">
        <v>81</v>
      </c>
      <c r="G119" s="21" t="s">
        <v>138</v>
      </c>
      <c r="H119" s="21" t="s">
        <v>140</v>
      </c>
      <c r="I119" s="21" t="s">
        <v>170</v>
      </c>
      <c r="J119" s="21" t="s">
        <v>183</v>
      </c>
      <c r="K119" s="44">
        <v>44824</v>
      </c>
      <c r="L119" s="21" t="s">
        <v>682</v>
      </c>
      <c r="M119" s="23">
        <v>17.600000000000001</v>
      </c>
      <c r="N119" s="24">
        <v>2</v>
      </c>
      <c r="O119" s="25">
        <v>0.19364919999999999</v>
      </c>
      <c r="P119" s="23">
        <v>15.600000000000001</v>
      </c>
      <c r="Q119" s="26">
        <v>5.7265714285714289</v>
      </c>
      <c r="R119" s="26" t="s">
        <v>16</v>
      </c>
      <c r="S119" s="27">
        <v>1</v>
      </c>
      <c r="T119" s="25">
        <v>9.0053571428571448</v>
      </c>
      <c r="U119" s="25">
        <v>0.1360675477511829</v>
      </c>
      <c r="V119" s="28">
        <v>2</v>
      </c>
      <c r="W119" s="28"/>
      <c r="X119" s="28">
        <v>3</v>
      </c>
      <c r="Y119" s="22">
        <v>14.9</v>
      </c>
      <c r="Z119" s="22">
        <v>0.9</v>
      </c>
      <c r="AA119" s="24"/>
      <c r="AB119" s="22"/>
      <c r="AC119" s="24"/>
      <c r="AD119" s="22"/>
      <c r="AE119" s="22">
        <v>13.6</v>
      </c>
      <c r="AF119" s="22">
        <v>0.5</v>
      </c>
      <c r="AG119" s="79">
        <v>7.6</v>
      </c>
      <c r="AH119" s="79">
        <v>0.6</v>
      </c>
      <c r="AI119" s="79"/>
      <c r="AJ119" s="25" t="s">
        <v>212</v>
      </c>
      <c r="AK119" s="25">
        <f>ROUND(((M119*Q119)-(N119*T119))/P119,2)</f>
        <v>5.31</v>
      </c>
      <c r="AL119" s="25" t="s">
        <v>212</v>
      </c>
      <c r="AM119" s="25">
        <f>(AE119-(Y119-AK119))/(AE119-AG119)*100</f>
        <v>66.833333333333329</v>
      </c>
      <c r="AN119" s="25">
        <f>SUM(AL119:AM119)</f>
        <v>66.833333333333329</v>
      </c>
      <c r="AO119" s="33">
        <v>14.4</v>
      </c>
      <c r="AP119" s="21" t="s">
        <v>15</v>
      </c>
      <c r="AQ119" s="34"/>
      <c r="AR119" s="21">
        <v>240</v>
      </c>
      <c r="AS119" s="21">
        <v>200</v>
      </c>
      <c r="AT119" s="34">
        <v>4.1499999999999995</v>
      </c>
      <c r="AU119" s="30">
        <v>103.83333333337214</v>
      </c>
      <c r="AV119" s="21">
        <v>22</v>
      </c>
      <c r="AW119" s="53">
        <f>(((P119*(10^-6))*(AS119/1000)*1)/0.082057/(AV119+273.15))*(10^12)</f>
        <v>128823.81947302136</v>
      </c>
      <c r="AX119" s="14">
        <f>(P119*1000)/AT119/AU119</f>
        <v>36.202595292875529</v>
      </c>
      <c r="AY119" s="14">
        <f>AW119/AT119/AU119</f>
        <v>298.95875644001597</v>
      </c>
      <c r="BA119" s="30">
        <v>29.067915276949599</v>
      </c>
      <c r="BB119" s="30">
        <v>0.64378669916216602</v>
      </c>
      <c r="BC119" s="14">
        <v>2</v>
      </c>
      <c r="BE119" s="14" t="s">
        <v>167</v>
      </c>
      <c r="BF119" s="14" t="s">
        <v>167</v>
      </c>
      <c r="BG119" s="14" t="s">
        <v>167</v>
      </c>
      <c r="BI119" s="14" t="s">
        <v>167</v>
      </c>
      <c r="BJ119" s="14" t="s">
        <v>167</v>
      </c>
      <c r="BK119" s="14" t="s">
        <v>167</v>
      </c>
      <c r="BL119" s="34"/>
      <c r="BM119" s="21"/>
      <c r="BN119" s="19"/>
    </row>
    <row r="120" spans="1:71" ht="15" x14ac:dyDescent="0.2">
      <c r="A120" s="21" t="s">
        <v>1297</v>
      </c>
      <c r="B120" s="21" t="s">
        <v>1296</v>
      </c>
      <c r="C120" s="19" t="s">
        <v>82</v>
      </c>
      <c r="D120" s="21" t="s">
        <v>207</v>
      </c>
      <c r="E120" s="21" t="s">
        <v>66</v>
      </c>
      <c r="F120" s="21" t="s">
        <v>83</v>
      </c>
      <c r="G120" s="21" t="s">
        <v>138</v>
      </c>
      <c r="H120" s="21" t="s">
        <v>140</v>
      </c>
      <c r="I120" s="21" t="s">
        <v>170</v>
      </c>
      <c r="J120" s="21" t="s">
        <v>183</v>
      </c>
      <c r="K120" s="44">
        <v>44824</v>
      </c>
      <c r="L120" s="21" t="s">
        <v>682</v>
      </c>
      <c r="M120" s="23">
        <v>10.1</v>
      </c>
      <c r="N120" s="24">
        <v>2</v>
      </c>
      <c r="O120" s="25">
        <v>0.19364919999999999</v>
      </c>
      <c r="P120" s="23">
        <v>8.1</v>
      </c>
      <c r="Q120" s="26">
        <v>5.9622857142857146</v>
      </c>
      <c r="R120" s="26" t="s">
        <v>16</v>
      </c>
      <c r="S120" s="27">
        <v>1</v>
      </c>
      <c r="T120" s="25">
        <v>9.0053571428571448</v>
      </c>
      <c r="U120" s="25">
        <v>0.1360675477511829</v>
      </c>
      <c r="V120" s="28">
        <v>2</v>
      </c>
      <c r="W120" s="28"/>
      <c r="X120" s="28">
        <v>3</v>
      </c>
      <c r="Y120" s="22">
        <v>14.9</v>
      </c>
      <c r="Z120" s="22">
        <v>0.9</v>
      </c>
      <c r="AA120" s="24"/>
      <c r="AB120" s="22"/>
      <c r="AC120" s="24"/>
      <c r="AD120" s="22"/>
      <c r="AE120" s="22">
        <v>13.6</v>
      </c>
      <c r="AF120" s="22">
        <v>0.5</v>
      </c>
      <c r="AG120" s="79">
        <v>7.6</v>
      </c>
      <c r="AH120" s="79">
        <v>0.6</v>
      </c>
      <c r="AI120" s="79"/>
      <c r="AJ120" s="25" t="s">
        <v>212</v>
      </c>
      <c r="AK120" s="25">
        <f>ROUND(((M120*Q120)-(N120*T120))/P120,2)</f>
        <v>5.21</v>
      </c>
      <c r="AL120" s="25" t="s">
        <v>212</v>
      </c>
      <c r="AM120" s="25">
        <f>(AE120-(Y120-AK120))/(AE120-AG120)*100</f>
        <v>65.166666666666643</v>
      </c>
      <c r="AN120" s="25">
        <f>SUM(AL120:AM120)</f>
        <v>65.166666666666643</v>
      </c>
      <c r="AO120" s="33">
        <v>14.4</v>
      </c>
      <c r="AP120" s="21" t="s">
        <v>15</v>
      </c>
      <c r="AQ120" s="34"/>
      <c r="AR120" s="21">
        <v>240</v>
      </c>
      <c r="AS120" s="21">
        <v>200</v>
      </c>
      <c r="AT120" s="34">
        <v>3.3</v>
      </c>
      <c r="AU120" s="30">
        <v>103.83333333337214</v>
      </c>
      <c r="AV120" s="21">
        <v>22</v>
      </c>
      <c r="AW120" s="53">
        <f>(((P120*(10^-6))*(AS120/1000)*1)/0.082057/(AV120+273.15))*(10^12)</f>
        <v>66889.290880222616</v>
      </c>
      <c r="AX120" s="14">
        <f>(P120*1000)/AT120/AU120</f>
        <v>23.639282066239524</v>
      </c>
      <c r="AY120" s="14">
        <f>AW120/AT120/AU120</f>
        <v>195.21170547263276</v>
      </c>
      <c r="BA120" s="30" t="s">
        <v>167</v>
      </c>
      <c r="BE120" s="14" t="s">
        <v>167</v>
      </c>
      <c r="BF120" s="14" t="s">
        <v>167</v>
      </c>
      <c r="BG120" s="14" t="s">
        <v>167</v>
      </c>
      <c r="BI120" s="14" t="s">
        <v>167</v>
      </c>
      <c r="BJ120" s="14" t="s">
        <v>167</v>
      </c>
      <c r="BK120" s="14" t="s">
        <v>167</v>
      </c>
      <c r="BL120" s="34"/>
      <c r="BM120" s="21"/>
      <c r="BN120" s="19"/>
    </row>
    <row r="121" spans="1:71" ht="15" x14ac:dyDescent="0.2">
      <c r="A121" s="21" t="s">
        <v>1297</v>
      </c>
      <c r="B121" s="21" t="s">
        <v>1296</v>
      </c>
      <c r="C121" s="34" t="s">
        <v>914</v>
      </c>
      <c r="D121" s="34" t="s">
        <v>207</v>
      </c>
      <c r="E121" s="34"/>
      <c r="F121" s="34"/>
      <c r="G121" s="34" t="s">
        <v>138</v>
      </c>
      <c r="H121" s="46" t="s">
        <v>140</v>
      </c>
      <c r="I121" s="34" t="s">
        <v>170</v>
      </c>
      <c r="J121" s="34" t="s">
        <v>183</v>
      </c>
      <c r="K121" s="44">
        <v>44824</v>
      </c>
      <c r="L121" s="21"/>
      <c r="M121" s="34">
        <v>5.4693203539999997</v>
      </c>
      <c r="N121" s="34"/>
      <c r="P121" s="21" t="s">
        <v>1020</v>
      </c>
      <c r="Q121" s="21"/>
      <c r="R121" s="21"/>
      <c r="S121" s="21"/>
      <c r="V121" s="21"/>
      <c r="W121" s="21"/>
      <c r="X121" s="21"/>
      <c r="AA121" s="21"/>
      <c r="AC121" s="21"/>
      <c r="AG121" s="21"/>
      <c r="AH121" s="21"/>
      <c r="AI121" s="21"/>
      <c r="AJ121" s="21"/>
      <c r="AL121" s="21"/>
      <c r="AM121" s="21"/>
      <c r="AN121" s="21"/>
      <c r="AO121" s="21"/>
      <c r="AP121" s="21"/>
      <c r="AQ121" s="21"/>
      <c r="AT121" s="45"/>
      <c r="AU121" s="14">
        <v>103.83333333337214</v>
      </c>
      <c r="AV121" s="14"/>
      <c r="AW121" s="14"/>
      <c r="AX121" s="14"/>
      <c r="BA121" s="14"/>
      <c r="BB121" s="14"/>
      <c r="BI121" s="14"/>
      <c r="BJ121" s="14"/>
      <c r="BK121" s="14"/>
      <c r="BL121" s="14"/>
      <c r="BM121" s="21"/>
    </row>
    <row r="122" spans="1:71" ht="15" x14ac:dyDescent="0.2">
      <c r="A122" s="21" t="s">
        <v>1297</v>
      </c>
      <c r="B122" s="21" t="s">
        <v>1296</v>
      </c>
      <c r="C122" s="34" t="s">
        <v>531</v>
      </c>
      <c r="D122" s="34" t="s">
        <v>207</v>
      </c>
      <c r="E122" s="34"/>
      <c r="F122" s="34"/>
      <c r="G122" s="34" t="s">
        <v>138</v>
      </c>
      <c r="H122" s="46" t="s">
        <v>140</v>
      </c>
      <c r="I122" s="34" t="s">
        <v>170</v>
      </c>
      <c r="J122" s="34" t="s">
        <v>183</v>
      </c>
      <c r="K122" s="44">
        <v>44824</v>
      </c>
      <c r="L122" s="21"/>
      <c r="M122" s="34">
        <v>9.5901779600000001</v>
      </c>
      <c r="N122" s="34"/>
      <c r="P122" s="21" t="s">
        <v>1020</v>
      </c>
      <c r="Q122" s="21"/>
      <c r="R122" s="21"/>
      <c r="S122" s="21"/>
      <c r="V122" s="21"/>
      <c r="W122" s="21"/>
      <c r="X122" s="21"/>
      <c r="AA122" s="21"/>
      <c r="AC122" s="21"/>
      <c r="AG122" s="21"/>
      <c r="AH122" s="21"/>
      <c r="AI122" s="21"/>
      <c r="AJ122" s="21"/>
      <c r="AL122" s="21"/>
      <c r="AM122" s="21"/>
      <c r="AN122" s="21"/>
      <c r="AO122" s="21"/>
      <c r="AP122" s="21"/>
      <c r="AQ122" s="21"/>
      <c r="AT122" s="45"/>
      <c r="AU122" s="14">
        <v>103.83333333337214</v>
      </c>
      <c r="AV122" s="14"/>
      <c r="AW122" s="14"/>
      <c r="AX122" s="14"/>
      <c r="BA122" s="14"/>
      <c r="BB122" s="14"/>
      <c r="BI122" s="14"/>
      <c r="BJ122" s="14"/>
      <c r="BK122" s="14"/>
      <c r="BL122" s="14"/>
      <c r="BM122" s="21"/>
      <c r="BN122" s="48"/>
      <c r="BO122" s="48"/>
      <c r="BP122" s="48"/>
      <c r="BQ122" s="48"/>
      <c r="BR122" s="48"/>
    </row>
    <row r="123" spans="1:71" ht="15" x14ac:dyDescent="0.2">
      <c r="A123" s="21" t="s">
        <v>1297</v>
      </c>
      <c r="B123" s="21" t="s">
        <v>1296</v>
      </c>
      <c r="C123" s="34" t="s">
        <v>901</v>
      </c>
      <c r="D123" s="34" t="s">
        <v>207</v>
      </c>
      <c r="E123" s="34"/>
      <c r="F123" s="34"/>
      <c r="G123" s="34" t="s">
        <v>138</v>
      </c>
      <c r="H123" s="46" t="s">
        <v>140</v>
      </c>
      <c r="I123" s="34" t="s">
        <v>170</v>
      </c>
      <c r="J123" s="34" t="s">
        <v>183</v>
      </c>
      <c r="K123" s="44">
        <v>44824</v>
      </c>
      <c r="L123" s="21"/>
      <c r="M123" s="34">
        <v>2.4011931359999998</v>
      </c>
      <c r="N123" s="34"/>
      <c r="P123" s="21" t="s">
        <v>1020</v>
      </c>
      <c r="Q123" s="21"/>
      <c r="R123" s="21"/>
      <c r="S123" s="21"/>
      <c r="V123" s="21"/>
      <c r="W123" s="21"/>
      <c r="X123" s="21"/>
      <c r="AA123" s="21"/>
      <c r="AC123" s="21"/>
      <c r="AG123" s="21"/>
      <c r="AH123" s="21"/>
      <c r="AI123" s="21"/>
      <c r="AJ123" s="21"/>
      <c r="AL123" s="21"/>
      <c r="AM123" s="21"/>
      <c r="AN123" s="21"/>
      <c r="AO123" s="21"/>
      <c r="AP123" s="21"/>
      <c r="AQ123" s="21"/>
      <c r="AT123" s="45"/>
      <c r="AU123" s="14">
        <v>103.83333333337214</v>
      </c>
      <c r="AV123" s="14"/>
      <c r="AW123" s="14"/>
      <c r="AX123" s="14"/>
      <c r="BA123" s="14"/>
      <c r="BB123" s="14"/>
      <c r="BI123" s="14"/>
      <c r="BJ123" s="14"/>
      <c r="BK123" s="14"/>
      <c r="BL123" s="14"/>
      <c r="BM123" s="21"/>
    </row>
    <row r="124" spans="1:71" ht="15" x14ac:dyDescent="0.2">
      <c r="A124" s="21" t="s">
        <v>1297</v>
      </c>
      <c r="B124" s="21" t="s">
        <v>1296</v>
      </c>
      <c r="C124" s="34" t="s">
        <v>904</v>
      </c>
      <c r="D124" s="34" t="s">
        <v>207</v>
      </c>
      <c r="E124" s="34"/>
      <c r="F124" s="34"/>
      <c r="G124" s="34" t="s">
        <v>138</v>
      </c>
      <c r="H124" s="46" t="s">
        <v>140</v>
      </c>
      <c r="I124" s="34" t="s">
        <v>170</v>
      </c>
      <c r="J124" s="34" t="s">
        <v>183</v>
      </c>
      <c r="K124" s="44">
        <v>44824</v>
      </c>
      <c r="L124" s="21"/>
      <c r="M124" s="34">
        <v>2.785069102</v>
      </c>
      <c r="N124" s="34"/>
      <c r="P124" s="21" t="s">
        <v>1020</v>
      </c>
      <c r="Q124" s="21"/>
      <c r="R124" s="21"/>
      <c r="S124" s="21"/>
      <c r="V124" s="21"/>
      <c r="W124" s="21"/>
      <c r="X124" s="21"/>
      <c r="AA124" s="21"/>
      <c r="AC124" s="21"/>
      <c r="AG124" s="21"/>
      <c r="AH124" s="21"/>
      <c r="AI124" s="21"/>
      <c r="AJ124" s="21"/>
      <c r="AL124" s="21"/>
      <c r="AM124" s="21"/>
      <c r="AN124" s="21"/>
      <c r="AO124" s="21"/>
      <c r="AP124" s="21"/>
      <c r="AQ124" s="21"/>
      <c r="AT124" s="45"/>
      <c r="AU124" s="14">
        <v>103.83333333337214</v>
      </c>
      <c r="AV124" s="14"/>
      <c r="AW124" s="14"/>
      <c r="AX124" s="14"/>
      <c r="BA124" s="14"/>
      <c r="BB124" s="14"/>
      <c r="BI124" s="14"/>
      <c r="BJ124" s="14"/>
      <c r="BK124" s="14"/>
      <c r="BL124" s="14"/>
      <c r="BM124" s="21"/>
    </row>
    <row r="125" spans="1:71" ht="15" x14ac:dyDescent="0.2">
      <c r="A125" s="21" t="s">
        <v>1297</v>
      </c>
      <c r="B125" s="21" t="s">
        <v>1296</v>
      </c>
      <c r="C125" s="34" t="s">
        <v>549</v>
      </c>
      <c r="D125" s="34" t="s">
        <v>207</v>
      </c>
      <c r="E125" s="34"/>
      <c r="F125" s="34"/>
      <c r="G125" s="34" t="s">
        <v>138</v>
      </c>
      <c r="H125" s="46" t="s">
        <v>140</v>
      </c>
      <c r="I125" s="34" t="s">
        <v>170</v>
      </c>
      <c r="J125" s="34" t="s">
        <v>183</v>
      </c>
      <c r="K125" s="44">
        <v>44824</v>
      </c>
      <c r="L125" s="21"/>
      <c r="M125" s="34">
        <v>8.7557902300000006</v>
      </c>
      <c r="N125" s="34"/>
      <c r="P125" s="21" t="s">
        <v>1020</v>
      </c>
      <c r="Q125" s="21"/>
      <c r="R125" s="21"/>
      <c r="S125" s="21"/>
      <c r="V125" s="21"/>
      <c r="W125" s="21"/>
      <c r="X125" s="21"/>
      <c r="AA125" s="21"/>
      <c r="AC125" s="21"/>
      <c r="AG125" s="21"/>
      <c r="AH125" s="21"/>
      <c r="AI125" s="21"/>
      <c r="AJ125" s="21"/>
      <c r="AL125" s="21"/>
      <c r="AM125" s="21"/>
      <c r="AN125" s="21"/>
      <c r="AO125" s="21"/>
      <c r="AP125" s="21"/>
      <c r="AQ125" s="21"/>
      <c r="AT125" s="45"/>
      <c r="AU125" s="14">
        <v>103.83333333337214</v>
      </c>
      <c r="AV125" s="14"/>
      <c r="AW125" s="14"/>
      <c r="AX125" s="14"/>
      <c r="BA125" s="14"/>
      <c r="BB125" s="14"/>
      <c r="BI125" s="14"/>
      <c r="BJ125" s="14"/>
      <c r="BK125" s="14"/>
      <c r="BL125" s="14"/>
      <c r="BM125" s="21"/>
    </row>
    <row r="126" spans="1:71" ht="15" x14ac:dyDescent="0.2">
      <c r="A126" s="21" t="s">
        <v>1297</v>
      </c>
      <c r="B126" s="21" t="s">
        <v>1296</v>
      </c>
      <c r="C126" s="34" t="s">
        <v>906</v>
      </c>
      <c r="D126" s="34" t="s">
        <v>207</v>
      </c>
      <c r="E126" s="34"/>
      <c r="F126" s="34"/>
      <c r="G126" s="34" t="s">
        <v>138</v>
      </c>
      <c r="H126" s="46" t="s">
        <v>140</v>
      </c>
      <c r="I126" s="34" t="s">
        <v>170</v>
      </c>
      <c r="J126" s="34" t="s">
        <v>183</v>
      </c>
      <c r="K126" s="44">
        <v>44824</v>
      </c>
      <c r="L126" s="21"/>
      <c r="M126" s="34">
        <v>3.5217115259999998</v>
      </c>
      <c r="N126" s="34"/>
      <c r="P126" s="21" t="s">
        <v>1020</v>
      </c>
      <c r="Q126" s="21"/>
      <c r="R126" s="21"/>
      <c r="S126" s="21"/>
      <c r="V126" s="21"/>
      <c r="W126" s="21"/>
      <c r="X126" s="21"/>
      <c r="AA126" s="21"/>
      <c r="AC126" s="21"/>
      <c r="AG126" s="21"/>
      <c r="AH126" s="21"/>
      <c r="AI126" s="21"/>
      <c r="AJ126" s="21"/>
      <c r="AL126" s="21"/>
      <c r="AM126" s="21"/>
      <c r="AN126" s="21"/>
      <c r="AO126" s="21"/>
      <c r="AP126" s="21"/>
      <c r="AQ126" s="21"/>
      <c r="AT126" s="45"/>
      <c r="AU126" s="14">
        <v>103.83333333337214</v>
      </c>
      <c r="AV126" s="14"/>
      <c r="AW126" s="14"/>
      <c r="AX126" s="14"/>
      <c r="BA126" s="14"/>
      <c r="BB126" s="14"/>
      <c r="BI126" s="14"/>
      <c r="BJ126" s="14"/>
      <c r="BK126" s="14"/>
      <c r="BL126" s="14"/>
      <c r="BM126" s="21"/>
    </row>
    <row r="127" spans="1:71" ht="15" x14ac:dyDescent="0.2">
      <c r="A127" s="21" t="s">
        <v>1297</v>
      </c>
      <c r="B127" s="21" t="s">
        <v>1296</v>
      </c>
      <c r="C127" s="34" t="s">
        <v>896</v>
      </c>
      <c r="D127" s="34" t="s">
        <v>207</v>
      </c>
      <c r="E127" s="34"/>
      <c r="F127" s="34"/>
      <c r="G127" s="34" t="s">
        <v>138</v>
      </c>
      <c r="H127" s="46" t="s">
        <v>140</v>
      </c>
      <c r="I127" s="34" t="s">
        <v>170</v>
      </c>
      <c r="J127" s="34" t="s">
        <v>183</v>
      </c>
      <c r="K127" s="44">
        <v>44824</v>
      </c>
      <c r="L127" s="21"/>
      <c r="M127" s="34">
        <v>2.1573099560000002</v>
      </c>
      <c r="N127" s="34"/>
      <c r="P127" s="21" t="s">
        <v>1020</v>
      </c>
      <c r="Q127" s="21"/>
      <c r="R127" s="21"/>
      <c r="S127" s="21"/>
      <c r="V127" s="21"/>
      <c r="W127" s="21"/>
      <c r="X127" s="21"/>
      <c r="AA127" s="21"/>
      <c r="AC127" s="21"/>
      <c r="AG127" s="21"/>
      <c r="AH127" s="21"/>
      <c r="AI127" s="21"/>
      <c r="AJ127" s="21"/>
      <c r="AL127" s="21"/>
      <c r="AM127" s="21"/>
      <c r="AN127" s="21"/>
      <c r="AO127" s="21"/>
      <c r="AP127" s="21"/>
      <c r="AQ127" s="21"/>
      <c r="AT127" s="45"/>
      <c r="AU127" s="14">
        <v>103.83333333337214</v>
      </c>
      <c r="AV127" s="14"/>
      <c r="AW127" s="14"/>
      <c r="AX127" s="14"/>
      <c r="BA127" s="14"/>
      <c r="BB127" s="14"/>
      <c r="BI127" s="14"/>
      <c r="BJ127" s="14"/>
      <c r="BK127" s="14"/>
      <c r="BL127" s="14"/>
      <c r="BM127" s="21"/>
      <c r="BS127" s="48"/>
    </row>
    <row r="128" spans="1:71" ht="15" x14ac:dyDescent="0.2">
      <c r="A128" s="21" t="s">
        <v>1297</v>
      </c>
      <c r="B128" s="21" t="s">
        <v>1296</v>
      </c>
      <c r="C128" s="34" t="s">
        <v>898</v>
      </c>
      <c r="D128" s="34" t="s">
        <v>207</v>
      </c>
      <c r="E128" s="34"/>
      <c r="F128" s="34"/>
      <c r="G128" s="34" t="s">
        <v>138</v>
      </c>
      <c r="H128" s="46" t="s">
        <v>140</v>
      </c>
      <c r="I128" s="34" t="s">
        <v>170</v>
      </c>
      <c r="J128" s="34" t="s">
        <v>183</v>
      </c>
      <c r="K128" s="44">
        <v>44824</v>
      </c>
      <c r="L128" s="21"/>
      <c r="M128" s="34">
        <v>2.1505887659999998</v>
      </c>
      <c r="N128" s="34"/>
      <c r="P128" s="21" t="s">
        <v>1020</v>
      </c>
      <c r="Q128" s="21"/>
      <c r="R128" s="21"/>
      <c r="S128" s="21"/>
      <c r="V128" s="21"/>
      <c r="W128" s="21"/>
      <c r="X128" s="21"/>
      <c r="AA128" s="21"/>
      <c r="AC128" s="21"/>
      <c r="AG128" s="21"/>
      <c r="AH128" s="21"/>
      <c r="AI128" s="21"/>
      <c r="AJ128" s="21"/>
      <c r="AL128" s="21"/>
      <c r="AM128" s="21"/>
      <c r="AN128" s="21"/>
      <c r="AO128" s="21"/>
      <c r="AP128" s="21"/>
      <c r="AQ128" s="21"/>
      <c r="AT128" s="45"/>
      <c r="AU128" s="14">
        <v>103.83333333337214</v>
      </c>
      <c r="AV128" s="14"/>
      <c r="AW128" s="14"/>
      <c r="AX128" s="14"/>
      <c r="BA128" s="14"/>
      <c r="BB128" s="14"/>
      <c r="BI128" s="14"/>
      <c r="BJ128" s="14"/>
      <c r="BK128" s="14"/>
      <c r="BL128" s="14"/>
      <c r="BM128" s="21"/>
      <c r="BS128" s="48"/>
    </row>
    <row r="129" spans="1:71" ht="15" x14ac:dyDescent="0.2">
      <c r="A129" s="21" t="s">
        <v>1294</v>
      </c>
      <c r="C129" s="21" t="s">
        <v>1126</v>
      </c>
      <c r="D129" s="21" t="s">
        <v>207</v>
      </c>
      <c r="G129" s="21" t="s">
        <v>986</v>
      </c>
      <c r="H129" s="43" t="s">
        <v>139</v>
      </c>
      <c r="I129" s="21" t="s">
        <v>170</v>
      </c>
      <c r="J129" s="21" t="s">
        <v>183</v>
      </c>
      <c r="K129" s="44">
        <v>44824</v>
      </c>
      <c r="L129" s="21"/>
      <c r="M129" s="30">
        <v>0.78497329280000006</v>
      </c>
      <c r="O129" s="30"/>
      <c r="P129" s="21" t="s">
        <v>986</v>
      </c>
      <c r="Q129" s="21"/>
      <c r="R129" s="21"/>
      <c r="S129" s="21"/>
      <c r="V129" s="21"/>
      <c r="W129" s="21"/>
      <c r="X129" s="21"/>
      <c r="AA129" s="21"/>
      <c r="AC129" s="21"/>
      <c r="AG129" s="21"/>
      <c r="AH129" s="21"/>
      <c r="AI129" s="21"/>
      <c r="AJ129" s="21"/>
      <c r="AL129" s="21"/>
      <c r="AM129" s="21"/>
      <c r="AN129" s="21"/>
      <c r="AO129" s="21"/>
      <c r="AP129" s="21"/>
      <c r="AQ129" s="21"/>
      <c r="AT129" s="14" t="s">
        <v>810</v>
      </c>
      <c r="AU129" s="14">
        <v>150.37669305555755</v>
      </c>
      <c r="AV129" s="14"/>
      <c r="AW129" s="14"/>
      <c r="AX129" s="14"/>
      <c r="BA129" s="14"/>
      <c r="BB129" s="14"/>
      <c r="BI129" s="14"/>
      <c r="BJ129" s="14"/>
      <c r="BK129" s="14"/>
      <c r="BL129" s="14"/>
      <c r="BM129" s="21"/>
    </row>
    <row r="130" spans="1:71" ht="15" x14ac:dyDescent="0.2">
      <c r="A130" s="21" t="s">
        <v>1294</v>
      </c>
      <c r="C130" s="21" t="s">
        <v>1088</v>
      </c>
      <c r="D130" s="21" t="s">
        <v>207</v>
      </c>
      <c r="G130" s="21" t="s">
        <v>986</v>
      </c>
      <c r="H130" s="43" t="s">
        <v>139</v>
      </c>
      <c r="I130" s="21" t="s">
        <v>170</v>
      </c>
      <c r="J130" s="21" t="s">
        <v>183</v>
      </c>
      <c r="K130" s="44">
        <v>44824</v>
      </c>
      <c r="L130" s="21"/>
      <c r="M130" s="30">
        <v>0.36674185400000003</v>
      </c>
      <c r="O130" s="30"/>
      <c r="P130" s="21" t="s">
        <v>986</v>
      </c>
      <c r="Q130" s="21"/>
      <c r="R130" s="21"/>
      <c r="S130" s="21"/>
      <c r="V130" s="21"/>
      <c r="W130" s="21"/>
      <c r="X130" s="21"/>
      <c r="AA130" s="21"/>
      <c r="AC130" s="21"/>
      <c r="AG130" s="21"/>
      <c r="AH130" s="21"/>
      <c r="AI130" s="21"/>
      <c r="AJ130" s="21"/>
      <c r="AL130" s="21"/>
      <c r="AM130" s="21"/>
      <c r="AN130" s="21"/>
      <c r="AO130" s="21"/>
      <c r="AP130" s="21"/>
      <c r="AQ130" s="21"/>
      <c r="AT130" s="14" t="s">
        <v>810</v>
      </c>
      <c r="AU130" s="14">
        <v>150.8642055556993</v>
      </c>
      <c r="AV130" s="14"/>
      <c r="AW130" s="14"/>
      <c r="AX130" s="14"/>
      <c r="BA130" s="14"/>
      <c r="BB130" s="14"/>
      <c r="BI130" s="14"/>
      <c r="BJ130" s="14"/>
      <c r="BK130" s="14"/>
      <c r="BL130" s="14"/>
      <c r="BM130" s="21"/>
      <c r="BN130" s="48"/>
      <c r="BO130" s="48"/>
      <c r="BP130" s="48"/>
      <c r="BQ130" s="48"/>
      <c r="BR130" s="48"/>
    </row>
    <row r="131" spans="1:71" ht="15" x14ac:dyDescent="0.2">
      <c r="A131" s="21" t="s">
        <v>1294</v>
      </c>
      <c r="C131" s="21" t="s">
        <v>1106</v>
      </c>
      <c r="D131" s="21" t="s">
        <v>207</v>
      </c>
      <c r="G131" s="21" t="s">
        <v>986</v>
      </c>
      <c r="H131" s="43" t="s">
        <v>139</v>
      </c>
      <c r="I131" s="21" t="s">
        <v>170</v>
      </c>
      <c r="J131" s="21" t="s">
        <v>183</v>
      </c>
      <c r="K131" s="44">
        <v>44824</v>
      </c>
      <c r="L131" s="21"/>
      <c r="M131" s="30">
        <v>0.58192945839999999</v>
      </c>
      <c r="O131" s="30"/>
      <c r="P131" s="21" t="s">
        <v>986</v>
      </c>
      <c r="Q131" s="21"/>
      <c r="R131" s="21"/>
      <c r="S131" s="21"/>
      <c r="V131" s="21"/>
      <c r="W131" s="21"/>
      <c r="X131" s="21"/>
      <c r="AA131" s="21"/>
      <c r="AC131" s="21"/>
      <c r="AG131" s="21"/>
      <c r="AH131" s="21"/>
      <c r="AI131" s="21"/>
      <c r="AJ131" s="21"/>
      <c r="AL131" s="21"/>
      <c r="AM131" s="21"/>
      <c r="AN131" s="21"/>
      <c r="AO131" s="21"/>
      <c r="AP131" s="21"/>
      <c r="AQ131" s="21"/>
      <c r="AT131" s="14" t="s">
        <v>810</v>
      </c>
      <c r="AU131" s="14">
        <v>150.43086111109005</v>
      </c>
      <c r="AV131" s="14"/>
      <c r="AW131" s="14"/>
      <c r="AX131" s="14"/>
      <c r="BA131" s="14"/>
      <c r="BB131" s="14"/>
      <c r="BI131" s="14"/>
      <c r="BJ131" s="14"/>
      <c r="BK131" s="14"/>
      <c r="BL131" s="14"/>
      <c r="BM131" s="21"/>
    </row>
    <row r="132" spans="1:71" ht="15" x14ac:dyDescent="0.2">
      <c r="A132" s="21" t="s">
        <v>1294</v>
      </c>
      <c r="C132" s="21" t="s">
        <v>1113</v>
      </c>
      <c r="D132" s="21" t="s">
        <v>207</v>
      </c>
      <c r="G132" s="21" t="s">
        <v>986</v>
      </c>
      <c r="H132" s="43" t="s">
        <v>139</v>
      </c>
      <c r="I132" s="21" t="s">
        <v>170</v>
      </c>
      <c r="J132" s="21" t="s">
        <v>183</v>
      </c>
      <c r="K132" s="44">
        <v>44824</v>
      </c>
      <c r="L132" s="21"/>
      <c r="M132" s="30">
        <v>0.63050453839999998</v>
      </c>
      <c r="O132" s="30"/>
      <c r="P132" s="21" t="s">
        <v>986</v>
      </c>
      <c r="Q132" s="21"/>
      <c r="R132" s="21"/>
      <c r="S132" s="21"/>
      <c r="V132" s="21"/>
      <c r="W132" s="21"/>
      <c r="X132" s="21"/>
      <c r="AA132" s="21"/>
      <c r="AC132" s="21"/>
      <c r="AG132" s="21"/>
      <c r="AH132" s="21"/>
      <c r="AI132" s="21"/>
      <c r="AJ132" s="21"/>
      <c r="AL132" s="21"/>
      <c r="AM132" s="21"/>
      <c r="AN132" s="21"/>
      <c r="AO132" s="21"/>
      <c r="AP132" s="21"/>
      <c r="AQ132" s="21"/>
      <c r="AT132" s="14" t="s">
        <v>810</v>
      </c>
      <c r="AU132" s="14">
        <v>150.48502916679718</v>
      </c>
      <c r="AV132" s="14"/>
      <c r="AW132" s="14"/>
      <c r="AX132" s="14"/>
      <c r="BA132" s="14"/>
      <c r="BB132" s="14"/>
      <c r="BI132" s="14"/>
      <c r="BJ132" s="14"/>
      <c r="BK132" s="14"/>
      <c r="BL132" s="14"/>
      <c r="BM132" s="21"/>
    </row>
    <row r="133" spans="1:71" ht="15" x14ac:dyDescent="0.2">
      <c r="A133" s="21" t="s">
        <v>1294</v>
      </c>
      <c r="C133" s="21" t="s">
        <v>1102</v>
      </c>
      <c r="D133" s="21" t="s">
        <v>207</v>
      </c>
      <c r="G133" s="21" t="s">
        <v>986</v>
      </c>
      <c r="H133" s="43" t="s">
        <v>139</v>
      </c>
      <c r="I133" s="21" t="s">
        <v>170</v>
      </c>
      <c r="J133" s="21" t="s">
        <v>183</v>
      </c>
      <c r="K133" s="44">
        <v>44824</v>
      </c>
      <c r="L133" s="21"/>
      <c r="M133" s="30">
        <v>0.53384012920000001</v>
      </c>
      <c r="O133" s="30"/>
      <c r="P133" s="21" t="s">
        <v>986</v>
      </c>
      <c r="Q133" s="21"/>
      <c r="R133" s="21"/>
      <c r="S133" s="21"/>
      <c r="V133" s="21"/>
      <c r="W133" s="21"/>
      <c r="X133" s="21"/>
      <c r="AA133" s="21"/>
      <c r="AC133" s="21"/>
      <c r="AG133" s="21"/>
      <c r="AH133" s="21"/>
      <c r="AI133" s="21"/>
      <c r="AJ133" s="21"/>
      <c r="AL133" s="21"/>
      <c r="AM133" s="21"/>
      <c r="AN133" s="21"/>
      <c r="AO133" s="21"/>
      <c r="AP133" s="21"/>
      <c r="AQ133" s="21"/>
      <c r="AT133" s="14" t="s">
        <v>810</v>
      </c>
      <c r="AU133" s="14">
        <v>150.53919722232968</v>
      </c>
      <c r="AV133" s="14"/>
      <c r="AW133" s="14"/>
      <c r="AX133" s="14"/>
      <c r="BA133" s="14"/>
      <c r="BB133" s="14"/>
      <c r="BI133" s="14"/>
      <c r="BJ133" s="14"/>
      <c r="BK133" s="14"/>
      <c r="BL133" s="14"/>
      <c r="BM133" s="21"/>
    </row>
    <row r="134" spans="1:71" ht="15" x14ac:dyDescent="0.2">
      <c r="A134" s="21" t="s">
        <v>1294</v>
      </c>
      <c r="C134" s="21" t="s">
        <v>1096</v>
      </c>
      <c r="D134" s="21" t="s">
        <v>207</v>
      </c>
      <c r="G134" s="21" t="s">
        <v>986</v>
      </c>
      <c r="H134" s="43" t="s">
        <v>139</v>
      </c>
      <c r="I134" s="21" t="s">
        <v>170</v>
      </c>
      <c r="J134" s="21" t="s">
        <v>183</v>
      </c>
      <c r="K134" s="44">
        <v>44824</v>
      </c>
      <c r="L134" s="21"/>
      <c r="M134" s="30">
        <v>0.44980524080000001</v>
      </c>
      <c r="O134" s="30"/>
      <c r="P134" s="21" t="s">
        <v>986</v>
      </c>
      <c r="Q134" s="21"/>
      <c r="R134" s="21"/>
      <c r="S134" s="21"/>
      <c r="V134" s="21"/>
      <c r="W134" s="21"/>
      <c r="X134" s="21"/>
      <c r="AA134" s="21"/>
      <c r="AC134" s="21"/>
      <c r="AG134" s="21"/>
      <c r="AH134" s="21"/>
      <c r="AI134" s="21"/>
      <c r="AJ134" s="21"/>
      <c r="AL134" s="21"/>
      <c r="AM134" s="21"/>
      <c r="AN134" s="21"/>
      <c r="AO134" s="21"/>
      <c r="AP134" s="21"/>
      <c r="AQ134" s="21"/>
      <c r="AT134" s="14" t="s">
        <v>810</v>
      </c>
      <c r="AU134" s="14">
        <v>150.59336527786218</v>
      </c>
      <c r="AV134" s="14"/>
      <c r="AW134" s="14"/>
      <c r="AX134" s="14"/>
      <c r="BA134" s="14"/>
      <c r="BB134" s="14"/>
      <c r="BI134" s="14"/>
      <c r="BJ134" s="14"/>
      <c r="BK134" s="14"/>
      <c r="BL134" s="14"/>
      <c r="BM134" s="21"/>
    </row>
    <row r="135" spans="1:71" ht="15" x14ac:dyDescent="0.2">
      <c r="A135" s="21" t="s">
        <v>1294</v>
      </c>
      <c r="C135" s="21" t="s">
        <v>1099</v>
      </c>
      <c r="D135" s="21" t="s">
        <v>207</v>
      </c>
      <c r="G135" s="21" t="s">
        <v>986</v>
      </c>
      <c r="H135" s="43" t="s">
        <v>139</v>
      </c>
      <c r="I135" s="21" t="s">
        <v>170</v>
      </c>
      <c r="J135" s="21" t="s">
        <v>183</v>
      </c>
      <c r="K135" s="44">
        <v>44824</v>
      </c>
      <c r="L135" s="48"/>
      <c r="M135" s="30">
        <v>0.48817955400000002</v>
      </c>
      <c r="O135" s="30"/>
      <c r="P135" s="21" t="s">
        <v>986</v>
      </c>
      <c r="Q135" s="21"/>
      <c r="R135" s="21"/>
      <c r="S135" s="21"/>
      <c r="V135" s="21"/>
      <c r="W135" s="21"/>
      <c r="X135" s="21"/>
      <c r="AA135" s="21"/>
      <c r="AC135" s="21"/>
      <c r="AG135" s="21"/>
      <c r="AH135" s="21"/>
      <c r="AI135" s="21"/>
      <c r="AJ135" s="21"/>
      <c r="AL135" s="21"/>
      <c r="AM135" s="21"/>
      <c r="AN135" s="21"/>
      <c r="AO135" s="21"/>
      <c r="AP135" s="21"/>
      <c r="AQ135" s="21"/>
      <c r="AT135" s="14" t="s">
        <v>810</v>
      </c>
      <c r="AU135" s="14">
        <v>150.64753333339468</v>
      </c>
      <c r="AV135" s="14"/>
      <c r="AW135" s="14"/>
      <c r="AX135" s="14"/>
      <c r="BA135" s="14"/>
      <c r="BB135" s="14"/>
      <c r="BI135" s="14"/>
      <c r="BJ135" s="14"/>
      <c r="BK135" s="14"/>
      <c r="BL135" s="14"/>
      <c r="BM135" s="48"/>
    </row>
    <row r="136" spans="1:71" ht="15" x14ac:dyDescent="0.2">
      <c r="A136" s="21" t="s">
        <v>1294</v>
      </c>
      <c r="C136" s="21" t="s">
        <v>1121</v>
      </c>
      <c r="D136" s="21" t="s">
        <v>207</v>
      </c>
      <c r="G136" s="21" t="s">
        <v>986</v>
      </c>
      <c r="H136" s="43" t="s">
        <v>139</v>
      </c>
      <c r="I136" s="21" t="s">
        <v>170</v>
      </c>
      <c r="J136" s="21" t="s">
        <v>183</v>
      </c>
      <c r="K136" s="44">
        <v>44824</v>
      </c>
      <c r="L136" s="48"/>
      <c r="M136" s="30">
        <v>0.72376869200000005</v>
      </c>
      <c r="O136" s="30"/>
      <c r="P136" s="21" t="s">
        <v>986</v>
      </c>
      <c r="Q136" s="21"/>
      <c r="R136" s="21"/>
      <c r="S136" s="21"/>
      <c r="V136" s="21"/>
      <c r="W136" s="21"/>
      <c r="X136" s="21"/>
      <c r="AA136" s="21"/>
      <c r="AC136" s="21"/>
      <c r="AG136" s="21"/>
      <c r="AH136" s="21"/>
      <c r="AI136" s="21"/>
      <c r="AJ136" s="21"/>
      <c r="AL136" s="21"/>
      <c r="AM136" s="21"/>
      <c r="AN136" s="21"/>
      <c r="AO136" s="21"/>
      <c r="AP136" s="21"/>
      <c r="AQ136" s="21"/>
      <c r="AT136" s="14" t="s">
        <v>810</v>
      </c>
      <c r="AU136" s="14">
        <v>150.70170138892718</v>
      </c>
      <c r="AV136" s="14"/>
      <c r="AW136" s="14"/>
      <c r="AX136" s="14"/>
      <c r="BA136" s="14"/>
      <c r="BB136" s="14"/>
      <c r="BI136" s="14"/>
      <c r="BJ136" s="14"/>
      <c r="BK136" s="14"/>
      <c r="BL136" s="14"/>
      <c r="BM136" s="48"/>
    </row>
    <row r="137" spans="1:71" ht="15" x14ac:dyDescent="0.2">
      <c r="A137" s="21" t="s">
        <v>1294</v>
      </c>
      <c r="C137" s="21" t="s">
        <v>1110</v>
      </c>
      <c r="D137" s="21" t="s">
        <v>207</v>
      </c>
      <c r="G137" s="21" t="s">
        <v>986</v>
      </c>
      <c r="H137" s="43" t="s">
        <v>139</v>
      </c>
      <c r="I137" s="21" t="s">
        <v>170</v>
      </c>
      <c r="J137" s="21" t="s">
        <v>183</v>
      </c>
      <c r="K137" s="44">
        <v>44824</v>
      </c>
      <c r="L137" s="48"/>
      <c r="M137" s="30">
        <v>0.60111661500000002</v>
      </c>
      <c r="O137" s="30"/>
      <c r="P137" s="21" t="s">
        <v>986</v>
      </c>
      <c r="Q137" s="21"/>
      <c r="R137" s="21"/>
      <c r="S137" s="21"/>
      <c r="V137" s="21"/>
      <c r="W137" s="21"/>
      <c r="X137" s="21"/>
      <c r="AA137" s="21"/>
      <c r="AC137" s="21"/>
      <c r="AG137" s="21"/>
      <c r="AH137" s="21"/>
      <c r="AI137" s="21"/>
      <c r="AJ137" s="21"/>
      <c r="AL137" s="21"/>
      <c r="AM137" s="21"/>
      <c r="AN137" s="21"/>
      <c r="AO137" s="21"/>
      <c r="AP137" s="21"/>
      <c r="AQ137" s="21"/>
      <c r="AT137" s="14" t="s">
        <v>810</v>
      </c>
      <c r="AU137" s="14">
        <v>150.75586944445968</v>
      </c>
      <c r="AV137" s="14"/>
      <c r="AW137" s="14"/>
      <c r="AX137" s="14"/>
      <c r="BA137" s="14"/>
      <c r="BB137" s="14"/>
      <c r="BI137" s="14"/>
      <c r="BJ137" s="14"/>
      <c r="BK137" s="14"/>
      <c r="BL137" s="14"/>
      <c r="BM137" s="48"/>
    </row>
    <row r="138" spans="1:71" ht="15" x14ac:dyDescent="0.2">
      <c r="A138" s="21" t="s">
        <v>1294</v>
      </c>
      <c r="C138" s="21" t="s">
        <v>1091</v>
      </c>
      <c r="D138" s="21" t="s">
        <v>207</v>
      </c>
      <c r="G138" s="21" t="s">
        <v>986</v>
      </c>
      <c r="H138" s="43" t="s">
        <v>139</v>
      </c>
      <c r="I138" s="21" t="s">
        <v>170</v>
      </c>
      <c r="J138" s="21" t="s">
        <v>183</v>
      </c>
      <c r="K138" s="44">
        <v>44824</v>
      </c>
      <c r="L138" s="48"/>
      <c r="M138" s="30">
        <v>0.41288817999999999</v>
      </c>
      <c r="O138" s="30"/>
      <c r="P138" s="21" t="s">
        <v>986</v>
      </c>
      <c r="Q138" s="21"/>
      <c r="R138" s="21"/>
      <c r="S138" s="21"/>
      <c r="V138" s="21"/>
      <c r="W138" s="21"/>
      <c r="X138" s="21"/>
      <c r="AA138" s="21"/>
      <c r="AC138" s="21"/>
      <c r="AG138" s="21"/>
      <c r="AH138" s="21"/>
      <c r="AI138" s="21"/>
      <c r="AJ138" s="21"/>
      <c r="AL138" s="21"/>
      <c r="AM138" s="21"/>
      <c r="AN138" s="21"/>
      <c r="AO138" s="21"/>
      <c r="AP138" s="21"/>
      <c r="AQ138" s="21"/>
      <c r="AT138" s="14" t="s">
        <v>810</v>
      </c>
      <c r="AU138" s="14">
        <v>150.81003749999218</v>
      </c>
      <c r="AV138" s="14"/>
      <c r="AW138" s="14"/>
      <c r="AX138" s="14"/>
      <c r="BA138" s="14"/>
      <c r="BB138" s="14"/>
      <c r="BI138" s="14"/>
      <c r="BJ138" s="14"/>
      <c r="BK138" s="14"/>
      <c r="BL138" s="14"/>
      <c r="BM138" s="48"/>
    </row>
    <row r="139" spans="1:71" ht="15" x14ac:dyDescent="0.2">
      <c r="C139" s="21"/>
      <c r="H139" s="46"/>
      <c r="L139" s="48"/>
      <c r="M139" s="30"/>
      <c r="O139" s="30"/>
      <c r="P139" s="21"/>
      <c r="Q139" s="21"/>
      <c r="R139" s="21"/>
      <c r="S139" s="21"/>
      <c r="V139" s="21"/>
      <c r="W139" s="21"/>
      <c r="X139" s="21"/>
      <c r="AA139" s="21"/>
      <c r="AC139" s="21"/>
      <c r="AG139" s="21"/>
      <c r="AH139" s="21"/>
      <c r="AI139" s="21"/>
      <c r="AJ139" s="21"/>
      <c r="AL139" s="21"/>
      <c r="AM139" s="21"/>
      <c r="AN139" s="21"/>
      <c r="AO139" s="21"/>
      <c r="AP139" s="21"/>
      <c r="AQ139" s="21"/>
      <c r="AT139" s="14"/>
      <c r="AU139" s="14"/>
      <c r="AV139" s="14"/>
      <c r="AW139" s="14"/>
      <c r="AX139" s="14"/>
      <c r="BA139" s="14"/>
      <c r="BB139" s="14"/>
      <c r="BI139" s="14"/>
      <c r="BJ139" s="14"/>
      <c r="BK139" s="14"/>
      <c r="BL139" s="14"/>
      <c r="BM139" s="48"/>
    </row>
    <row r="140" spans="1:71" ht="15" x14ac:dyDescent="0.2">
      <c r="C140" s="34"/>
      <c r="D140" s="34"/>
      <c r="E140" s="34"/>
      <c r="F140" s="34"/>
      <c r="G140" s="34"/>
      <c r="H140" s="46"/>
      <c r="I140" s="34"/>
      <c r="J140" s="34"/>
      <c r="L140" s="21"/>
      <c r="M140" s="34"/>
      <c r="N140" s="34"/>
      <c r="P140" s="21"/>
      <c r="Q140" s="21"/>
      <c r="R140" s="21"/>
      <c r="S140" s="21"/>
      <c r="V140" s="21"/>
      <c r="W140" s="21"/>
      <c r="X140" s="21"/>
      <c r="AA140" s="21"/>
      <c r="AC140" s="21"/>
      <c r="AG140" s="21"/>
      <c r="AH140" s="21"/>
      <c r="AI140" s="21"/>
      <c r="AJ140" s="21"/>
      <c r="AL140" s="21"/>
      <c r="AM140" s="21"/>
      <c r="AN140" s="21"/>
      <c r="AO140" s="21"/>
      <c r="AP140" s="21"/>
      <c r="AQ140" s="21"/>
      <c r="AT140" s="45"/>
      <c r="AU140" s="14"/>
      <c r="AV140" s="14"/>
      <c r="AW140" s="14"/>
      <c r="AX140" s="14"/>
      <c r="BA140" s="14"/>
      <c r="BB140" s="14"/>
      <c r="BI140" s="14"/>
      <c r="BJ140" s="14"/>
      <c r="BK140" s="14"/>
      <c r="BL140" s="14"/>
      <c r="BM140" s="21"/>
      <c r="BS140" s="48"/>
    </row>
    <row r="141" spans="1:71" ht="15" x14ac:dyDescent="0.2">
      <c r="A141" s="21" t="s">
        <v>1297</v>
      </c>
      <c r="B141" s="21" t="s">
        <v>1296</v>
      </c>
      <c r="C141" s="48" t="s">
        <v>939</v>
      </c>
      <c r="D141" s="48" t="s">
        <v>207</v>
      </c>
      <c r="E141" s="48"/>
      <c r="F141" s="48"/>
      <c r="G141" s="151" t="s">
        <v>138</v>
      </c>
      <c r="H141" s="151" t="s">
        <v>140</v>
      </c>
      <c r="I141" s="48" t="s">
        <v>177</v>
      </c>
      <c r="J141" s="48" t="s">
        <v>178</v>
      </c>
      <c r="K141" s="152">
        <v>43671</v>
      </c>
      <c r="L141" s="21"/>
      <c r="M141" s="45">
        <v>4.5270900000000003</v>
      </c>
      <c r="N141" s="45"/>
      <c r="O141" s="45"/>
      <c r="P141" s="21" t="s">
        <v>1020</v>
      </c>
      <c r="Q141" s="21"/>
      <c r="R141" s="21"/>
      <c r="S141" s="21"/>
      <c r="V141" s="21"/>
      <c r="W141" s="21"/>
      <c r="X141" s="21"/>
      <c r="AA141" s="21"/>
      <c r="AC141" s="21"/>
      <c r="AG141" s="21"/>
      <c r="AH141" s="21"/>
      <c r="AI141" s="21"/>
      <c r="AJ141" s="21"/>
      <c r="AL141" s="21"/>
      <c r="AM141" s="21"/>
      <c r="AN141" s="21"/>
      <c r="AO141" s="21"/>
      <c r="AP141" s="21"/>
      <c r="AQ141" s="21"/>
      <c r="AT141" s="45"/>
      <c r="AU141" s="45">
        <v>49</v>
      </c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21"/>
    </row>
    <row r="142" spans="1:71" ht="15" x14ac:dyDescent="0.2">
      <c r="A142" s="21" t="s">
        <v>1297</v>
      </c>
      <c r="B142" s="21" t="s">
        <v>1296</v>
      </c>
      <c r="C142" s="48" t="s">
        <v>926</v>
      </c>
      <c r="D142" s="48" t="s">
        <v>207</v>
      </c>
      <c r="E142" s="48"/>
      <c r="F142" s="48"/>
      <c r="G142" s="151" t="s">
        <v>138</v>
      </c>
      <c r="H142" s="151" t="s">
        <v>140</v>
      </c>
      <c r="I142" s="48" t="s">
        <v>177</v>
      </c>
      <c r="J142" s="48" t="s">
        <v>178</v>
      </c>
      <c r="K142" s="152">
        <v>43671</v>
      </c>
      <c r="L142" s="21"/>
      <c r="M142" s="45">
        <v>2.5405800000000003</v>
      </c>
      <c r="N142" s="45"/>
      <c r="O142" s="45"/>
      <c r="P142" s="21" t="s">
        <v>1020</v>
      </c>
      <c r="Q142" s="21"/>
      <c r="R142" s="21"/>
      <c r="S142" s="21"/>
      <c r="V142" s="21"/>
      <c r="W142" s="21"/>
      <c r="X142" s="21"/>
      <c r="AA142" s="21"/>
      <c r="AC142" s="21"/>
      <c r="AG142" s="21"/>
      <c r="AH142" s="21"/>
      <c r="AI142" s="21"/>
      <c r="AJ142" s="21"/>
      <c r="AL142" s="21"/>
      <c r="AM142" s="21"/>
      <c r="AN142" s="21"/>
      <c r="AO142" s="21"/>
      <c r="AP142" s="21"/>
      <c r="AQ142" s="21"/>
      <c r="AT142" s="45"/>
      <c r="AU142" s="45">
        <v>49</v>
      </c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21"/>
    </row>
    <row r="143" spans="1:71" ht="15" x14ac:dyDescent="0.2">
      <c r="L143" s="21"/>
      <c r="N143" s="24"/>
      <c r="O143" s="25"/>
      <c r="Q143" s="26"/>
      <c r="R143" s="26"/>
      <c r="S143" s="26"/>
      <c r="T143" s="25"/>
      <c r="U143" s="25"/>
      <c r="V143" s="25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79"/>
      <c r="AJ143" s="25"/>
      <c r="AK143" s="25"/>
      <c r="AL143" s="25"/>
      <c r="AM143" s="25"/>
      <c r="AN143" s="25"/>
      <c r="AP143" s="21"/>
      <c r="AQ143" s="34"/>
      <c r="AX143" s="14"/>
      <c r="BI143" s="14"/>
      <c r="BJ143" s="14"/>
      <c r="BK143" s="14"/>
      <c r="BL143" s="34"/>
      <c r="BM143" s="21"/>
      <c r="BN143" s="19"/>
      <c r="BP143" s="19"/>
      <c r="BQ143" s="19"/>
      <c r="BR143" s="19"/>
      <c r="BS143" s="19"/>
    </row>
    <row r="144" spans="1:71" ht="15" x14ac:dyDescent="0.2">
      <c r="A144" s="21" t="s">
        <v>1297</v>
      </c>
      <c r="B144" s="21" t="s">
        <v>1296</v>
      </c>
      <c r="C144" s="48" t="s">
        <v>929</v>
      </c>
      <c r="D144" s="48" t="s">
        <v>207</v>
      </c>
      <c r="E144" s="48"/>
      <c r="F144" s="48"/>
      <c r="G144" s="151" t="s">
        <v>138</v>
      </c>
      <c r="H144" s="151" t="s">
        <v>140</v>
      </c>
      <c r="I144" s="48" t="s">
        <v>177</v>
      </c>
      <c r="J144" s="48" t="s">
        <v>172</v>
      </c>
      <c r="K144" s="152">
        <v>43671</v>
      </c>
      <c r="L144" s="21"/>
      <c r="M144" s="45">
        <v>3.1316800000000002</v>
      </c>
      <c r="N144" s="45"/>
      <c r="O144" s="45"/>
      <c r="P144" s="21" t="s">
        <v>1020</v>
      </c>
      <c r="Q144" s="21"/>
      <c r="R144" s="21"/>
      <c r="S144" s="21"/>
      <c r="V144" s="21"/>
      <c r="W144" s="21"/>
      <c r="X144" s="21"/>
      <c r="AA144" s="21"/>
      <c r="AC144" s="21"/>
      <c r="AG144" s="21"/>
      <c r="AH144" s="21"/>
      <c r="AI144" s="21"/>
      <c r="AJ144" s="21"/>
      <c r="AL144" s="21"/>
      <c r="AM144" s="21"/>
      <c r="AN144" s="21"/>
      <c r="AO144" s="21"/>
      <c r="AP144" s="21"/>
      <c r="AQ144" s="21"/>
      <c r="AT144" s="45"/>
      <c r="AU144" s="45">
        <v>49</v>
      </c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21"/>
    </row>
    <row r="145" spans="1:71" ht="15" x14ac:dyDescent="0.2">
      <c r="A145" s="21" t="s">
        <v>1297</v>
      </c>
      <c r="B145" s="21" t="s">
        <v>1296</v>
      </c>
      <c r="C145" s="48" t="s">
        <v>937</v>
      </c>
      <c r="D145" s="48" t="s">
        <v>207</v>
      </c>
      <c r="E145" s="48"/>
      <c r="F145" s="48"/>
      <c r="G145" s="151" t="s">
        <v>138</v>
      </c>
      <c r="H145" s="151" t="s">
        <v>140</v>
      </c>
      <c r="I145" s="48" t="s">
        <v>177</v>
      </c>
      <c r="J145" s="48" t="s">
        <v>172</v>
      </c>
      <c r="K145" s="152">
        <v>43671</v>
      </c>
      <c r="L145" s="21"/>
      <c r="M145" s="45">
        <v>4.1880699999999997</v>
      </c>
      <c r="N145" s="45"/>
      <c r="O145" s="45"/>
      <c r="P145" s="21" t="s">
        <v>1020</v>
      </c>
      <c r="Q145" s="21"/>
      <c r="R145" s="21"/>
      <c r="S145" s="21"/>
      <c r="V145" s="21"/>
      <c r="W145" s="21"/>
      <c r="X145" s="21"/>
      <c r="AA145" s="21"/>
      <c r="AC145" s="21"/>
      <c r="AG145" s="21"/>
      <c r="AH145" s="21"/>
      <c r="AI145" s="21"/>
      <c r="AJ145" s="21"/>
      <c r="AL145" s="21"/>
      <c r="AM145" s="21"/>
      <c r="AN145" s="21"/>
      <c r="AO145" s="21"/>
      <c r="AP145" s="21"/>
      <c r="AQ145" s="21"/>
      <c r="AT145" s="45"/>
      <c r="AU145" s="45">
        <v>49</v>
      </c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21"/>
    </row>
    <row r="146" spans="1:71" ht="15" x14ac:dyDescent="0.2">
      <c r="C146" s="48"/>
      <c r="D146" s="48"/>
      <c r="E146" s="48"/>
      <c r="F146" s="48"/>
      <c r="G146" s="151"/>
      <c r="H146" s="151"/>
      <c r="I146" s="48"/>
      <c r="J146" s="48"/>
      <c r="K146" s="152"/>
      <c r="L146" s="21"/>
      <c r="M146" s="45"/>
      <c r="N146" s="45"/>
      <c r="O146" s="45"/>
      <c r="P146" s="21"/>
      <c r="Q146" s="21"/>
      <c r="R146" s="21"/>
      <c r="S146" s="21"/>
      <c r="V146" s="21"/>
      <c r="W146" s="21"/>
      <c r="X146" s="21"/>
      <c r="AA146" s="21"/>
      <c r="AC146" s="21"/>
      <c r="AG146" s="21"/>
      <c r="AH146" s="21"/>
      <c r="AI146" s="21"/>
      <c r="AJ146" s="21"/>
      <c r="AL146" s="21"/>
      <c r="AM146" s="21"/>
      <c r="AN146" s="21"/>
      <c r="AO146" s="21"/>
      <c r="AP146" s="21"/>
      <c r="AQ146" s="21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21"/>
    </row>
    <row r="147" spans="1:71" s="48" customFormat="1" x14ac:dyDescent="0.2">
      <c r="A147" s="21" t="s">
        <v>1297</v>
      </c>
      <c r="B147" s="21" t="s">
        <v>1296</v>
      </c>
      <c r="C147" s="42" t="s">
        <v>791</v>
      </c>
      <c r="D147" s="33" t="s">
        <v>207</v>
      </c>
      <c r="E147" s="33" t="s">
        <v>126</v>
      </c>
      <c r="F147" s="33" t="s">
        <v>143</v>
      </c>
      <c r="G147" s="33" t="s">
        <v>138</v>
      </c>
      <c r="H147" s="50" t="s">
        <v>139</v>
      </c>
      <c r="I147" s="21" t="s">
        <v>177</v>
      </c>
      <c r="J147" s="21" t="s">
        <v>183</v>
      </c>
      <c r="K147" s="44">
        <v>43671</v>
      </c>
      <c r="L147" s="33" t="s">
        <v>691</v>
      </c>
      <c r="M147" s="23">
        <v>10.260759999999999</v>
      </c>
      <c r="N147" s="23">
        <v>2</v>
      </c>
      <c r="O147" s="26" t="s">
        <v>167</v>
      </c>
      <c r="P147" s="23">
        <v>8.2607599999999994</v>
      </c>
      <c r="Q147" s="33">
        <v>3.71</v>
      </c>
      <c r="R147" s="33" t="s">
        <v>16</v>
      </c>
      <c r="S147" s="27">
        <v>1</v>
      </c>
      <c r="T147" s="33">
        <v>8.66</v>
      </c>
      <c r="U147" s="33" t="s">
        <v>16</v>
      </c>
      <c r="V147" s="33">
        <v>1</v>
      </c>
      <c r="W147" s="33"/>
      <c r="X147" s="33">
        <v>2</v>
      </c>
      <c r="Y147" s="33">
        <v>15.42</v>
      </c>
      <c r="Z147" s="33">
        <v>0.56000000000000005</v>
      </c>
      <c r="AA147" s="23"/>
      <c r="AB147" s="33"/>
      <c r="AC147" s="23"/>
      <c r="AD147" s="33"/>
      <c r="AE147" s="33">
        <v>13.6</v>
      </c>
      <c r="AF147" s="33">
        <v>0.5</v>
      </c>
      <c r="AG147" s="33">
        <v>7.6</v>
      </c>
      <c r="AH147" s="33">
        <v>0.6</v>
      </c>
      <c r="AI147" s="26"/>
      <c r="AJ147" s="33">
        <v>2.4700000000000002</v>
      </c>
      <c r="AK147" s="25" t="s">
        <v>223</v>
      </c>
      <c r="AL147" s="26">
        <v>19.9419549721935</v>
      </c>
      <c r="AM147" s="25" t="s">
        <v>223</v>
      </c>
      <c r="AN147" s="25">
        <f>SUM(AL147:AM147)</f>
        <v>19.9419549721935</v>
      </c>
      <c r="AO147" s="33"/>
      <c r="AP147" s="33" t="s">
        <v>125</v>
      </c>
      <c r="AQ147" s="33"/>
      <c r="AR147" s="33" t="s">
        <v>167</v>
      </c>
      <c r="AS147" s="33">
        <v>500</v>
      </c>
      <c r="AT147" s="26">
        <v>5.05</v>
      </c>
      <c r="AU147" s="23">
        <v>49</v>
      </c>
      <c r="AV147" s="21">
        <v>21</v>
      </c>
      <c r="AW147" s="53">
        <f>(((P147*(10^-6))*(AS147/1000)*1)/0.082057/(AV147+273.15))*(10^12)</f>
        <v>171121.87147696287</v>
      </c>
      <c r="AX147" s="14">
        <f>(P147*1000)/AT147/AU147</f>
        <v>33.383552232774299</v>
      </c>
      <c r="AY147" s="14">
        <f>AW147/AT147/AU147</f>
        <v>691.5412062112058</v>
      </c>
      <c r="AZ147" s="14"/>
      <c r="BA147" s="30">
        <v>33.767075558215204</v>
      </c>
      <c r="BB147" s="30"/>
      <c r="BC147" s="14">
        <v>1</v>
      </c>
      <c r="BD147" s="14"/>
      <c r="BE147" s="14">
        <v>136.91715506791533</v>
      </c>
      <c r="BF147" s="14">
        <v>4.6763369339398704</v>
      </c>
      <c r="BG147" s="14">
        <v>3</v>
      </c>
      <c r="BH147" s="14"/>
      <c r="BI147" s="14">
        <v>483.71394469292073</v>
      </c>
      <c r="BJ147" s="14">
        <v>12.15596840565267</v>
      </c>
      <c r="BK147" s="14">
        <v>3</v>
      </c>
      <c r="BL147" s="26"/>
      <c r="BM147"/>
      <c r="BN147" s="21"/>
      <c r="BO147" s="33"/>
      <c r="BP147" s="21"/>
      <c r="BQ147" s="21"/>
      <c r="BR147" s="21"/>
      <c r="BS147" s="21"/>
    </row>
    <row r="148" spans="1:71" ht="15" x14ac:dyDescent="0.2">
      <c r="A148" s="21" t="s">
        <v>1297</v>
      </c>
      <c r="B148" s="21" t="s">
        <v>1296</v>
      </c>
      <c r="C148" s="48" t="s">
        <v>931</v>
      </c>
      <c r="D148" s="48" t="s">
        <v>207</v>
      </c>
      <c r="E148" s="48"/>
      <c r="F148" s="48"/>
      <c r="G148" s="151" t="s">
        <v>138</v>
      </c>
      <c r="H148" s="151" t="s">
        <v>140</v>
      </c>
      <c r="I148" s="48" t="s">
        <v>177</v>
      </c>
      <c r="J148" s="48" t="s">
        <v>183</v>
      </c>
      <c r="K148" s="152">
        <v>43671</v>
      </c>
      <c r="L148" s="21"/>
      <c r="M148" s="45">
        <v>2.3924600000000003</v>
      </c>
      <c r="N148" s="45"/>
      <c r="O148" s="45"/>
      <c r="P148" s="21" t="s">
        <v>1020</v>
      </c>
      <c r="Q148" s="21"/>
      <c r="R148" s="21"/>
      <c r="S148" s="21"/>
      <c r="V148" s="21"/>
      <c r="W148" s="21"/>
      <c r="X148" s="21"/>
      <c r="AA148" s="21"/>
      <c r="AC148" s="21"/>
      <c r="AG148" s="21"/>
      <c r="AH148" s="21"/>
      <c r="AI148" s="21"/>
      <c r="AJ148" s="21"/>
      <c r="AL148" s="21"/>
      <c r="AM148" s="21"/>
      <c r="AN148" s="21"/>
      <c r="AO148" s="21"/>
      <c r="AP148" s="21"/>
      <c r="AQ148" s="21"/>
      <c r="AT148" s="45"/>
      <c r="AU148" s="45">
        <v>49</v>
      </c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21"/>
    </row>
    <row r="149" spans="1:71" s="48" customFormat="1" ht="15" x14ac:dyDescent="0.2">
      <c r="A149" s="21" t="s">
        <v>1297</v>
      </c>
      <c r="B149" s="21" t="s">
        <v>1296</v>
      </c>
      <c r="C149" s="48" t="s">
        <v>928</v>
      </c>
      <c r="D149" s="48" t="s">
        <v>207</v>
      </c>
      <c r="G149" s="151" t="s">
        <v>138</v>
      </c>
      <c r="H149" s="151" t="s">
        <v>140</v>
      </c>
      <c r="I149" s="48" t="s">
        <v>177</v>
      </c>
      <c r="J149" s="48" t="s">
        <v>183</v>
      </c>
      <c r="K149" s="152">
        <v>43671</v>
      </c>
      <c r="L149" s="21"/>
      <c r="M149" s="45">
        <v>3.3067100000000003</v>
      </c>
      <c r="N149" s="45"/>
      <c r="O149" s="45"/>
      <c r="P149" s="21" t="s">
        <v>1020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45"/>
      <c r="AU149" s="45">
        <v>49</v>
      </c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21"/>
      <c r="BN149" s="21"/>
      <c r="BO149" s="21"/>
      <c r="BP149" s="21"/>
      <c r="BQ149" s="21"/>
      <c r="BR149" s="21"/>
      <c r="BS149" s="21"/>
    </row>
    <row r="150" spans="1:71" s="48" customFormat="1" x14ac:dyDescent="0.2">
      <c r="A150" s="21"/>
      <c r="B150" s="21"/>
      <c r="C150" s="42"/>
      <c r="D150" s="33"/>
      <c r="E150" s="33"/>
      <c r="F150" s="33"/>
      <c r="G150" s="33"/>
      <c r="H150" s="50"/>
      <c r="I150" s="21"/>
      <c r="J150" s="21"/>
      <c r="K150" s="44"/>
      <c r="L150" s="33"/>
      <c r="M150" s="23"/>
      <c r="N150" s="23"/>
      <c r="O150" s="26"/>
      <c r="P150" s="23"/>
      <c r="Q150" s="33"/>
      <c r="R150" s="33"/>
      <c r="S150" s="27"/>
      <c r="T150" s="33"/>
      <c r="U150" s="33"/>
      <c r="V150" s="33"/>
      <c r="W150" s="33"/>
      <c r="X150" s="33"/>
      <c r="Y150" s="33"/>
      <c r="Z150" s="33"/>
      <c r="AA150" s="23"/>
      <c r="AB150" s="33"/>
      <c r="AC150" s="23"/>
      <c r="AD150" s="33"/>
      <c r="AE150" s="33"/>
      <c r="AF150" s="33"/>
      <c r="AG150" s="33"/>
      <c r="AH150" s="33"/>
      <c r="AI150" s="26"/>
      <c r="AJ150" s="33"/>
      <c r="AK150" s="25"/>
      <c r="AL150" s="26"/>
      <c r="AM150" s="25"/>
      <c r="AN150" s="25"/>
      <c r="AO150" s="33"/>
      <c r="AP150" s="33"/>
      <c r="AQ150" s="33"/>
      <c r="AR150" s="33"/>
      <c r="AS150" s="33"/>
      <c r="AT150" s="26"/>
      <c r="AU150" s="23"/>
      <c r="AV150" s="21"/>
      <c r="AW150" s="53"/>
      <c r="AX150" s="14"/>
      <c r="AY150" s="14"/>
      <c r="AZ150" s="14"/>
      <c r="BA150" s="30"/>
      <c r="BB150" s="30"/>
      <c r="BC150" s="14"/>
      <c r="BD150" s="14"/>
      <c r="BE150" s="14"/>
      <c r="BF150" s="14"/>
      <c r="BG150" s="14"/>
      <c r="BH150" s="14"/>
      <c r="BI150" s="14"/>
      <c r="BJ150" s="14"/>
      <c r="BK150" s="14"/>
      <c r="BL150" s="26"/>
      <c r="BM150"/>
      <c r="BN150" s="21"/>
      <c r="BO150" s="33"/>
      <c r="BP150" s="21"/>
      <c r="BQ150" s="21"/>
      <c r="BR150" s="21"/>
      <c r="BS150" s="21"/>
    </row>
    <row r="151" spans="1:71" s="48" customFormat="1" x14ac:dyDescent="0.2">
      <c r="A151" s="21" t="s">
        <v>1297</v>
      </c>
      <c r="B151" s="21" t="s">
        <v>1296</v>
      </c>
      <c r="C151" s="42" t="s">
        <v>793</v>
      </c>
      <c r="D151" s="33" t="s">
        <v>207</v>
      </c>
      <c r="E151" s="33" t="s">
        <v>126</v>
      </c>
      <c r="F151" s="33" t="s">
        <v>145</v>
      </c>
      <c r="G151" s="33" t="s">
        <v>138</v>
      </c>
      <c r="H151" s="50" t="s">
        <v>139</v>
      </c>
      <c r="I151" s="21" t="s">
        <v>177</v>
      </c>
      <c r="J151" s="21" t="s">
        <v>180</v>
      </c>
      <c r="K151" s="44">
        <v>43671</v>
      </c>
      <c r="L151" s="33" t="s">
        <v>692</v>
      </c>
      <c r="M151" s="23">
        <v>15.656330000000001</v>
      </c>
      <c r="N151" s="23">
        <v>2</v>
      </c>
      <c r="O151" s="26" t="s">
        <v>167</v>
      </c>
      <c r="P151" s="23">
        <v>13.656330000000001</v>
      </c>
      <c r="Q151" s="33">
        <v>1.96</v>
      </c>
      <c r="R151" s="33" t="s">
        <v>16</v>
      </c>
      <c r="S151" s="27">
        <v>1</v>
      </c>
      <c r="T151" s="33">
        <v>8.66</v>
      </c>
      <c r="U151" s="33" t="s">
        <v>16</v>
      </c>
      <c r="V151" s="33">
        <v>1</v>
      </c>
      <c r="W151" s="33"/>
      <c r="X151" s="33">
        <v>2</v>
      </c>
      <c r="Y151" s="33">
        <v>15.42</v>
      </c>
      <c r="Z151" s="33">
        <v>0.56000000000000005</v>
      </c>
      <c r="AA151" s="23"/>
      <c r="AB151" s="33"/>
      <c r="AC151" s="23"/>
      <c r="AD151" s="33"/>
      <c r="AE151" s="33">
        <v>13.6</v>
      </c>
      <c r="AF151" s="33">
        <v>0.5</v>
      </c>
      <c r="AG151" s="33">
        <v>7.6</v>
      </c>
      <c r="AH151" s="33">
        <v>0.6</v>
      </c>
      <c r="AI151" s="26"/>
      <c r="AJ151" s="33">
        <v>1</v>
      </c>
      <c r="AK151" s="25" t="s">
        <v>223</v>
      </c>
      <c r="AL151" s="26">
        <v>-3.371808376701706</v>
      </c>
      <c r="AM151" s="25" t="s">
        <v>223</v>
      </c>
      <c r="AN151" s="25">
        <f>SUM(AL151:AM151)</f>
        <v>-3.371808376701706</v>
      </c>
      <c r="AO151" s="33"/>
      <c r="AP151" s="33" t="s">
        <v>125</v>
      </c>
      <c r="AQ151" s="33"/>
      <c r="AR151" s="33" t="s">
        <v>167</v>
      </c>
      <c r="AS151" s="33">
        <v>250</v>
      </c>
      <c r="AT151" s="26">
        <v>2.4</v>
      </c>
      <c r="AU151" s="23">
        <v>49</v>
      </c>
      <c r="AV151" s="21">
        <v>21</v>
      </c>
      <c r="AW151" s="53">
        <f>(((P151*(10^-6))*(AS151/1000)*1)/0.082057/(AV151+273.15))*(10^12)</f>
        <v>141445.62649846941</v>
      </c>
      <c r="AX151" s="14">
        <f>(P151*1000)/AT151/AU151</f>
        <v>116.12525510204081</v>
      </c>
      <c r="AY151" s="14">
        <f>AW151/AT151/AU151</f>
        <v>1202.7689328101142</v>
      </c>
      <c r="AZ151" s="14"/>
      <c r="BA151" s="30">
        <v>30.449674305226338</v>
      </c>
      <c r="BB151" s="30"/>
      <c r="BC151" s="14">
        <v>1</v>
      </c>
      <c r="BD151" s="14"/>
      <c r="BE151" s="14">
        <v>174.01886482595589</v>
      </c>
      <c r="BF151" s="14">
        <v>2.224182408216679</v>
      </c>
      <c r="BG151" s="14">
        <v>3</v>
      </c>
      <c r="BH151" s="14"/>
      <c r="BI151" s="14">
        <v>5926.69961668622</v>
      </c>
      <c r="BJ151" s="14">
        <v>49.548380543219004</v>
      </c>
      <c r="BK151" s="14">
        <v>3</v>
      </c>
      <c r="BL151" s="26"/>
      <c r="BM151"/>
      <c r="BN151" s="21"/>
      <c r="BO151" s="33"/>
      <c r="BP151" s="21"/>
      <c r="BQ151" s="21"/>
      <c r="BR151" s="21"/>
      <c r="BS151" s="21"/>
    </row>
    <row r="152" spans="1:71" s="48" customFormat="1" x14ac:dyDescent="0.2">
      <c r="A152" s="21" t="s">
        <v>1297</v>
      </c>
      <c r="B152" s="21" t="s">
        <v>1296</v>
      </c>
      <c r="C152" s="42" t="s">
        <v>946</v>
      </c>
      <c r="D152" s="33" t="s">
        <v>207</v>
      </c>
      <c r="E152" s="33" t="s">
        <v>126</v>
      </c>
      <c r="F152" s="33" t="s">
        <v>144</v>
      </c>
      <c r="G152" s="33" t="s">
        <v>138</v>
      </c>
      <c r="H152" s="50" t="s">
        <v>140</v>
      </c>
      <c r="I152" s="21" t="s">
        <v>177</v>
      </c>
      <c r="J152" s="21" t="s">
        <v>180</v>
      </c>
      <c r="K152" s="44">
        <v>43671</v>
      </c>
      <c r="L152" s="33" t="s">
        <v>692</v>
      </c>
      <c r="M152" s="23">
        <v>8.3837299999999999</v>
      </c>
      <c r="N152" s="23">
        <v>2</v>
      </c>
      <c r="O152" s="26" t="s">
        <v>167</v>
      </c>
      <c r="P152" s="23" t="s">
        <v>1020</v>
      </c>
      <c r="Q152" s="33">
        <v>2.76</v>
      </c>
      <c r="R152" s="33" t="s">
        <v>16</v>
      </c>
      <c r="S152" s="27">
        <v>1</v>
      </c>
      <c r="T152" s="33">
        <v>8.66</v>
      </c>
      <c r="U152" s="33" t="s">
        <v>16</v>
      </c>
      <c r="V152" s="33">
        <v>1</v>
      </c>
      <c r="W152" s="33"/>
      <c r="X152" s="33">
        <v>2</v>
      </c>
      <c r="Y152" s="33">
        <v>15.42</v>
      </c>
      <c r="Z152" s="33">
        <v>0.56000000000000005</v>
      </c>
      <c r="AA152" s="23"/>
      <c r="AB152" s="33"/>
      <c r="AC152" s="23"/>
      <c r="AD152" s="33"/>
      <c r="AE152" s="33">
        <v>13.6</v>
      </c>
      <c r="AF152" s="33">
        <v>0.5</v>
      </c>
      <c r="AG152" s="33">
        <v>7.6</v>
      </c>
      <c r="AH152" s="33">
        <v>0.6</v>
      </c>
      <c r="AI152" s="26"/>
      <c r="AJ152" s="33">
        <v>0.79</v>
      </c>
      <c r="AK152" s="25" t="s">
        <v>223</v>
      </c>
      <c r="AL152" s="26">
        <v>-6.7023459979724365</v>
      </c>
      <c r="AM152" s="25" t="s">
        <v>223</v>
      </c>
      <c r="AN152" s="25">
        <f>SUM(AL152:AM152)</f>
        <v>-6.7023459979724365</v>
      </c>
      <c r="AO152" s="33"/>
      <c r="AP152" s="33" t="s">
        <v>125</v>
      </c>
      <c r="AQ152" s="33"/>
      <c r="AR152" s="33" t="s">
        <v>167</v>
      </c>
      <c r="AS152" s="33">
        <v>250</v>
      </c>
      <c r="AT152" s="26">
        <v>1.8</v>
      </c>
      <c r="AU152" s="23">
        <v>49</v>
      </c>
      <c r="AV152" s="21">
        <v>21</v>
      </c>
      <c r="AW152" s="53" t="e">
        <f>(((P152*(10^-6))*(AS152/1000)*1)/0.082057/(AV152+273.15))*(10^12)</f>
        <v>#VALUE!</v>
      </c>
      <c r="AX152" s="14" t="e">
        <f>(P152*1000)/AT152/AU152</f>
        <v>#VALUE!</v>
      </c>
      <c r="AY152" s="14" t="e">
        <f>AW152/AT152/AU152</f>
        <v>#VALUE!</v>
      </c>
      <c r="AZ152" s="14"/>
      <c r="BA152" s="30" t="s">
        <v>167</v>
      </c>
      <c r="BB152" s="30"/>
      <c r="BC152" s="14"/>
      <c r="BD152" s="14"/>
      <c r="BE152" s="14" t="s">
        <v>167</v>
      </c>
      <c r="BF152" s="14" t="s">
        <v>167</v>
      </c>
      <c r="BG152" s="14" t="s">
        <v>167</v>
      </c>
      <c r="BH152" s="14"/>
      <c r="BI152" s="14" t="s">
        <v>167</v>
      </c>
      <c r="BJ152" s="14" t="s">
        <v>167</v>
      </c>
      <c r="BK152" s="14" t="s">
        <v>167</v>
      </c>
      <c r="BL152" s="26"/>
      <c r="BM152"/>
      <c r="BN152" s="21"/>
      <c r="BO152" s="33"/>
      <c r="BP152" s="21"/>
      <c r="BQ152" s="21"/>
      <c r="BR152" s="21"/>
      <c r="BS152" s="21"/>
    </row>
    <row r="153" spans="1:71" s="48" customFormat="1" x14ac:dyDescent="0.2">
      <c r="A153" s="21" t="s">
        <v>1297</v>
      </c>
      <c r="B153" s="21" t="s">
        <v>1296</v>
      </c>
      <c r="C153" s="42" t="s">
        <v>948</v>
      </c>
      <c r="D153" s="33" t="s">
        <v>207</v>
      </c>
      <c r="E153" s="33" t="s">
        <v>126</v>
      </c>
      <c r="F153" s="33" t="s">
        <v>146</v>
      </c>
      <c r="G153" s="33" t="s">
        <v>138</v>
      </c>
      <c r="H153" s="50" t="s">
        <v>140</v>
      </c>
      <c r="I153" s="21" t="s">
        <v>177</v>
      </c>
      <c r="J153" s="21" t="s">
        <v>180</v>
      </c>
      <c r="K153" s="44">
        <v>43671</v>
      </c>
      <c r="L153" s="33" t="s">
        <v>692</v>
      </c>
      <c r="M153" s="23">
        <v>18.196909999999999</v>
      </c>
      <c r="N153" s="23">
        <v>2</v>
      </c>
      <c r="O153" s="26" t="s">
        <v>167</v>
      </c>
      <c r="P153" s="23">
        <v>16.196909999999999</v>
      </c>
      <c r="Q153" s="33">
        <v>2.2000000000000002</v>
      </c>
      <c r="R153" s="33" t="s">
        <v>16</v>
      </c>
      <c r="S153" s="27">
        <v>1</v>
      </c>
      <c r="T153" s="33">
        <v>8.66</v>
      </c>
      <c r="U153" s="33" t="s">
        <v>16</v>
      </c>
      <c r="V153" s="33">
        <v>1</v>
      </c>
      <c r="W153" s="33"/>
      <c r="X153" s="33">
        <v>2</v>
      </c>
      <c r="Y153" s="33">
        <v>15.42</v>
      </c>
      <c r="Z153" s="33">
        <v>0.56000000000000005</v>
      </c>
      <c r="AA153" s="23"/>
      <c r="AB153" s="33"/>
      <c r="AC153" s="23"/>
      <c r="AD153" s="33"/>
      <c r="AE153" s="33">
        <v>13.6</v>
      </c>
      <c r="AF153" s="33">
        <v>0.5</v>
      </c>
      <c r="AG153" s="33">
        <v>7.6</v>
      </c>
      <c r="AH153" s="33">
        <v>0.6</v>
      </c>
      <c r="AI153" s="26"/>
      <c r="AJ153" s="33">
        <v>1.39</v>
      </c>
      <c r="AK153" s="25" t="s">
        <v>223</v>
      </c>
      <c r="AL153" s="26">
        <v>2.8134757770868322</v>
      </c>
      <c r="AM153" s="25" t="s">
        <v>223</v>
      </c>
      <c r="AN153" s="25">
        <f>SUM(AL153:AM153)</f>
        <v>2.8134757770868322</v>
      </c>
      <c r="AO153" s="33"/>
      <c r="AP153" s="33" t="s">
        <v>125</v>
      </c>
      <c r="AQ153" s="33"/>
      <c r="AR153" s="33" t="s">
        <v>167</v>
      </c>
      <c r="AS153" s="33">
        <v>250</v>
      </c>
      <c r="AT153" s="26">
        <v>2.4500000000000002</v>
      </c>
      <c r="AU153" s="23">
        <v>49</v>
      </c>
      <c r="AV153" s="21">
        <v>21</v>
      </c>
      <c r="AW153" s="53">
        <f>(((P153*(10^-6))*(AS153/1000)*1)/0.082057/(AV153+273.15))*(10^12)</f>
        <v>167759.7189207733</v>
      </c>
      <c r="AX153" s="14">
        <f>(P153*1000)/AT153/AU153</f>
        <v>134.91803415243646</v>
      </c>
      <c r="AY153" s="14">
        <f>AW153/AT153/AU153</f>
        <v>1397.4154012559206</v>
      </c>
      <c r="AZ153" s="14"/>
      <c r="BA153" s="30">
        <v>33.395695284361388</v>
      </c>
      <c r="BB153" s="30"/>
      <c r="BC153" s="14">
        <v>1</v>
      </c>
      <c r="BD153" s="14"/>
      <c r="BE153" s="14" t="s">
        <v>167</v>
      </c>
      <c r="BF153" s="14" t="s">
        <v>167</v>
      </c>
      <c r="BG153" s="14" t="s">
        <v>167</v>
      </c>
      <c r="BH153" s="14"/>
      <c r="BI153" s="14" t="s">
        <v>167</v>
      </c>
      <c r="BJ153" s="14" t="s">
        <v>167</v>
      </c>
      <c r="BK153" s="14" t="s">
        <v>167</v>
      </c>
      <c r="BL153" s="26"/>
      <c r="BM153"/>
      <c r="BN153" s="21"/>
      <c r="BO153" s="33"/>
      <c r="BP153" s="21"/>
      <c r="BQ153" s="21"/>
      <c r="BR153" s="21"/>
      <c r="BS153" s="21"/>
    </row>
    <row r="154" spans="1:71" s="48" customFormat="1" x14ac:dyDescent="0.2">
      <c r="A154" s="22"/>
      <c r="B154" s="22"/>
      <c r="C154" s="42"/>
      <c r="D154" s="33"/>
      <c r="E154" s="33"/>
      <c r="F154" s="33"/>
      <c r="G154" s="33"/>
      <c r="H154" s="50"/>
      <c r="I154" s="21"/>
      <c r="J154" s="21"/>
      <c r="K154" s="44"/>
      <c r="L154" s="33"/>
      <c r="M154" s="23"/>
      <c r="N154" s="23"/>
      <c r="O154" s="26"/>
      <c r="P154" s="23"/>
      <c r="Q154" s="33"/>
      <c r="R154" s="33"/>
      <c r="S154" s="27"/>
      <c r="T154" s="33"/>
      <c r="U154" s="33"/>
      <c r="V154" s="33"/>
      <c r="W154" s="33"/>
      <c r="X154" s="33"/>
      <c r="Y154" s="33"/>
      <c r="Z154" s="33"/>
      <c r="AA154" s="23"/>
      <c r="AB154" s="33"/>
      <c r="AC154" s="23"/>
      <c r="AD154" s="33"/>
      <c r="AE154" s="33"/>
      <c r="AF154" s="33"/>
      <c r="AG154" s="33"/>
      <c r="AH154" s="33"/>
      <c r="AI154" s="26"/>
      <c r="AJ154" s="33"/>
      <c r="AK154" s="25"/>
      <c r="AL154" s="26"/>
      <c r="AM154" s="25"/>
      <c r="AN154" s="25"/>
      <c r="AO154" s="33"/>
      <c r="AP154" s="33"/>
      <c r="AQ154" s="33"/>
      <c r="AR154" s="33"/>
      <c r="AS154" s="33"/>
      <c r="AT154" s="26"/>
      <c r="AU154" s="23"/>
      <c r="AV154" s="21"/>
      <c r="AW154" s="53"/>
      <c r="AX154" s="14"/>
      <c r="AY154" s="14"/>
      <c r="AZ154" s="14"/>
      <c r="BA154" s="30"/>
      <c r="BB154" s="30"/>
      <c r="BC154" s="14"/>
      <c r="BD154" s="14"/>
      <c r="BE154" s="14"/>
      <c r="BF154" s="14"/>
      <c r="BG154" s="14"/>
      <c r="BH154" s="14"/>
      <c r="BI154" s="14"/>
      <c r="BJ154" s="14"/>
      <c r="BK154" s="14"/>
      <c r="BL154" s="26"/>
      <c r="BM154"/>
      <c r="BN154" s="21"/>
      <c r="BO154" s="33"/>
      <c r="BP154" s="21"/>
      <c r="BQ154" s="21"/>
      <c r="BR154" s="21"/>
      <c r="BS154" s="21"/>
    </row>
    <row r="155" spans="1:71" x14ac:dyDescent="0.2">
      <c r="A155" s="21" t="s">
        <v>1297</v>
      </c>
      <c r="B155" s="21" t="s">
        <v>1296</v>
      </c>
      <c r="C155" s="42" t="s">
        <v>794</v>
      </c>
      <c r="D155" s="33" t="s">
        <v>207</v>
      </c>
      <c r="E155" s="33" t="s">
        <v>126</v>
      </c>
      <c r="F155" s="33" t="s">
        <v>148</v>
      </c>
      <c r="G155" s="33" t="s">
        <v>138</v>
      </c>
      <c r="H155" s="50" t="s">
        <v>139</v>
      </c>
      <c r="I155" s="21" t="s">
        <v>177</v>
      </c>
      <c r="J155" s="21" t="s">
        <v>173</v>
      </c>
      <c r="K155" s="44">
        <v>43671</v>
      </c>
      <c r="L155" s="33" t="s">
        <v>697</v>
      </c>
      <c r="M155" s="23">
        <v>18.61712</v>
      </c>
      <c r="N155" s="23">
        <v>2</v>
      </c>
      <c r="O155" s="26" t="s">
        <v>167</v>
      </c>
      <c r="P155" s="23">
        <v>16.61712</v>
      </c>
      <c r="Q155" s="33">
        <v>1.68</v>
      </c>
      <c r="R155" s="33" t="s">
        <v>16</v>
      </c>
      <c r="S155" s="27">
        <v>1</v>
      </c>
      <c r="T155" s="33">
        <v>8.66</v>
      </c>
      <c r="U155" s="33" t="s">
        <v>16</v>
      </c>
      <c r="V155" s="33">
        <v>1</v>
      </c>
      <c r="W155" s="33"/>
      <c r="X155" s="33">
        <v>2</v>
      </c>
      <c r="Y155" s="33">
        <v>15.42</v>
      </c>
      <c r="Z155" s="33">
        <v>0.56000000000000005</v>
      </c>
      <c r="AA155" s="23"/>
      <c r="AB155" s="33"/>
      <c r="AC155" s="23"/>
      <c r="AD155" s="33"/>
      <c r="AE155" s="33">
        <v>13.6</v>
      </c>
      <c r="AF155" s="33">
        <v>0.5</v>
      </c>
      <c r="AG155" s="33">
        <v>7.6</v>
      </c>
      <c r="AH155" s="33">
        <v>0.6</v>
      </c>
      <c r="AI155" s="26"/>
      <c r="AJ155" s="33">
        <v>0.86</v>
      </c>
      <c r="AK155" s="25" t="s">
        <v>223</v>
      </c>
      <c r="AL155" s="26">
        <v>-5.592166790882211</v>
      </c>
      <c r="AM155" s="25" t="s">
        <v>223</v>
      </c>
      <c r="AN155" s="25">
        <f>SUM(AL155:AM155)</f>
        <v>-5.592166790882211</v>
      </c>
      <c r="AP155" s="33" t="s">
        <v>125</v>
      </c>
      <c r="AQ155" s="33"/>
      <c r="AR155" s="33" t="s">
        <v>167</v>
      </c>
      <c r="AS155" s="33">
        <v>250</v>
      </c>
      <c r="AT155" s="26">
        <v>2.4</v>
      </c>
      <c r="AU155" s="23">
        <v>49</v>
      </c>
      <c r="AV155" s="21">
        <v>21</v>
      </c>
      <c r="AW155" s="53">
        <f>(((P155*(10^-6))*(AS155/1000)*1)/0.082057/(AV155+273.15))*(10^12)</f>
        <v>172112.04979670572</v>
      </c>
      <c r="AX155" s="14">
        <f>(P155*1000)/AT155/AU155</f>
        <v>141.30204081632652</v>
      </c>
      <c r="AY155" s="14">
        <f>AW155/AT155/AU155</f>
        <v>1463.5378384073615</v>
      </c>
      <c r="BA155" s="30">
        <v>32.794583259685844</v>
      </c>
      <c r="BC155" s="14">
        <v>1</v>
      </c>
      <c r="BE155" s="14">
        <v>341.53004516303304</v>
      </c>
      <c r="BF155" s="14">
        <v>47.779465219372639</v>
      </c>
      <c r="BG155" s="14">
        <v>3</v>
      </c>
      <c r="BI155" s="14">
        <v>1253.5239489538519</v>
      </c>
      <c r="BJ155" s="14">
        <v>15.865554916884959</v>
      </c>
      <c r="BK155" s="14">
        <v>3</v>
      </c>
      <c r="BO155" s="33"/>
    </row>
    <row r="156" spans="1:71" ht="15" x14ac:dyDescent="0.2">
      <c r="A156" s="21" t="s">
        <v>1297</v>
      </c>
      <c r="B156" s="21" t="s">
        <v>1296</v>
      </c>
      <c r="C156" s="48" t="s">
        <v>954</v>
      </c>
      <c r="D156" s="48" t="s">
        <v>207</v>
      </c>
      <c r="E156" s="48"/>
      <c r="F156" s="48"/>
      <c r="G156" s="151" t="s">
        <v>138</v>
      </c>
      <c r="H156" s="151" t="s">
        <v>140</v>
      </c>
      <c r="I156" s="48" t="s">
        <v>177</v>
      </c>
      <c r="J156" s="48" t="s">
        <v>173</v>
      </c>
      <c r="K156" s="152">
        <v>43671</v>
      </c>
      <c r="L156" s="21"/>
      <c r="M156" s="45">
        <v>51.100940000000001</v>
      </c>
      <c r="N156" s="45"/>
      <c r="O156" s="45"/>
      <c r="P156" s="21" t="s">
        <v>1188</v>
      </c>
      <c r="Q156" s="21" t="s">
        <v>167</v>
      </c>
      <c r="R156" s="21"/>
      <c r="S156" s="21"/>
      <c r="V156" s="21"/>
      <c r="W156" s="21"/>
      <c r="X156" s="21"/>
      <c r="AA156" s="21"/>
      <c r="AC156" s="21"/>
      <c r="AG156" s="21"/>
      <c r="AH156" s="21"/>
      <c r="AI156" s="21"/>
      <c r="AJ156" s="21"/>
      <c r="AL156" s="21"/>
      <c r="AM156" s="21"/>
      <c r="AN156" s="21"/>
      <c r="AO156" s="21"/>
      <c r="AP156" s="21"/>
      <c r="AQ156" s="21"/>
      <c r="AT156" s="45"/>
      <c r="AU156" s="45">
        <v>49</v>
      </c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21"/>
      <c r="BS156" s="48"/>
    </row>
    <row r="157" spans="1:71" ht="15" x14ac:dyDescent="0.2">
      <c r="A157" s="21" t="s">
        <v>1297</v>
      </c>
      <c r="B157" s="21" t="s">
        <v>1296</v>
      </c>
      <c r="C157" s="48" t="s">
        <v>919</v>
      </c>
      <c r="D157" s="48" t="s">
        <v>207</v>
      </c>
      <c r="E157" s="48"/>
      <c r="F157" s="48"/>
      <c r="G157" s="151" t="s">
        <v>138</v>
      </c>
      <c r="H157" s="151" t="s">
        <v>140</v>
      </c>
      <c r="I157" s="48" t="s">
        <v>177</v>
      </c>
      <c r="J157" s="48" t="s">
        <v>173</v>
      </c>
      <c r="K157" s="152">
        <v>43671</v>
      </c>
      <c r="L157" s="21"/>
      <c r="M157" s="45">
        <v>1.7353499999999999</v>
      </c>
      <c r="N157" s="45"/>
      <c r="O157" s="45"/>
      <c r="P157" s="21" t="s">
        <v>1020</v>
      </c>
      <c r="Q157" s="21"/>
      <c r="R157" s="21"/>
      <c r="S157" s="21"/>
      <c r="V157" s="21"/>
      <c r="W157" s="21"/>
      <c r="X157" s="21"/>
      <c r="AA157" s="21"/>
      <c r="AC157" s="21"/>
      <c r="AG157" s="21"/>
      <c r="AH157" s="21"/>
      <c r="AI157" s="21"/>
      <c r="AJ157" s="21"/>
      <c r="AL157" s="21"/>
      <c r="AM157" s="21"/>
      <c r="AN157" s="21"/>
      <c r="AO157" s="21"/>
      <c r="AP157" s="21"/>
      <c r="AQ157" s="21"/>
      <c r="AT157" s="45"/>
      <c r="AU157" s="45">
        <v>49</v>
      </c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21"/>
      <c r="BS157" s="48"/>
    </row>
    <row r="158" spans="1:71" x14ac:dyDescent="0.2">
      <c r="A158" s="22"/>
      <c r="B158" s="22"/>
      <c r="C158" s="42"/>
      <c r="D158" s="33"/>
      <c r="E158" s="33"/>
      <c r="F158" s="33"/>
      <c r="G158" s="33"/>
      <c r="H158" s="33"/>
      <c r="N158" s="23"/>
      <c r="O158" s="26"/>
      <c r="Q158" s="33"/>
      <c r="R158" s="33"/>
      <c r="T158" s="33"/>
      <c r="U158" s="33"/>
      <c r="V158" s="33"/>
      <c r="W158" s="33"/>
      <c r="X158" s="33"/>
      <c r="Y158" s="33"/>
      <c r="Z158" s="33"/>
      <c r="AA158" s="23"/>
      <c r="AB158" s="33"/>
      <c r="AC158" s="23"/>
      <c r="AD158" s="33"/>
      <c r="AE158" s="33"/>
      <c r="AF158" s="33"/>
      <c r="AG158" s="33"/>
      <c r="AH158" s="33"/>
      <c r="AI158" s="26"/>
      <c r="AJ158" s="33"/>
      <c r="AK158" s="25"/>
      <c r="AL158" s="26"/>
      <c r="AM158" s="25"/>
      <c r="AN158" s="25"/>
      <c r="AQ158" s="33"/>
      <c r="AR158" s="33"/>
      <c r="AS158" s="33"/>
      <c r="AT158" s="26"/>
      <c r="AU158" s="23"/>
      <c r="AX158" s="14"/>
      <c r="BI158" s="14"/>
      <c r="BJ158" s="14"/>
      <c r="BK158" s="14"/>
      <c r="BN158" s="42"/>
      <c r="BO158" s="33"/>
    </row>
    <row r="159" spans="1:71" x14ac:dyDescent="0.2">
      <c r="A159" s="21" t="s">
        <v>1297</v>
      </c>
      <c r="B159" s="21" t="s">
        <v>1296</v>
      </c>
      <c r="C159" s="42" t="s">
        <v>790</v>
      </c>
      <c r="D159" s="33" t="s">
        <v>207</v>
      </c>
      <c r="E159" s="33" t="s">
        <v>126</v>
      </c>
      <c r="F159" s="33" t="s">
        <v>149</v>
      </c>
      <c r="G159" s="33" t="s">
        <v>138</v>
      </c>
      <c r="H159" s="50" t="s">
        <v>139</v>
      </c>
      <c r="I159" s="21" t="s">
        <v>177</v>
      </c>
      <c r="J159" s="21" t="s">
        <v>181</v>
      </c>
      <c r="K159" s="44">
        <v>43671</v>
      </c>
      <c r="L159" s="33" t="s">
        <v>693</v>
      </c>
      <c r="M159" s="23">
        <v>11.368209999999999</v>
      </c>
      <c r="N159" s="23">
        <v>2</v>
      </c>
      <c r="O159" s="26" t="s">
        <v>167</v>
      </c>
      <c r="P159" s="23">
        <v>9.3682099999999995</v>
      </c>
      <c r="Q159" s="33">
        <v>2.4300000000000002</v>
      </c>
      <c r="R159" s="33" t="s">
        <v>16</v>
      </c>
      <c r="S159" s="27">
        <v>1</v>
      </c>
      <c r="T159" s="33">
        <v>8.66</v>
      </c>
      <c r="U159" s="33" t="s">
        <v>16</v>
      </c>
      <c r="V159" s="33">
        <v>1</v>
      </c>
      <c r="W159" s="33"/>
      <c r="X159" s="33">
        <v>2</v>
      </c>
      <c r="Y159" s="33">
        <v>15.42</v>
      </c>
      <c r="Z159" s="33">
        <v>0.56000000000000005</v>
      </c>
      <c r="AA159" s="23"/>
      <c r="AB159" s="33"/>
      <c r="AC159" s="23"/>
      <c r="AD159" s="33"/>
      <c r="AE159" s="33">
        <v>13.6</v>
      </c>
      <c r="AF159" s="33">
        <v>0.5</v>
      </c>
      <c r="AG159" s="33">
        <v>7.6</v>
      </c>
      <c r="AH159" s="33">
        <v>0.6</v>
      </c>
      <c r="AI159" s="26"/>
      <c r="AJ159" s="33">
        <v>1.05</v>
      </c>
      <c r="AK159" s="25" t="s">
        <v>223</v>
      </c>
      <c r="AL159" s="26">
        <v>-2.5788232287800881</v>
      </c>
      <c r="AM159" s="25" t="s">
        <v>223</v>
      </c>
      <c r="AN159" s="25">
        <f>SUM(AL159:AM159)</f>
        <v>-2.5788232287800881</v>
      </c>
      <c r="AP159" s="33" t="s">
        <v>125</v>
      </c>
      <c r="AQ159" s="33"/>
      <c r="AR159" s="33" t="s">
        <v>167</v>
      </c>
      <c r="AS159" s="33">
        <v>250</v>
      </c>
      <c r="AT159" s="26">
        <v>3</v>
      </c>
      <c r="AU159" s="23">
        <v>49</v>
      </c>
      <c r="AV159" s="21">
        <v>21</v>
      </c>
      <c r="AW159" s="53">
        <f>(((P159*(10^-6))*(AS159/1000)*1)/0.082057/(AV159+273.15))*(10^12)</f>
        <v>97031.364401653002</v>
      </c>
      <c r="AX159" s="14">
        <f>(P159*1000)/AT159/AU159</f>
        <v>63.729319727891145</v>
      </c>
      <c r="AY159" s="14">
        <f>AW159/AT159/AU159</f>
        <v>660.07730885478225</v>
      </c>
      <c r="BA159" s="30">
        <v>33.778839986433979</v>
      </c>
      <c r="BC159" s="14">
        <v>1</v>
      </c>
      <c r="BE159" s="14">
        <v>125.64691375647924</v>
      </c>
      <c r="BF159" s="14">
        <v>4.6798784813710048</v>
      </c>
      <c r="BG159" s="14">
        <v>3</v>
      </c>
      <c r="BI159" s="14">
        <v>1065.5908517291491</v>
      </c>
      <c r="BJ159" s="14">
        <v>54.128939018860272</v>
      </c>
      <c r="BK159" s="14">
        <v>3</v>
      </c>
      <c r="BO159" s="33"/>
    </row>
    <row r="160" spans="1:71" s="48" customFormat="1" ht="15" x14ac:dyDescent="0.2">
      <c r="A160" s="21" t="s">
        <v>1297</v>
      </c>
      <c r="B160" s="21" t="s">
        <v>1296</v>
      </c>
      <c r="C160" s="19" t="s">
        <v>877</v>
      </c>
      <c r="D160" s="21" t="s">
        <v>207</v>
      </c>
      <c r="E160" s="33" t="s">
        <v>126</v>
      </c>
      <c r="F160" s="21" t="s">
        <v>1000</v>
      </c>
      <c r="G160" s="21" t="s">
        <v>138</v>
      </c>
      <c r="H160" s="21" t="s">
        <v>139</v>
      </c>
      <c r="I160" s="21" t="s">
        <v>177</v>
      </c>
      <c r="J160" s="21" t="s">
        <v>181</v>
      </c>
      <c r="K160" s="44">
        <v>43671</v>
      </c>
      <c r="L160" s="21" t="s">
        <v>693</v>
      </c>
      <c r="M160" s="23">
        <v>14.062660000000001</v>
      </c>
      <c r="N160" s="23">
        <v>2</v>
      </c>
      <c r="O160" s="26" t="s">
        <v>167</v>
      </c>
      <c r="P160" s="23">
        <v>12.062660000000001</v>
      </c>
      <c r="Q160" s="26" t="s">
        <v>167</v>
      </c>
      <c r="R160" s="26" t="s">
        <v>167</v>
      </c>
      <c r="S160" s="26" t="s">
        <v>167</v>
      </c>
      <c r="T160" s="25" t="s">
        <v>167</v>
      </c>
      <c r="U160" s="25" t="s">
        <v>167</v>
      </c>
      <c r="V160" s="25" t="s">
        <v>167</v>
      </c>
      <c r="W160" s="28"/>
      <c r="X160" s="28" t="s">
        <v>16</v>
      </c>
      <c r="Y160" s="28" t="s">
        <v>16</v>
      </c>
      <c r="Z160" s="28" t="s">
        <v>16</v>
      </c>
      <c r="AA160" s="28" t="s">
        <v>16</v>
      </c>
      <c r="AB160" s="28" t="s">
        <v>16</v>
      </c>
      <c r="AC160" s="28" t="s">
        <v>16</v>
      </c>
      <c r="AD160" s="28" t="s">
        <v>16</v>
      </c>
      <c r="AE160" s="28" t="s">
        <v>16</v>
      </c>
      <c r="AF160" s="28" t="s">
        <v>16</v>
      </c>
      <c r="AG160" s="28" t="s">
        <v>16</v>
      </c>
      <c r="AH160" s="28" t="s">
        <v>16</v>
      </c>
      <c r="AI160" s="79"/>
      <c r="AJ160" s="25" t="s">
        <v>16</v>
      </c>
      <c r="AK160" s="25" t="s">
        <v>16</v>
      </c>
      <c r="AL160" s="25" t="s">
        <v>16</v>
      </c>
      <c r="AM160" s="25" t="s">
        <v>16</v>
      </c>
      <c r="AN160" s="25" t="s">
        <v>16</v>
      </c>
      <c r="AO160" s="33"/>
      <c r="AP160" s="21" t="s">
        <v>16</v>
      </c>
      <c r="AQ160" s="34"/>
      <c r="AR160" s="21">
        <v>240</v>
      </c>
      <c r="AS160" s="21">
        <v>200</v>
      </c>
      <c r="AT160" s="34">
        <v>2.7</v>
      </c>
      <c r="AU160" s="30">
        <v>49</v>
      </c>
      <c r="AV160" s="21">
        <v>21</v>
      </c>
      <c r="AW160" s="53">
        <f>(((P160*(10^-6))*(AS160/1000)*1)/0.082057/(AV160+273.15))*(10^12)</f>
        <v>99951.333978486306</v>
      </c>
      <c r="AX160" s="14">
        <f>(P160*1000)/AT160/AU160</f>
        <v>91.176568405139847</v>
      </c>
      <c r="AY160" s="14">
        <f>AW160/AT160/AU160</f>
        <v>755.4900527474399</v>
      </c>
      <c r="AZ160" s="14"/>
      <c r="BA160" s="30" t="s">
        <v>167</v>
      </c>
      <c r="BB160" s="30"/>
      <c r="BC160" s="14"/>
      <c r="BD160" s="14"/>
      <c r="BE160" s="14" t="s">
        <v>167</v>
      </c>
      <c r="BF160" s="14" t="s">
        <v>167</v>
      </c>
      <c r="BG160" s="14" t="s">
        <v>167</v>
      </c>
      <c r="BH160" s="14"/>
      <c r="BI160" s="14" t="s">
        <v>167</v>
      </c>
      <c r="BJ160" s="14" t="s">
        <v>167</v>
      </c>
      <c r="BK160" s="14" t="s">
        <v>167</v>
      </c>
      <c r="BL160" s="34"/>
      <c r="BM160" s="21"/>
      <c r="BN160" s="19"/>
      <c r="BO160" s="21"/>
      <c r="BP160" s="19"/>
      <c r="BQ160" s="19"/>
      <c r="BR160" s="19"/>
      <c r="BS160" s="19"/>
    </row>
    <row r="161" spans="1:71" ht="15" x14ac:dyDescent="0.2">
      <c r="A161" s="21" t="s">
        <v>1297</v>
      </c>
      <c r="B161" s="21" t="s">
        <v>1296</v>
      </c>
      <c r="C161" s="48" t="s">
        <v>947</v>
      </c>
      <c r="D161" s="48" t="s">
        <v>207</v>
      </c>
      <c r="E161" s="48"/>
      <c r="F161" s="48"/>
      <c r="G161" s="151" t="s">
        <v>138</v>
      </c>
      <c r="H161" s="151" t="s">
        <v>140</v>
      </c>
      <c r="I161" s="48" t="s">
        <v>177</v>
      </c>
      <c r="J161" s="48" t="s">
        <v>181</v>
      </c>
      <c r="K161" s="152">
        <v>43671</v>
      </c>
      <c r="L161" s="21"/>
      <c r="M161" s="45">
        <v>19.901669999999999</v>
      </c>
      <c r="N161" s="45"/>
      <c r="O161" s="45"/>
      <c r="P161" s="21" t="s">
        <v>1188</v>
      </c>
      <c r="Q161" s="21" t="s">
        <v>167</v>
      </c>
      <c r="R161" s="21"/>
      <c r="S161" s="21"/>
      <c r="V161" s="21"/>
      <c r="W161" s="21"/>
      <c r="X161" s="21"/>
      <c r="AA161" s="21"/>
      <c r="AC161" s="21"/>
      <c r="AG161" s="21"/>
      <c r="AH161" s="21"/>
      <c r="AI161" s="21"/>
      <c r="AJ161" s="21"/>
      <c r="AL161" s="21"/>
      <c r="AM161" s="21"/>
      <c r="AN161" s="21"/>
      <c r="AO161" s="21"/>
      <c r="AP161" s="21"/>
      <c r="AQ161" s="21"/>
      <c r="AT161" s="45"/>
      <c r="AU161" s="45">
        <v>49</v>
      </c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21"/>
    </row>
    <row r="162" spans="1:71" x14ac:dyDescent="0.2">
      <c r="A162" s="21" t="s">
        <v>1297</v>
      </c>
      <c r="B162" s="21" t="s">
        <v>1296</v>
      </c>
      <c r="C162" s="42" t="s">
        <v>945</v>
      </c>
      <c r="D162" s="33" t="s">
        <v>207</v>
      </c>
      <c r="E162" s="33" t="s">
        <v>126</v>
      </c>
      <c r="F162" s="33" t="s">
        <v>150</v>
      </c>
      <c r="G162" s="33" t="s">
        <v>138</v>
      </c>
      <c r="H162" s="50" t="s">
        <v>140</v>
      </c>
      <c r="I162" s="21" t="s">
        <v>177</v>
      </c>
      <c r="J162" s="21" t="s">
        <v>181</v>
      </c>
      <c r="K162" s="44">
        <v>43671</v>
      </c>
      <c r="L162" s="33" t="s">
        <v>693</v>
      </c>
      <c r="M162" s="23">
        <v>11.613620000000001</v>
      </c>
      <c r="N162" s="23">
        <v>2</v>
      </c>
      <c r="O162" s="26" t="s">
        <v>167</v>
      </c>
      <c r="P162" s="23">
        <v>9.6136200000000009</v>
      </c>
      <c r="Q162" s="33">
        <v>1.5</v>
      </c>
      <c r="R162" s="33" t="s">
        <v>16</v>
      </c>
      <c r="S162" s="27">
        <v>1</v>
      </c>
      <c r="T162" s="33">
        <v>8.66</v>
      </c>
      <c r="U162" s="33" t="s">
        <v>16</v>
      </c>
      <c r="V162" s="33">
        <v>1</v>
      </c>
      <c r="W162" s="33"/>
      <c r="X162" s="33">
        <v>2</v>
      </c>
      <c r="Y162" s="33">
        <v>15.42</v>
      </c>
      <c r="Z162" s="33">
        <v>0.56000000000000005</v>
      </c>
      <c r="AA162" s="23"/>
      <c r="AB162" s="33"/>
      <c r="AC162" s="23"/>
      <c r="AD162" s="33"/>
      <c r="AE162" s="33">
        <v>13.6</v>
      </c>
      <c r="AF162" s="33">
        <v>0.5</v>
      </c>
      <c r="AG162" s="33">
        <v>7.6</v>
      </c>
      <c r="AH162" s="33">
        <v>0.6</v>
      </c>
      <c r="AI162" s="26"/>
      <c r="AJ162" s="33">
        <v>7.0000000000000007E-2</v>
      </c>
      <c r="AK162" s="25" t="s">
        <v>223</v>
      </c>
      <c r="AL162" s="26">
        <v>-18.121332128043576</v>
      </c>
      <c r="AM162" s="25" t="s">
        <v>223</v>
      </c>
      <c r="AN162" s="25">
        <f>SUM(AL162:AM162)</f>
        <v>-18.121332128043576</v>
      </c>
      <c r="AP162" s="33" t="s">
        <v>125</v>
      </c>
      <c r="AQ162" s="33"/>
      <c r="AR162" s="33" t="s">
        <v>167</v>
      </c>
      <c r="AS162" s="33">
        <v>250</v>
      </c>
      <c r="AT162" s="26">
        <v>2.5</v>
      </c>
      <c r="AU162" s="23">
        <v>49</v>
      </c>
      <c r="AV162" s="21">
        <v>21</v>
      </c>
      <c r="AW162" s="53">
        <f>(((P162*(10^-6))*(AS162/1000)*1)/0.082057/(AV162+273.15))*(10^12)</f>
        <v>99573.201864499148</v>
      </c>
      <c r="AX162" s="14">
        <f>(P162*1000)/AT162/AU162</f>
        <v>78.47853061224491</v>
      </c>
      <c r="AY162" s="14">
        <f>AW162/AT162/AU162</f>
        <v>812.84246419999306</v>
      </c>
      <c r="BA162" s="30">
        <v>35.802277444655779</v>
      </c>
      <c r="BB162" s="30">
        <v>1.6296474240000001</v>
      </c>
      <c r="BC162" s="14">
        <v>2</v>
      </c>
      <c r="BE162" s="14" t="s">
        <v>167</v>
      </c>
      <c r="BF162" s="14" t="s">
        <v>167</v>
      </c>
      <c r="BG162" s="14" t="s">
        <v>167</v>
      </c>
      <c r="BI162" s="14" t="s">
        <v>167</v>
      </c>
      <c r="BJ162" s="14" t="s">
        <v>167</v>
      </c>
      <c r="BK162" s="14" t="s">
        <v>167</v>
      </c>
      <c r="BO162" s="33"/>
    </row>
    <row r="163" spans="1:71" s="48" customFormat="1" ht="15" x14ac:dyDescent="0.2">
      <c r="A163" s="22"/>
      <c r="B163" s="22"/>
      <c r="C163" s="19"/>
      <c r="D163" s="21"/>
      <c r="E163" s="33"/>
      <c r="F163" s="21"/>
      <c r="G163" s="21"/>
      <c r="H163" s="21"/>
      <c r="I163" s="21"/>
      <c r="J163" s="21"/>
      <c r="K163" s="44"/>
      <c r="L163" s="21"/>
      <c r="M163" s="23"/>
      <c r="N163" s="23"/>
      <c r="O163" s="26"/>
      <c r="P163" s="23"/>
      <c r="Q163" s="26"/>
      <c r="R163" s="26"/>
      <c r="S163" s="26"/>
      <c r="T163" s="25"/>
      <c r="U163" s="25"/>
      <c r="V163" s="25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79"/>
      <c r="AJ163" s="25"/>
      <c r="AK163" s="25"/>
      <c r="AL163" s="25"/>
      <c r="AM163" s="25"/>
      <c r="AN163" s="25"/>
      <c r="AO163" s="33"/>
      <c r="AP163" s="21"/>
      <c r="AQ163" s="34"/>
      <c r="AR163" s="21"/>
      <c r="AS163" s="21"/>
      <c r="AT163" s="34"/>
      <c r="AU163" s="30"/>
      <c r="AV163" s="21"/>
      <c r="AW163" s="53"/>
      <c r="AX163" s="14"/>
      <c r="AY163" s="14"/>
      <c r="AZ163" s="14"/>
      <c r="BA163" s="30"/>
      <c r="BB163" s="30"/>
      <c r="BC163" s="14"/>
      <c r="BD163" s="14"/>
      <c r="BE163" s="14"/>
      <c r="BF163" s="14"/>
      <c r="BG163" s="14"/>
      <c r="BH163" s="14"/>
      <c r="BI163" s="14"/>
      <c r="BJ163" s="14"/>
      <c r="BK163" s="14"/>
      <c r="BL163" s="34"/>
      <c r="BM163" s="21"/>
      <c r="BN163" s="19"/>
      <c r="BO163" s="21"/>
      <c r="BP163" s="19"/>
      <c r="BQ163" s="19"/>
      <c r="BR163" s="19"/>
      <c r="BS163" s="19"/>
    </row>
    <row r="164" spans="1:71" s="48" customFormat="1" ht="15" x14ac:dyDescent="0.2">
      <c r="A164" s="21" t="s">
        <v>1297</v>
      </c>
      <c r="B164" s="21" t="s">
        <v>1296</v>
      </c>
      <c r="C164" s="19" t="s">
        <v>884</v>
      </c>
      <c r="D164" s="21" t="s">
        <v>207</v>
      </c>
      <c r="E164" s="33" t="s">
        <v>126</v>
      </c>
      <c r="F164" s="21" t="s">
        <v>1001</v>
      </c>
      <c r="G164" s="21" t="s">
        <v>138</v>
      </c>
      <c r="H164" s="21" t="s">
        <v>139</v>
      </c>
      <c r="I164" s="21" t="s">
        <v>177</v>
      </c>
      <c r="J164" s="21" t="s">
        <v>182</v>
      </c>
      <c r="K164" s="44">
        <v>43671</v>
      </c>
      <c r="L164" s="21" t="s">
        <v>694</v>
      </c>
      <c r="M164" s="23">
        <v>57.126249999999999</v>
      </c>
      <c r="N164" s="23">
        <v>2</v>
      </c>
      <c r="O164" s="26" t="s">
        <v>167</v>
      </c>
      <c r="P164" s="23">
        <v>55.126249999999999</v>
      </c>
      <c r="Q164" s="26" t="s">
        <v>167</v>
      </c>
      <c r="R164" s="26" t="s">
        <v>167</v>
      </c>
      <c r="S164" s="26" t="s">
        <v>167</v>
      </c>
      <c r="T164" s="25" t="s">
        <v>167</v>
      </c>
      <c r="U164" s="25" t="s">
        <v>167</v>
      </c>
      <c r="V164" s="25" t="s">
        <v>167</v>
      </c>
      <c r="W164" s="28"/>
      <c r="X164" s="28" t="s">
        <v>16</v>
      </c>
      <c r="Y164" s="28" t="s">
        <v>16</v>
      </c>
      <c r="Z164" s="28" t="s">
        <v>16</v>
      </c>
      <c r="AA164" s="28" t="s">
        <v>16</v>
      </c>
      <c r="AB164" s="28" t="s">
        <v>16</v>
      </c>
      <c r="AC164" s="28" t="s">
        <v>16</v>
      </c>
      <c r="AD164" s="28" t="s">
        <v>16</v>
      </c>
      <c r="AE164" s="28" t="s">
        <v>16</v>
      </c>
      <c r="AF164" s="28" t="s">
        <v>16</v>
      </c>
      <c r="AG164" s="28" t="s">
        <v>16</v>
      </c>
      <c r="AH164" s="28" t="s">
        <v>16</v>
      </c>
      <c r="AI164" s="79"/>
      <c r="AJ164" s="25" t="s">
        <v>16</v>
      </c>
      <c r="AK164" s="25" t="s">
        <v>16</v>
      </c>
      <c r="AL164" s="25" t="s">
        <v>16</v>
      </c>
      <c r="AM164" s="25" t="s">
        <v>16</v>
      </c>
      <c r="AN164" s="25" t="s">
        <v>16</v>
      </c>
      <c r="AO164" s="33"/>
      <c r="AP164" s="21" t="s">
        <v>16</v>
      </c>
      <c r="AQ164" s="34"/>
      <c r="AR164" s="21">
        <v>240</v>
      </c>
      <c r="AS164" s="21">
        <v>200</v>
      </c>
      <c r="AT164" s="34">
        <v>5.15</v>
      </c>
      <c r="AU164" s="30">
        <v>49</v>
      </c>
      <c r="AV164" s="21">
        <v>21</v>
      </c>
      <c r="AW164" s="53">
        <f>(((P164*(10^-6))*(AS164/1000)*1)/0.082057/(AV164+273.15))*(10^12)</f>
        <v>456776.71630730951</v>
      </c>
      <c r="AX164" s="14">
        <f>(P164*1000)/AT164/AU164</f>
        <v>218.4515553794333</v>
      </c>
      <c r="AY164" s="14">
        <f>AW164/AT164/AU164</f>
        <v>1810.0920004252405</v>
      </c>
      <c r="AZ164" s="14"/>
      <c r="BA164" s="30">
        <v>31.57225045260715</v>
      </c>
      <c r="BB164" s="30"/>
      <c r="BC164" s="14">
        <v>1</v>
      </c>
      <c r="BD164" s="14"/>
      <c r="BE164" s="14" t="s">
        <v>167</v>
      </c>
      <c r="BF164" s="14" t="s">
        <v>167</v>
      </c>
      <c r="BG164" s="14" t="s">
        <v>167</v>
      </c>
      <c r="BH164" s="14"/>
      <c r="BI164" s="14" t="s">
        <v>167</v>
      </c>
      <c r="BJ164" s="14" t="s">
        <v>167</v>
      </c>
      <c r="BK164" s="14" t="s">
        <v>167</v>
      </c>
      <c r="BL164" s="34"/>
      <c r="BM164" s="21"/>
      <c r="BN164" s="19"/>
      <c r="BO164" s="21"/>
      <c r="BP164" s="19"/>
      <c r="BQ164" s="19"/>
      <c r="BR164" s="19"/>
      <c r="BS164" s="19"/>
    </row>
    <row r="165" spans="1:71" s="48" customFormat="1" ht="15" x14ac:dyDescent="0.2">
      <c r="A165" s="21" t="s">
        <v>1297</v>
      </c>
      <c r="B165" s="21" t="s">
        <v>1296</v>
      </c>
      <c r="C165" s="48" t="s">
        <v>936</v>
      </c>
      <c r="D165" s="48" t="s">
        <v>207</v>
      </c>
      <c r="G165" s="151" t="s">
        <v>138</v>
      </c>
      <c r="H165" s="151" t="s">
        <v>140</v>
      </c>
      <c r="I165" s="48" t="s">
        <v>177</v>
      </c>
      <c r="J165" s="48" t="s">
        <v>182</v>
      </c>
      <c r="K165" s="152">
        <v>43671</v>
      </c>
      <c r="M165" s="45">
        <v>2.9260600000000001</v>
      </c>
      <c r="N165" s="45"/>
      <c r="O165" s="45"/>
      <c r="P165" s="21" t="s">
        <v>1020</v>
      </c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45"/>
      <c r="AU165" s="45">
        <v>49</v>
      </c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N165" s="21"/>
      <c r="BO165" s="21"/>
      <c r="BP165" s="21"/>
      <c r="BQ165" s="21"/>
      <c r="BR165" s="21"/>
      <c r="BS165" s="21"/>
    </row>
    <row r="166" spans="1:71" s="48" customFormat="1" x14ac:dyDescent="0.2">
      <c r="A166" s="21" t="s">
        <v>1297</v>
      </c>
      <c r="B166" s="21" t="s">
        <v>1296</v>
      </c>
      <c r="C166" s="42" t="s">
        <v>953</v>
      </c>
      <c r="D166" s="33" t="s">
        <v>207</v>
      </c>
      <c r="E166" s="33" t="s">
        <v>126</v>
      </c>
      <c r="F166" s="33" t="s">
        <v>152</v>
      </c>
      <c r="G166" s="33" t="s">
        <v>138</v>
      </c>
      <c r="H166" s="50" t="s">
        <v>140</v>
      </c>
      <c r="I166" s="21" t="s">
        <v>177</v>
      </c>
      <c r="J166" s="21" t="s">
        <v>182</v>
      </c>
      <c r="K166" s="44">
        <v>43671</v>
      </c>
      <c r="L166" s="33" t="s">
        <v>694</v>
      </c>
      <c r="M166" s="23">
        <v>28.31277</v>
      </c>
      <c r="N166" s="23">
        <v>2</v>
      </c>
      <c r="O166" s="26" t="s">
        <v>167</v>
      </c>
      <c r="P166" s="23">
        <v>26.31277</v>
      </c>
      <c r="Q166" s="33">
        <v>1.54</v>
      </c>
      <c r="R166" s="33" t="s">
        <v>16</v>
      </c>
      <c r="S166" s="27">
        <v>1</v>
      </c>
      <c r="T166" s="33">
        <v>8.66</v>
      </c>
      <c r="U166" s="33" t="s">
        <v>16</v>
      </c>
      <c r="V166" s="33">
        <v>1</v>
      </c>
      <c r="W166" s="33"/>
      <c r="X166" s="33">
        <v>2</v>
      </c>
      <c r="Y166" s="33">
        <v>15.42</v>
      </c>
      <c r="Z166" s="33">
        <v>0.56000000000000005</v>
      </c>
      <c r="AA166" s="23"/>
      <c r="AB166" s="33"/>
      <c r="AC166" s="23"/>
      <c r="AD166" s="33"/>
      <c r="AE166" s="33">
        <v>13.6</v>
      </c>
      <c r="AF166" s="33">
        <v>0.5</v>
      </c>
      <c r="AG166" s="33">
        <v>7.6</v>
      </c>
      <c r="AH166" s="33">
        <v>0.6</v>
      </c>
      <c r="AI166" s="26"/>
      <c r="AJ166" s="33">
        <v>0.99</v>
      </c>
      <c r="AK166" s="25" t="s">
        <v>223</v>
      </c>
      <c r="AL166" s="26">
        <v>-3.5304054062860235</v>
      </c>
      <c r="AM166" s="25" t="s">
        <v>223</v>
      </c>
      <c r="AN166" s="25">
        <f>SUM(AL166:AM166)</f>
        <v>-3.5304054062860235</v>
      </c>
      <c r="AO166" s="33"/>
      <c r="AP166" s="33" t="s">
        <v>125</v>
      </c>
      <c r="AQ166" s="33"/>
      <c r="AR166" s="33" t="s">
        <v>167</v>
      </c>
      <c r="AS166" s="33">
        <v>500</v>
      </c>
      <c r="AT166" s="26">
        <v>4.8</v>
      </c>
      <c r="AU166" s="23">
        <v>49</v>
      </c>
      <c r="AV166" s="21">
        <v>21</v>
      </c>
      <c r="AW166" s="53">
        <f>(((P166*(10^-6))*(AS166/1000)*1)/0.082057/(AV166+273.15))*(10^12)</f>
        <v>545069.75703723193</v>
      </c>
      <c r="AX166" s="14">
        <f>(P166*1000)/AT166/AU166</f>
        <v>111.87402210884355</v>
      </c>
      <c r="AY166" s="14">
        <f>AW166/AT166/AU166</f>
        <v>2317.4734567909522</v>
      </c>
      <c r="AZ166" s="14"/>
      <c r="BA166" s="30">
        <v>26.018890974749151</v>
      </c>
      <c r="BB166" s="30"/>
      <c r="BC166" s="14">
        <v>1</v>
      </c>
      <c r="BD166" s="14"/>
      <c r="BE166" s="14" t="s">
        <v>167</v>
      </c>
      <c r="BF166" s="14" t="s">
        <v>167</v>
      </c>
      <c r="BG166" s="14" t="s">
        <v>167</v>
      </c>
      <c r="BH166" s="14"/>
      <c r="BI166" s="14" t="s">
        <v>167</v>
      </c>
      <c r="BJ166" s="14" t="s">
        <v>167</v>
      </c>
      <c r="BK166" s="14" t="s">
        <v>167</v>
      </c>
      <c r="BL166" s="26"/>
      <c r="BM166"/>
      <c r="BN166" s="21"/>
      <c r="BO166" s="33"/>
      <c r="BP166" s="21"/>
      <c r="BQ166" s="21"/>
      <c r="BR166" s="21"/>
      <c r="BS166" s="21"/>
    </row>
    <row r="167" spans="1:71" s="48" customFormat="1" x14ac:dyDescent="0.2">
      <c r="A167" s="22"/>
      <c r="B167" s="22"/>
      <c r="C167" s="42"/>
      <c r="D167" s="33"/>
      <c r="E167" s="33"/>
      <c r="F167" s="33"/>
      <c r="G167" s="33"/>
      <c r="H167" s="33"/>
      <c r="I167" s="21"/>
      <c r="J167" s="21"/>
      <c r="K167" s="44"/>
      <c r="L167" s="33"/>
      <c r="M167" s="23"/>
      <c r="N167" s="23"/>
      <c r="O167" s="26"/>
      <c r="P167" s="23"/>
      <c r="Q167" s="33"/>
      <c r="R167" s="33"/>
      <c r="S167" s="27"/>
      <c r="T167" s="33"/>
      <c r="U167" s="33"/>
      <c r="V167" s="33"/>
      <c r="W167" s="33"/>
      <c r="X167" s="33"/>
      <c r="Y167" s="33"/>
      <c r="Z167" s="33"/>
      <c r="AA167" s="23"/>
      <c r="AB167" s="33"/>
      <c r="AC167" s="23"/>
      <c r="AD167" s="33"/>
      <c r="AE167" s="33"/>
      <c r="AF167" s="33"/>
      <c r="AG167" s="33"/>
      <c r="AH167" s="33"/>
      <c r="AI167" s="26"/>
      <c r="AJ167" s="33"/>
      <c r="AK167" s="25"/>
      <c r="AL167" s="26"/>
      <c r="AM167" s="25"/>
      <c r="AN167" s="25"/>
      <c r="AO167" s="33"/>
      <c r="AP167" s="33"/>
      <c r="AQ167" s="33"/>
      <c r="AR167" s="33"/>
      <c r="AS167" s="33"/>
      <c r="AT167" s="26"/>
      <c r="AU167" s="23"/>
      <c r="AV167" s="21"/>
      <c r="AW167" s="53"/>
      <c r="AX167" s="14"/>
      <c r="AY167" s="14"/>
      <c r="AZ167" s="14"/>
      <c r="BA167" s="30"/>
      <c r="BB167" s="30"/>
      <c r="BC167" s="14"/>
      <c r="BD167" s="14"/>
      <c r="BE167" s="14"/>
      <c r="BF167" s="14"/>
      <c r="BG167" s="14"/>
      <c r="BH167" s="14"/>
      <c r="BI167" s="14"/>
      <c r="BJ167" s="14"/>
      <c r="BK167" s="14"/>
      <c r="BL167" s="26"/>
      <c r="BM167"/>
      <c r="BN167" s="42"/>
      <c r="BO167" s="33"/>
      <c r="BP167" s="21"/>
      <c r="BQ167" s="21"/>
      <c r="BR167" s="21"/>
      <c r="BS167" s="21"/>
    </row>
    <row r="168" spans="1:71" s="48" customFormat="1" ht="15" x14ac:dyDescent="0.2">
      <c r="A168" s="21" t="s">
        <v>1297</v>
      </c>
      <c r="B168" s="21" t="s">
        <v>1296</v>
      </c>
      <c r="C168" s="48" t="s">
        <v>930</v>
      </c>
      <c r="D168" s="48" t="s">
        <v>207</v>
      </c>
      <c r="G168" s="151" t="s">
        <v>138</v>
      </c>
      <c r="H168" s="151" t="s">
        <v>140</v>
      </c>
      <c r="I168" s="48" t="s">
        <v>177</v>
      </c>
      <c r="J168" s="48" t="s">
        <v>799</v>
      </c>
      <c r="K168" s="152">
        <v>43671</v>
      </c>
      <c r="M168" s="45">
        <v>2.46997</v>
      </c>
      <c r="N168" s="45"/>
      <c r="O168" s="45"/>
      <c r="P168" s="21" t="s">
        <v>1020</v>
      </c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45"/>
      <c r="AU168" s="45">
        <v>49</v>
      </c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N168" s="21"/>
      <c r="BO168" s="21"/>
      <c r="BP168" s="21"/>
      <c r="BQ168" s="21"/>
      <c r="BR168" s="21"/>
      <c r="BS168" s="21"/>
    </row>
    <row r="169" spans="1:71" ht="15" x14ac:dyDescent="0.2">
      <c r="A169" s="21" t="s">
        <v>1297</v>
      </c>
      <c r="B169" s="21" t="s">
        <v>1296</v>
      </c>
      <c r="C169" s="48" t="s">
        <v>938</v>
      </c>
      <c r="D169" s="48" t="s">
        <v>207</v>
      </c>
      <c r="E169" s="48"/>
      <c r="F169" s="48"/>
      <c r="G169" s="151" t="s">
        <v>138</v>
      </c>
      <c r="H169" s="151" t="s">
        <v>140</v>
      </c>
      <c r="I169" s="48" t="s">
        <v>177</v>
      </c>
      <c r="J169" s="48" t="s">
        <v>799</v>
      </c>
      <c r="K169" s="152">
        <v>43671</v>
      </c>
      <c r="L169" s="48"/>
      <c r="M169" s="45">
        <v>3.1970000000000001</v>
      </c>
      <c r="N169" s="45"/>
      <c r="O169" s="45"/>
      <c r="P169" s="21" t="s">
        <v>1020</v>
      </c>
      <c r="Q169" s="21"/>
      <c r="R169" s="21"/>
      <c r="S169" s="21"/>
      <c r="V169" s="21"/>
      <c r="W169" s="21"/>
      <c r="X169" s="21"/>
      <c r="AA169" s="21"/>
      <c r="AC169" s="21"/>
      <c r="AG169" s="21"/>
      <c r="AH169" s="21"/>
      <c r="AI169" s="21"/>
      <c r="AJ169" s="21"/>
      <c r="AL169" s="21"/>
      <c r="AM169" s="21"/>
      <c r="AN169" s="21"/>
      <c r="AO169" s="21"/>
      <c r="AP169" s="21"/>
      <c r="AQ169" s="21"/>
      <c r="AT169" s="45"/>
      <c r="AU169" s="45">
        <v>49</v>
      </c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8"/>
    </row>
    <row r="170" spans="1:71" ht="15" x14ac:dyDescent="0.2">
      <c r="C170" s="48"/>
      <c r="D170" s="48"/>
      <c r="E170" s="48"/>
      <c r="F170" s="48"/>
      <c r="G170" s="151"/>
      <c r="H170" s="151"/>
      <c r="I170" s="48"/>
      <c r="J170" s="48"/>
      <c r="K170" s="152"/>
      <c r="L170" s="48"/>
      <c r="M170" s="45"/>
      <c r="N170" s="45"/>
      <c r="O170" s="45"/>
      <c r="P170" s="21"/>
      <c r="Q170" s="21"/>
      <c r="R170" s="21"/>
      <c r="S170" s="21"/>
      <c r="V170" s="21"/>
      <c r="W170" s="21"/>
      <c r="X170" s="21"/>
      <c r="AA170" s="21"/>
      <c r="AC170" s="21"/>
      <c r="AG170" s="21"/>
      <c r="AH170" s="21"/>
      <c r="AI170" s="21"/>
      <c r="AJ170" s="21"/>
      <c r="AL170" s="21"/>
      <c r="AM170" s="21"/>
      <c r="AN170" s="21"/>
      <c r="AO170" s="21"/>
      <c r="AP170" s="21"/>
      <c r="AQ170" s="21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8"/>
    </row>
    <row r="171" spans="1:71" x14ac:dyDescent="0.2">
      <c r="A171" s="21" t="s">
        <v>1297</v>
      </c>
      <c r="B171" s="21" t="s">
        <v>1296</v>
      </c>
      <c r="C171" s="42" t="s">
        <v>792</v>
      </c>
      <c r="D171" s="33" t="s">
        <v>207</v>
      </c>
      <c r="E171" s="33" t="s">
        <v>126</v>
      </c>
      <c r="F171" s="33" t="s">
        <v>153</v>
      </c>
      <c r="G171" s="33" t="s">
        <v>138</v>
      </c>
      <c r="H171" s="50" t="s">
        <v>139</v>
      </c>
      <c r="I171" s="21" t="s">
        <v>177</v>
      </c>
      <c r="J171" s="21" t="s">
        <v>175</v>
      </c>
      <c r="K171" s="44">
        <v>43671</v>
      </c>
      <c r="L171" s="33" t="s">
        <v>695</v>
      </c>
      <c r="M171" s="23">
        <v>17.80039</v>
      </c>
      <c r="N171" s="23">
        <v>2</v>
      </c>
      <c r="O171" s="26" t="s">
        <v>167</v>
      </c>
      <c r="P171" s="23">
        <v>15.80039</v>
      </c>
      <c r="Q171" s="33">
        <v>1.52</v>
      </c>
      <c r="R171" s="33" t="s">
        <v>16</v>
      </c>
      <c r="S171" s="27">
        <v>1</v>
      </c>
      <c r="T171" s="33">
        <v>8.66</v>
      </c>
      <c r="U171" s="33" t="s">
        <v>16</v>
      </c>
      <c r="V171" s="33">
        <v>1</v>
      </c>
      <c r="W171" s="33"/>
      <c r="X171" s="33">
        <v>2</v>
      </c>
      <c r="Y171" s="33">
        <v>15.42</v>
      </c>
      <c r="Z171" s="33">
        <v>0.56000000000000005</v>
      </c>
      <c r="AA171" s="23"/>
      <c r="AB171" s="33"/>
      <c r="AC171" s="23"/>
      <c r="AD171" s="33"/>
      <c r="AE171" s="33">
        <v>13.6</v>
      </c>
      <c r="AF171" s="33">
        <v>0.5</v>
      </c>
      <c r="AG171" s="33">
        <v>7.6</v>
      </c>
      <c r="AH171" s="33">
        <v>0.6</v>
      </c>
      <c r="AI171" s="26"/>
      <c r="AJ171" s="33">
        <v>0.63</v>
      </c>
      <c r="AK171" s="25" t="s">
        <v>223</v>
      </c>
      <c r="AL171" s="26">
        <v>-9.2398984713215793</v>
      </c>
      <c r="AM171" s="25" t="s">
        <v>223</v>
      </c>
      <c r="AN171" s="25">
        <f>SUM(AL171:AM171)</f>
        <v>-9.2398984713215793</v>
      </c>
      <c r="AP171" s="33" t="s">
        <v>125</v>
      </c>
      <c r="AQ171" s="33"/>
      <c r="AR171" s="33" t="s">
        <v>167</v>
      </c>
      <c r="AS171" s="33">
        <v>125</v>
      </c>
      <c r="AT171" s="26">
        <v>0.85</v>
      </c>
      <c r="AU171" s="23">
        <v>49</v>
      </c>
      <c r="AV171" s="21">
        <v>21</v>
      </c>
      <c r="AW171" s="53">
        <f>(((P171*(10^-6))*(AS171/1000)*1)/0.082057/(AV171+273.15))*(10^12)</f>
        <v>81826.378773438802</v>
      </c>
      <c r="AX171" s="14">
        <f>(P171*1000)/AT171/AU171</f>
        <v>379.36110444177666</v>
      </c>
      <c r="AY171" s="14">
        <f>AW171/AT171/AU171</f>
        <v>1964.6189381377862</v>
      </c>
      <c r="BA171" s="30">
        <v>37.181941365069456</v>
      </c>
      <c r="BC171" s="14">
        <v>1</v>
      </c>
      <c r="BE171" s="14">
        <v>173.89993987866478</v>
      </c>
      <c r="BF171" s="14">
        <v>33.206064727837173</v>
      </c>
      <c r="BG171" s="14">
        <v>3</v>
      </c>
      <c r="BI171" s="14">
        <v>629.45474575416927</v>
      </c>
      <c r="BJ171" s="14">
        <v>46.204448386338392</v>
      </c>
      <c r="BK171" s="14">
        <v>3</v>
      </c>
      <c r="BO171" s="33"/>
    </row>
    <row r="172" spans="1:71" ht="15" x14ac:dyDescent="0.2">
      <c r="A172" s="21" t="s">
        <v>1297</v>
      </c>
      <c r="B172" s="21" t="s">
        <v>1296</v>
      </c>
      <c r="C172" s="48" t="s">
        <v>921</v>
      </c>
      <c r="D172" s="48" t="s">
        <v>207</v>
      </c>
      <c r="E172" s="48"/>
      <c r="F172" s="48"/>
      <c r="G172" s="151" t="s">
        <v>138</v>
      </c>
      <c r="H172" s="151" t="s">
        <v>140</v>
      </c>
      <c r="I172" s="48" t="s">
        <v>177</v>
      </c>
      <c r="J172" s="48" t="s">
        <v>175</v>
      </c>
      <c r="K172" s="152">
        <v>43671</v>
      </c>
      <c r="L172" s="21"/>
      <c r="M172" s="45">
        <v>2.2650399999999999</v>
      </c>
      <c r="N172" s="45"/>
      <c r="O172" s="45"/>
      <c r="P172" s="21" t="s">
        <v>1020</v>
      </c>
      <c r="Q172" s="21"/>
      <c r="R172" s="21"/>
      <c r="S172" s="21"/>
      <c r="V172" s="21"/>
      <c r="W172" s="21"/>
      <c r="X172" s="21"/>
      <c r="AA172" s="21"/>
      <c r="AC172" s="21"/>
      <c r="AG172" s="21"/>
      <c r="AH172" s="21"/>
      <c r="AI172" s="21"/>
      <c r="AJ172" s="21"/>
      <c r="AL172" s="21"/>
      <c r="AM172" s="21"/>
      <c r="AN172" s="21"/>
      <c r="AO172" s="21"/>
      <c r="AP172" s="21"/>
      <c r="AQ172" s="21"/>
      <c r="AT172" s="45"/>
      <c r="AU172" s="45">
        <v>49</v>
      </c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21"/>
      <c r="BN172" s="48"/>
      <c r="BO172" s="48"/>
      <c r="BP172" s="48"/>
      <c r="BQ172" s="48"/>
      <c r="BR172" s="48"/>
    </row>
    <row r="173" spans="1:71" x14ac:dyDescent="0.2">
      <c r="A173" s="21" t="s">
        <v>1297</v>
      </c>
      <c r="B173" s="21" t="s">
        <v>1296</v>
      </c>
      <c r="C173" s="42" t="s">
        <v>944</v>
      </c>
      <c r="D173" s="33" t="s">
        <v>207</v>
      </c>
      <c r="E173" s="33" t="s">
        <v>126</v>
      </c>
      <c r="F173" s="33" t="s">
        <v>154</v>
      </c>
      <c r="G173" s="33" t="s">
        <v>138</v>
      </c>
      <c r="H173" s="50" t="s">
        <v>140</v>
      </c>
      <c r="I173" s="21" t="s">
        <v>177</v>
      </c>
      <c r="J173" s="21" t="s">
        <v>175</v>
      </c>
      <c r="K173" s="44">
        <v>43671</v>
      </c>
      <c r="L173" s="33" t="s">
        <v>695</v>
      </c>
      <c r="M173" s="23">
        <v>8.7439099999999996</v>
      </c>
      <c r="N173" s="23">
        <v>2</v>
      </c>
      <c r="O173" s="26" t="s">
        <v>167</v>
      </c>
      <c r="P173" s="23" t="s">
        <v>1020</v>
      </c>
      <c r="Q173" s="33">
        <v>2.39</v>
      </c>
      <c r="R173" s="33" t="s">
        <v>16</v>
      </c>
      <c r="S173" s="27">
        <v>1</v>
      </c>
      <c r="T173" s="33">
        <v>8.66</v>
      </c>
      <c r="U173" s="33" t="s">
        <v>16</v>
      </c>
      <c r="V173" s="33">
        <v>1</v>
      </c>
      <c r="W173" s="33"/>
      <c r="X173" s="33">
        <v>2</v>
      </c>
      <c r="Y173" s="33">
        <v>15.42</v>
      </c>
      <c r="Z173" s="33">
        <v>0.56000000000000005</v>
      </c>
      <c r="AA173" s="23"/>
      <c r="AB173" s="33"/>
      <c r="AC173" s="23"/>
      <c r="AD173" s="33"/>
      <c r="AE173" s="33">
        <v>13.6</v>
      </c>
      <c r="AF173" s="33">
        <v>0.5</v>
      </c>
      <c r="AG173" s="33">
        <v>7.6</v>
      </c>
      <c r="AH173" s="33">
        <v>0.6</v>
      </c>
      <c r="AI173" s="26"/>
      <c r="AJ173" s="33">
        <v>0.6</v>
      </c>
      <c r="AK173" s="25" t="s">
        <v>223</v>
      </c>
      <c r="AL173" s="26">
        <v>-9.7156895600745603</v>
      </c>
      <c r="AM173" s="25" t="s">
        <v>223</v>
      </c>
      <c r="AN173" s="25">
        <f>SUM(AL173:AM173)</f>
        <v>-9.7156895600745603</v>
      </c>
      <c r="AP173" s="33" t="s">
        <v>125</v>
      </c>
      <c r="AQ173" s="33"/>
      <c r="AR173" s="33" t="s">
        <v>167</v>
      </c>
      <c r="AS173" s="33">
        <v>125</v>
      </c>
      <c r="AT173" s="26">
        <v>1.2338000000000005</v>
      </c>
      <c r="AU173" s="23">
        <v>49</v>
      </c>
      <c r="AV173" s="21">
        <v>21</v>
      </c>
      <c r="AW173" s="53" t="e">
        <f>(((P173*(10^-6))*(AS173/1000)*1)/0.082057/(AV173+273.15))*(10^12)</f>
        <v>#VALUE!</v>
      </c>
      <c r="AX173" s="14" t="e">
        <f>(P173*1000)/AT173/AU173</f>
        <v>#VALUE!</v>
      </c>
      <c r="AY173" s="14" t="e">
        <f>AW173/AT173/AU173</f>
        <v>#VALUE!</v>
      </c>
      <c r="BA173" s="30">
        <v>31.116024794037571</v>
      </c>
      <c r="BC173" s="14">
        <v>1</v>
      </c>
      <c r="BE173" s="14" t="s">
        <v>167</v>
      </c>
      <c r="BF173" s="14" t="s">
        <v>167</v>
      </c>
      <c r="BG173" s="14" t="s">
        <v>167</v>
      </c>
      <c r="BI173" s="14" t="s">
        <v>167</v>
      </c>
      <c r="BJ173" s="14" t="s">
        <v>167</v>
      </c>
      <c r="BK173" s="14" t="s">
        <v>167</v>
      </c>
      <c r="BO173" s="33"/>
    </row>
    <row r="174" spans="1:71" ht="15" x14ac:dyDescent="0.2">
      <c r="C174" s="21"/>
      <c r="H174" s="46"/>
      <c r="L174" s="21"/>
      <c r="M174" s="30"/>
      <c r="O174" s="30"/>
      <c r="P174" s="21"/>
      <c r="Q174" s="21"/>
      <c r="R174" s="21"/>
      <c r="S174" s="21"/>
      <c r="V174" s="21"/>
      <c r="W174" s="21"/>
      <c r="X174" s="21"/>
      <c r="AA174" s="21"/>
      <c r="AC174" s="21"/>
      <c r="AG174" s="21"/>
      <c r="AH174" s="21"/>
      <c r="AI174" s="21"/>
      <c r="AJ174" s="21"/>
      <c r="AL174" s="21"/>
      <c r="AM174" s="21"/>
      <c r="AN174" s="21"/>
      <c r="AO174" s="21"/>
      <c r="AP174" s="21"/>
      <c r="AQ174" s="21"/>
      <c r="AT174" s="14"/>
      <c r="AU174" s="14"/>
      <c r="AV174" s="14"/>
      <c r="AW174" s="14"/>
      <c r="AX174" s="14"/>
      <c r="BA174" s="14"/>
      <c r="BB174" s="14"/>
      <c r="BI174" s="14"/>
      <c r="BJ174" s="14"/>
      <c r="BK174" s="14"/>
      <c r="BL174" s="14"/>
      <c r="BM174" s="21"/>
      <c r="BS174" s="48"/>
    </row>
    <row r="175" spans="1:71" ht="15" x14ac:dyDescent="0.2">
      <c r="C175" s="21"/>
      <c r="H175" s="46"/>
      <c r="L175" s="21"/>
      <c r="M175" s="30"/>
      <c r="O175" s="30"/>
      <c r="P175" s="21"/>
      <c r="Q175" s="21"/>
      <c r="R175" s="21"/>
      <c r="S175" s="21"/>
      <c r="V175" s="21"/>
      <c r="W175" s="21"/>
      <c r="X175" s="21"/>
      <c r="AA175" s="21"/>
      <c r="AC175" s="21"/>
      <c r="AG175" s="21"/>
      <c r="AH175" s="21"/>
      <c r="AI175" s="21"/>
      <c r="AJ175" s="21"/>
      <c r="AL175" s="21"/>
      <c r="AM175" s="21"/>
      <c r="AN175" s="21"/>
      <c r="AO175" s="21"/>
      <c r="AP175" s="21"/>
      <c r="AQ175" s="21"/>
      <c r="AT175" s="14"/>
      <c r="AU175" s="14"/>
      <c r="AV175" s="14"/>
      <c r="AW175" s="14"/>
      <c r="AX175" s="14"/>
      <c r="BA175" s="14"/>
      <c r="BB175" s="14"/>
      <c r="BI175" s="14"/>
      <c r="BJ175" s="14"/>
      <c r="BK175" s="14"/>
      <c r="BL175" s="14"/>
      <c r="BM175" s="21"/>
      <c r="BS175" s="48"/>
    </row>
    <row r="176" spans="1:71" ht="15" x14ac:dyDescent="0.2">
      <c r="A176" s="21" t="s">
        <v>1297</v>
      </c>
      <c r="B176" s="21" t="s">
        <v>1296</v>
      </c>
      <c r="C176" s="34" t="s">
        <v>866</v>
      </c>
      <c r="D176" s="34" t="s">
        <v>207</v>
      </c>
      <c r="E176" s="34"/>
      <c r="F176" s="34"/>
      <c r="G176" s="34" t="s">
        <v>138</v>
      </c>
      <c r="H176" s="43" t="s">
        <v>139</v>
      </c>
      <c r="I176" s="34" t="s">
        <v>176</v>
      </c>
      <c r="J176" s="21" t="s">
        <v>172</v>
      </c>
      <c r="K176" s="44">
        <v>44824</v>
      </c>
      <c r="L176" s="21"/>
      <c r="M176" s="34">
        <v>1.098626514</v>
      </c>
      <c r="N176" s="34"/>
      <c r="P176" s="21" t="s">
        <v>1020</v>
      </c>
      <c r="Q176" s="21"/>
      <c r="R176" s="21"/>
      <c r="S176" s="21"/>
      <c r="V176" s="21"/>
      <c r="W176" s="21"/>
      <c r="X176" s="21"/>
      <c r="AA176" s="21"/>
      <c r="AC176" s="21"/>
      <c r="AG176" s="21"/>
      <c r="AH176" s="21"/>
      <c r="AI176" s="21"/>
      <c r="AJ176" s="21"/>
      <c r="AL176" s="21"/>
      <c r="AM176" s="21"/>
      <c r="AN176" s="21"/>
      <c r="AO176" s="21"/>
      <c r="AP176" s="21"/>
      <c r="AQ176" s="21"/>
      <c r="AT176" s="45"/>
      <c r="AU176" s="14">
        <v>103.83333333337214</v>
      </c>
      <c r="AV176" s="14"/>
      <c r="AW176" s="14"/>
      <c r="AX176" s="14"/>
      <c r="BA176" s="14"/>
      <c r="BB176" s="14"/>
      <c r="BI176" s="14"/>
      <c r="BJ176" s="14"/>
      <c r="BK176" s="14"/>
      <c r="BL176" s="14"/>
      <c r="BM176" s="21"/>
    </row>
    <row r="177" spans="1:66" ht="15" x14ac:dyDescent="0.2">
      <c r="A177" s="21" t="s">
        <v>1297</v>
      </c>
      <c r="B177" s="21" t="s">
        <v>1296</v>
      </c>
      <c r="C177" s="34" t="s">
        <v>867</v>
      </c>
      <c r="D177" s="34" t="s">
        <v>207</v>
      </c>
      <c r="E177" s="34"/>
      <c r="F177" s="34"/>
      <c r="G177" s="34" t="s">
        <v>138</v>
      </c>
      <c r="H177" s="43" t="s">
        <v>139</v>
      </c>
      <c r="I177" s="34" t="s">
        <v>176</v>
      </c>
      <c r="J177" s="21" t="s">
        <v>172</v>
      </c>
      <c r="K177" s="44">
        <v>44824</v>
      </c>
      <c r="L177" s="21"/>
      <c r="M177" s="34">
        <v>1.599067118</v>
      </c>
      <c r="N177" s="34"/>
      <c r="P177" s="21" t="s">
        <v>1020</v>
      </c>
      <c r="Q177" s="21"/>
      <c r="R177" s="21"/>
      <c r="S177" s="21"/>
      <c r="V177" s="21"/>
      <c r="W177" s="21"/>
      <c r="X177" s="21"/>
      <c r="AA177" s="21"/>
      <c r="AC177" s="21"/>
      <c r="AG177" s="21"/>
      <c r="AH177" s="21"/>
      <c r="AI177" s="21"/>
      <c r="AJ177" s="21"/>
      <c r="AL177" s="21"/>
      <c r="AM177" s="21"/>
      <c r="AN177" s="21"/>
      <c r="AO177" s="21"/>
      <c r="AP177" s="21"/>
      <c r="AQ177" s="21"/>
      <c r="AT177" s="45"/>
      <c r="AU177" s="14">
        <v>103.83333333337214</v>
      </c>
      <c r="AV177" s="14"/>
      <c r="AW177" s="14"/>
      <c r="AX177" s="14"/>
      <c r="BA177" s="14"/>
      <c r="BB177" s="14"/>
      <c r="BI177" s="14"/>
      <c r="BJ177" s="14"/>
      <c r="BK177" s="14"/>
      <c r="BL177" s="14"/>
      <c r="BM177" s="21"/>
    </row>
    <row r="178" spans="1:66" ht="15" x14ac:dyDescent="0.2">
      <c r="A178" s="21" t="s">
        <v>1297</v>
      </c>
      <c r="B178" s="21" t="s">
        <v>1296</v>
      </c>
      <c r="C178" s="34" t="s">
        <v>865</v>
      </c>
      <c r="D178" s="34" t="s">
        <v>207</v>
      </c>
      <c r="E178" s="34"/>
      <c r="F178" s="34"/>
      <c r="G178" s="34" t="s">
        <v>138</v>
      </c>
      <c r="H178" s="43" t="s">
        <v>139</v>
      </c>
      <c r="I178" s="34" t="s">
        <v>176</v>
      </c>
      <c r="J178" s="21" t="s">
        <v>172</v>
      </c>
      <c r="K178" s="44">
        <v>44824</v>
      </c>
      <c r="L178" s="21"/>
      <c r="M178" s="34">
        <v>1.8903826960000001</v>
      </c>
      <c r="N178" s="34"/>
      <c r="P178" s="21" t="s">
        <v>1020</v>
      </c>
      <c r="Q178" s="21"/>
      <c r="R178" s="21"/>
      <c r="S178" s="21"/>
      <c r="V178" s="21"/>
      <c r="W178" s="21"/>
      <c r="X178" s="21"/>
      <c r="AA178" s="21"/>
      <c r="AC178" s="21"/>
      <c r="AG178" s="21"/>
      <c r="AH178" s="21"/>
      <c r="AI178" s="21"/>
      <c r="AJ178" s="21"/>
      <c r="AL178" s="21"/>
      <c r="AM178" s="21"/>
      <c r="AN178" s="21"/>
      <c r="AO178" s="21"/>
      <c r="AP178" s="21"/>
      <c r="AQ178" s="21"/>
      <c r="AT178" s="45"/>
      <c r="AU178" s="14">
        <v>103.83333333337214</v>
      </c>
      <c r="AV178" s="14"/>
      <c r="AW178" s="14"/>
      <c r="AX178" s="14"/>
      <c r="BA178" s="14"/>
      <c r="BB178" s="14"/>
      <c r="BI178" s="14"/>
      <c r="BJ178" s="14"/>
      <c r="BK178" s="14"/>
      <c r="BL178" s="14"/>
      <c r="BM178" s="21"/>
    </row>
    <row r="179" spans="1:66" ht="15" x14ac:dyDescent="0.2">
      <c r="A179" s="21" t="s">
        <v>1297</v>
      </c>
      <c r="B179" s="21" t="s">
        <v>1296</v>
      </c>
      <c r="C179" s="34" t="s">
        <v>370</v>
      </c>
      <c r="D179" s="34" t="s">
        <v>207</v>
      </c>
      <c r="E179" s="34"/>
      <c r="F179" s="34"/>
      <c r="G179" s="34" t="s">
        <v>138</v>
      </c>
      <c r="H179" s="43" t="s">
        <v>139</v>
      </c>
      <c r="I179" s="34" t="s">
        <v>176</v>
      </c>
      <c r="J179" s="21" t="s">
        <v>172</v>
      </c>
      <c r="K179" s="44">
        <v>44824</v>
      </c>
      <c r="L179" s="21"/>
      <c r="M179" s="34">
        <v>4.2445275020000004</v>
      </c>
      <c r="N179" s="34"/>
      <c r="P179" s="21" t="s">
        <v>1020</v>
      </c>
      <c r="Q179" s="21"/>
      <c r="R179" s="21"/>
      <c r="S179" s="21"/>
      <c r="V179" s="21"/>
      <c r="W179" s="21"/>
      <c r="X179" s="21"/>
      <c r="AA179" s="21"/>
      <c r="AC179" s="21"/>
      <c r="AG179" s="21"/>
      <c r="AH179" s="21"/>
      <c r="AI179" s="21"/>
      <c r="AJ179" s="21"/>
      <c r="AL179" s="21"/>
      <c r="AM179" s="21"/>
      <c r="AN179" s="21"/>
      <c r="AO179" s="21"/>
      <c r="AP179" s="21"/>
      <c r="AQ179" s="21"/>
      <c r="AT179" s="45"/>
      <c r="AU179" s="14">
        <v>103.83333333337214</v>
      </c>
      <c r="AV179" s="14"/>
      <c r="AW179" s="14"/>
      <c r="AX179" s="14"/>
      <c r="BA179" s="14"/>
      <c r="BB179" s="14"/>
      <c r="BI179" s="14"/>
      <c r="BJ179" s="14"/>
      <c r="BK179" s="14"/>
      <c r="BL179" s="14"/>
      <c r="BM179" s="21"/>
    </row>
    <row r="180" spans="1:66" ht="15" x14ac:dyDescent="0.2">
      <c r="A180" s="21" t="s">
        <v>1297</v>
      </c>
      <c r="B180" s="21" t="s">
        <v>1296</v>
      </c>
      <c r="C180" s="34" t="s">
        <v>862</v>
      </c>
      <c r="D180" s="34" t="s">
        <v>207</v>
      </c>
      <c r="E180" s="34"/>
      <c r="F180" s="34"/>
      <c r="G180" s="34" t="s">
        <v>138</v>
      </c>
      <c r="H180" s="43" t="s">
        <v>139</v>
      </c>
      <c r="I180" s="34" t="s">
        <v>176</v>
      </c>
      <c r="J180" s="21" t="s">
        <v>172</v>
      </c>
      <c r="K180" s="44">
        <v>44824</v>
      </c>
      <c r="L180" s="21"/>
      <c r="M180" s="34">
        <v>1.553747094</v>
      </c>
      <c r="N180" s="34"/>
      <c r="P180" s="21" t="s">
        <v>1020</v>
      </c>
      <c r="Q180" s="21"/>
      <c r="R180" s="21"/>
      <c r="S180" s="21"/>
      <c r="V180" s="21"/>
      <c r="W180" s="21"/>
      <c r="X180" s="21"/>
      <c r="AA180" s="21"/>
      <c r="AC180" s="21"/>
      <c r="AG180" s="21"/>
      <c r="AH180" s="21"/>
      <c r="AI180" s="21"/>
      <c r="AJ180" s="21"/>
      <c r="AL180" s="21"/>
      <c r="AM180" s="21"/>
      <c r="AN180" s="21"/>
      <c r="AO180" s="21"/>
      <c r="AP180" s="21"/>
      <c r="AQ180" s="21"/>
      <c r="AT180" s="45"/>
      <c r="AU180" s="14">
        <v>103.83333333337214</v>
      </c>
      <c r="AV180" s="14"/>
      <c r="AW180" s="14"/>
      <c r="AX180" s="14"/>
      <c r="BA180" s="14"/>
      <c r="BB180" s="14"/>
      <c r="BI180" s="14"/>
      <c r="BJ180" s="14"/>
      <c r="BK180" s="14"/>
      <c r="BL180" s="14"/>
      <c r="BM180" s="21"/>
    </row>
    <row r="181" spans="1:66" ht="15" x14ac:dyDescent="0.2">
      <c r="A181" s="21" t="s">
        <v>1297</v>
      </c>
      <c r="B181" s="21" t="s">
        <v>1296</v>
      </c>
      <c r="C181" s="34" t="s">
        <v>864</v>
      </c>
      <c r="D181" s="34" t="s">
        <v>207</v>
      </c>
      <c r="E181" s="34"/>
      <c r="F181" s="34"/>
      <c r="G181" s="34" t="s">
        <v>138</v>
      </c>
      <c r="H181" s="43" t="s">
        <v>139</v>
      </c>
      <c r="I181" s="34" t="s">
        <v>176</v>
      </c>
      <c r="J181" s="21" t="s">
        <v>172</v>
      </c>
      <c r="K181" s="44">
        <v>44824</v>
      </c>
      <c r="L181" s="21"/>
      <c r="M181" s="34">
        <v>1.0588754760000001</v>
      </c>
      <c r="N181" s="34"/>
      <c r="P181" s="21" t="s">
        <v>1020</v>
      </c>
      <c r="Q181" s="21"/>
      <c r="R181" s="21"/>
      <c r="S181" s="21"/>
      <c r="V181" s="21"/>
      <c r="W181" s="21"/>
      <c r="X181" s="21"/>
      <c r="AA181" s="21"/>
      <c r="AC181" s="21"/>
      <c r="AG181" s="21"/>
      <c r="AH181" s="21"/>
      <c r="AI181" s="21"/>
      <c r="AJ181" s="21"/>
      <c r="AL181" s="21"/>
      <c r="AM181" s="21"/>
      <c r="AN181" s="21"/>
      <c r="AO181" s="21"/>
      <c r="AP181" s="21"/>
      <c r="AQ181" s="21"/>
      <c r="AT181" s="45"/>
      <c r="AU181" s="14">
        <v>103.83333333337214</v>
      </c>
      <c r="AV181" s="14"/>
      <c r="AW181" s="14"/>
      <c r="AX181" s="14"/>
      <c r="BA181" s="14"/>
      <c r="BB181" s="14"/>
      <c r="BI181" s="14"/>
      <c r="BJ181" s="14"/>
      <c r="BK181" s="14"/>
      <c r="BL181" s="14"/>
      <c r="BM181" s="21"/>
    </row>
    <row r="182" spans="1:66" ht="15" x14ac:dyDescent="0.2">
      <c r="A182" s="21" t="s">
        <v>1297</v>
      </c>
      <c r="B182" s="21" t="s">
        <v>1296</v>
      </c>
      <c r="C182" s="19" t="s">
        <v>361</v>
      </c>
      <c r="D182" s="21" t="s">
        <v>207</v>
      </c>
      <c r="E182" s="21" t="s">
        <v>66</v>
      </c>
      <c r="G182" s="21" t="s">
        <v>138</v>
      </c>
      <c r="H182" s="43" t="s">
        <v>139</v>
      </c>
      <c r="I182" s="21" t="s">
        <v>176</v>
      </c>
      <c r="J182" s="21" t="s">
        <v>172</v>
      </c>
      <c r="K182" s="44">
        <v>44824</v>
      </c>
      <c r="L182" s="21" t="s">
        <v>683</v>
      </c>
      <c r="M182" s="23">
        <v>4.7355584400000001</v>
      </c>
      <c r="N182" s="24"/>
      <c r="O182" s="25"/>
      <c r="P182" s="21" t="s">
        <v>1020</v>
      </c>
      <c r="Q182" s="26"/>
      <c r="R182" s="26"/>
      <c r="T182" s="25"/>
      <c r="U182" s="25"/>
      <c r="V182" s="28"/>
      <c r="W182" s="28"/>
      <c r="X182" s="28"/>
      <c r="Y182" s="22"/>
      <c r="Z182" s="22"/>
      <c r="AA182" s="24"/>
      <c r="AB182" s="22"/>
      <c r="AC182" s="24"/>
      <c r="AD182" s="22"/>
      <c r="AE182" s="22"/>
      <c r="AF182" s="22"/>
      <c r="AG182" s="79"/>
      <c r="AH182" s="79"/>
      <c r="AI182" s="79"/>
      <c r="AJ182" s="25"/>
      <c r="AK182" s="25"/>
      <c r="AL182" s="25"/>
      <c r="AM182" s="25"/>
      <c r="AN182" s="25"/>
      <c r="AP182" s="21"/>
      <c r="AQ182" s="34"/>
      <c r="AU182" s="14">
        <v>103.83333333337214</v>
      </c>
      <c r="AX182" s="14"/>
      <c r="BI182" s="14"/>
      <c r="BJ182" s="14"/>
      <c r="BK182" s="14"/>
      <c r="BL182" s="34"/>
      <c r="BM182" s="21"/>
      <c r="BN182" s="19"/>
    </row>
    <row r="183" spans="1:66" ht="15" x14ac:dyDescent="0.2">
      <c r="A183" s="21" t="s">
        <v>1297</v>
      </c>
      <c r="B183" s="21" t="s">
        <v>1296</v>
      </c>
      <c r="C183" s="34" t="s">
        <v>859</v>
      </c>
      <c r="D183" s="34" t="s">
        <v>207</v>
      </c>
      <c r="E183" s="34"/>
      <c r="F183" s="34"/>
      <c r="G183" s="34" t="s">
        <v>138</v>
      </c>
      <c r="H183" s="43" t="s">
        <v>139</v>
      </c>
      <c r="I183" s="34" t="s">
        <v>176</v>
      </c>
      <c r="J183" s="21" t="s">
        <v>172</v>
      </c>
      <c r="K183" s="44">
        <v>44824</v>
      </c>
      <c r="L183" s="21"/>
      <c r="M183" s="34">
        <v>1.4137543079999999</v>
      </c>
      <c r="N183" s="34"/>
      <c r="P183" s="21" t="s">
        <v>1020</v>
      </c>
      <c r="Q183" s="21"/>
      <c r="R183" s="21"/>
      <c r="S183" s="21"/>
      <c r="V183" s="21"/>
      <c r="W183" s="21"/>
      <c r="X183" s="21"/>
      <c r="AA183" s="21"/>
      <c r="AC183" s="21"/>
      <c r="AG183" s="21"/>
      <c r="AH183" s="21"/>
      <c r="AI183" s="21"/>
      <c r="AJ183" s="21"/>
      <c r="AL183" s="21"/>
      <c r="AM183" s="21"/>
      <c r="AN183" s="21"/>
      <c r="AO183" s="21"/>
      <c r="AP183" s="21"/>
      <c r="AQ183" s="21"/>
      <c r="AT183" s="45"/>
      <c r="AU183" s="14">
        <v>103.83333333337214</v>
      </c>
      <c r="AV183" s="14"/>
      <c r="AW183" s="14"/>
      <c r="AX183" s="14"/>
      <c r="BA183" s="14"/>
      <c r="BB183" s="14"/>
      <c r="BI183" s="14"/>
      <c r="BJ183" s="14"/>
      <c r="BK183" s="14"/>
      <c r="BL183" s="14"/>
      <c r="BM183" s="21"/>
    </row>
    <row r="184" spans="1:66" ht="15" x14ac:dyDescent="0.2">
      <c r="A184" s="21" t="s">
        <v>1297</v>
      </c>
      <c r="B184" s="21" t="s">
        <v>1296</v>
      </c>
      <c r="C184" s="34" t="s">
        <v>857</v>
      </c>
      <c r="D184" s="34" t="s">
        <v>207</v>
      </c>
      <c r="E184" s="34"/>
      <c r="F184" s="34"/>
      <c r="G184" s="34" t="s">
        <v>138</v>
      </c>
      <c r="H184" s="43" t="s">
        <v>139</v>
      </c>
      <c r="I184" s="34" t="s">
        <v>176</v>
      </c>
      <c r="J184" s="21" t="s">
        <v>172</v>
      </c>
      <c r="K184" s="44">
        <v>44824</v>
      </c>
      <c r="L184" s="21"/>
      <c r="M184" s="34">
        <v>0.11886904599999999</v>
      </c>
      <c r="N184" s="34"/>
      <c r="P184" s="21" t="s">
        <v>1020</v>
      </c>
      <c r="Q184" s="21"/>
      <c r="R184" s="21"/>
      <c r="S184" s="21"/>
      <c r="V184" s="21"/>
      <c r="W184" s="21"/>
      <c r="X184" s="21"/>
      <c r="AA184" s="21"/>
      <c r="AC184" s="21"/>
      <c r="AG184" s="21"/>
      <c r="AH184" s="21"/>
      <c r="AI184" s="21"/>
      <c r="AJ184" s="21"/>
      <c r="AL184" s="21"/>
      <c r="AM184" s="21"/>
      <c r="AN184" s="21"/>
      <c r="AO184" s="21"/>
      <c r="AP184" s="21"/>
      <c r="AQ184" s="21"/>
      <c r="AT184" s="45"/>
      <c r="AU184" s="14">
        <v>103.83333333337214</v>
      </c>
      <c r="AV184" s="14"/>
      <c r="AW184" s="14"/>
      <c r="AX184" s="14"/>
      <c r="BA184" s="14"/>
      <c r="BB184" s="14"/>
      <c r="BI184" s="14"/>
      <c r="BJ184" s="14"/>
      <c r="BK184" s="14"/>
      <c r="BL184" s="14"/>
      <c r="BM184" s="21"/>
    </row>
    <row r="185" spans="1:66" ht="15" x14ac:dyDescent="0.2">
      <c r="A185" s="21" t="s">
        <v>1297</v>
      </c>
      <c r="B185" s="21" t="s">
        <v>1296</v>
      </c>
      <c r="C185" s="34" t="s">
        <v>858</v>
      </c>
      <c r="D185" s="34" t="s">
        <v>207</v>
      </c>
      <c r="E185" s="34"/>
      <c r="F185" s="34"/>
      <c r="G185" s="34" t="s">
        <v>138</v>
      </c>
      <c r="H185" s="43" t="s">
        <v>139</v>
      </c>
      <c r="I185" s="34" t="s">
        <v>176</v>
      </c>
      <c r="J185" s="21" t="s">
        <v>172</v>
      </c>
      <c r="K185" s="44">
        <v>44824</v>
      </c>
      <c r="L185" s="21"/>
      <c r="M185" s="34">
        <v>1.1598853600000001</v>
      </c>
      <c r="N185" s="34"/>
      <c r="P185" s="21" t="s">
        <v>1020</v>
      </c>
      <c r="Q185" s="21"/>
      <c r="R185" s="21"/>
      <c r="S185" s="21"/>
      <c r="V185" s="21"/>
      <c r="W185" s="21"/>
      <c r="X185" s="21"/>
      <c r="AA185" s="21"/>
      <c r="AC185" s="21"/>
      <c r="AG185" s="21"/>
      <c r="AH185" s="21"/>
      <c r="AI185" s="21"/>
      <c r="AJ185" s="21"/>
      <c r="AL185" s="21"/>
      <c r="AM185" s="21"/>
      <c r="AN185" s="21"/>
      <c r="AO185" s="21"/>
      <c r="AP185" s="21"/>
      <c r="AQ185" s="21"/>
      <c r="AT185" s="45"/>
      <c r="AU185" s="14">
        <v>103.83333333337214</v>
      </c>
      <c r="AV185" s="14"/>
      <c r="AW185" s="14"/>
      <c r="AX185" s="14"/>
      <c r="BA185" s="14"/>
      <c r="BB185" s="14"/>
      <c r="BI185" s="14"/>
      <c r="BJ185" s="14"/>
      <c r="BK185" s="14"/>
      <c r="BL185" s="14"/>
      <c r="BM185" s="21"/>
    </row>
    <row r="186" spans="1:66" ht="15" x14ac:dyDescent="0.2">
      <c r="A186" s="21" t="s">
        <v>1297</v>
      </c>
      <c r="B186" s="21" t="s">
        <v>1296</v>
      </c>
      <c r="C186" s="34" t="s">
        <v>908</v>
      </c>
      <c r="D186" s="34" t="s">
        <v>207</v>
      </c>
      <c r="E186" s="34"/>
      <c r="F186" s="34"/>
      <c r="G186" s="34" t="s">
        <v>138</v>
      </c>
      <c r="H186" s="46" t="s">
        <v>140</v>
      </c>
      <c r="I186" s="34" t="s">
        <v>176</v>
      </c>
      <c r="J186" s="21" t="s">
        <v>172</v>
      </c>
      <c r="K186" s="44">
        <v>44824</v>
      </c>
      <c r="L186" s="21"/>
      <c r="M186" s="34">
        <v>2.7675940080000001</v>
      </c>
      <c r="N186" s="34"/>
      <c r="P186" s="21" t="s">
        <v>1020</v>
      </c>
      <c r="Q186" s="21"/>
      <c r="R186" s="21"/>
      <c r="S186" s="21"/>
      <c r="V186" s="21"/>
      <c r="W186" s="21"/>
      <c r="X186" s="21"/>
      <c r="AA186" s="21"/>
      <c r="AC186" s="21"/>
      <c r="AG186" s="21"/>
      <c r="AH186" s="21"/>
      <c r="AI186" s="21"/>
      <c r="AJ186" s="21"/>
      <c r="AL186" s="21"/>
      <c r="AM186" s="21"/>
      <c r="AN186" s="21"/>
      <c r="AO186" s="21"/>
      <c r="AP186" s="21"/>
      <c r="AQ186" s="21"/>
      <c r="AT186" s="45"/>
      <c r="AU186" s="14">
        <v>103.83333333337214</v>
      </c>
      <c r="AV186" s="14"/>
      <c r="AW186" s="14"/>
      <c r="AX186" s="14"/>
      <c r="BA186" s="14"/>
      <c r="BB186" s="14"/>
      <c r="BI186" s="14"/>
      <c r="BJ186" s="14"/>
      <c r="BK186" s="14"/>
      <c r="BL186" s="14"/>
      <c r="BM186" s="21"/>
    </row>
    <row r="187" spans="1:66" ht="15" x14ac:dyDescent="0.2">
      <c r="A187" s="21" t="s">
        <v>1297</v>
      </c>
      <c r="B187" s="21" t="s">
        <v>1296</v>
      </c>
      <c r="C187" s="34" t="s">
        <v>910</v>
      </c>
      <c r="D187" s="34" t="s">
        <v>207</v>
      </c>
      <c r="E187" s="34"/>
      <c r="F187" s="34"/>
      <c r="G187" s="34" t="s">
        <v>138</v>
      </c>
      <c r="H187" s="46" t="s">
        <v>140</v>
      </c>
      <c r="I187" s="34" t="s">
        <v>176</v>
      </c>
      <c r="J187" s="21" t="s">
        <v>172</v>
      </c>
      <c r="K187" s="44">
        <v>44824</v>
      </c>
      <c r="L187" s="21"/>
      <c r="M187" s="34">
        <v>2.6049412099999998</v>
      </c>
      <c r="N187" s="34"/>
      <c r="P187" s="21" t="s">
        <v>1020</v>
      </c>
      <c r="Q187" s="21"/>
      <c r="R187" s="21"/>
      <c r="S187" s="21"/>
      <c r="V187" s="21"/>
      <c r="W187" s="21"/>
      <c r="X187" s="21"/>
      <c r="AA187" s="21"/>
      <c r="AC187" s="21"/>
      <c r="AG187" s="21"/>
      <c r="AH187" s="21"/>
      <c r="AI187" s="21"/>
      <c r="AJ187" s="21"/>
      <c r="AL187" s="21"/>
      <c r="AM187" s="21"/>
      <c r="AN187" s="21"/>
      <c r="AO187" s="21"/>
      <c r="AP187" s="21"/>
      <c r="AQ187" s="21"/>
      <c r="AT187" s="45"/>
      <c r="AU187" s="14">
        <v>103.83333333337214</v>
      </c>
      <c r="AV187" s="14"/>
      <c r="AW187" s="14"/>
      <c r="AX187" s="14"/>
      <c r="BA187" s="14"/>
      <c r="BB187" s="14"/>
      <c r="BI187" s="14"/>
      <c r="BJ187" s="14"/>
      <c r="BK187" s="14"/>
      <c r="BL187" s="14"/>
      <c r="BM187" s="21"/>
    </row>
    <row r="188" spans="1:66" ht="15" x14ac:dyDescent="0.2">
      <c r="A188" s="21" t="s">
        <v>1297</v>
      </c>
      <c r="B188" s="21" t="s">
        <v>1296</v>
      </c>
      <c r="C188" s="34" t="s">
        <v>909</v>
      </c>
      <c r="D188" s="34" t="s">
        <v>207</v>
      </c>
      <c r="E188" s="34"/>
      <c r="F188" s="34"/>
      <c r="G188" s="34" t="s">
        <v>138</v>
      </c>
      <c r="H188" s="46" t="s">
        <v>140</v>
      </c>
      <c r="I188" s="34" t="s">
        <v>176</v>
      </c>
      <c r="J188" s="21" t="s">
        <v>172</v>
      </c>
      <c r="K188" s="44">
        <v>44824</v>
      </c>
      <c r="L188" s="21"/>
      <c r="M188" s="34">
        <v>5.0234174060000001</v>
      </c>
      <c r="N188" s="34"/>
      <c r="P188" s="21" t="s">
        <v>1020</v>
      </c>
      <c r="Q188" s="21"/>
      <c r="R188" s="21"/>
      <c r="S188" s="21"/>
      <c r="V188" s="21"/>
      <c r="W188" s="21"/>
      <c r="X188" s="21"/>
      <c r="AA188" s="21"/>
      <c r="AC188" s="21"/>
      <c r="AG188" s="21"/>
      <c r="AH188" s="21"/>
      <c r="AI188" s="21"/>
      <c r="AJ188" s="21"/>
      <c r="AL188" s="21"/>
      <c r="AM188" s="21"/>
      <c r="AN188" s="21"/>
      <c r="AO188" s="21"/>
      <c r="AP188" s="21"/>
      <c r="AQ188" s="21"/>
      <c r="AT188" s="45"/>
      <c r="AU188" s="14">
        <v>103.83333333337214</v>
      </c>
      <c r="AV188" s="14"/>
      <c r="AW188" s="14"/>
      <c r="AX188" s="14"/>
      <c r="BA188" s="14"/>
      <c r="BB188" s="14"/>
      <c r="BI188" s="14"/>
      <c r="BJ188" s="14"/>
      <c r="BK188" s="14"/>
      <c r="BL188" s="14"/>
      <c r="BM188" s="21"/>
    </row>
    <row r="189" spans="1:66" ht="15" x14ac:dyDescent="0.2">
      <c r="A189" s="21" t="s">
        <v>1297</v>
      </c>
      <c r="B189" s="21" t="s">
        <v>1296</v>
      </c>
      <c r="C189" s="34" t="s">
        <v>374</v>
      </c>
      <c r="D189" s="34" t="s">
        <v>207</v>
      </c>
      <c r="E189" s="34"/>
      <c r="F189" s="34"/>
      <c r="G189" s="34" t="s">
        <v>138</v>
      </c>
      <c r="H189" s="46" t="s">
        <v>140</v>
      </c>
      <c r="I189" s="34" t="s">
        <v>176</v>
      </c>
      <c r="J189" s="21" t="s">
        <v>172</v>
      </c>
      <c r="K189" s="44">
        <v>44824</v>
      </c>
      <c r="L189" s="21"/>
      <c r="M189" s="34">
        <v>4.6604731460000002</v>
      </c>
      <c r="N189" s="34"/>
      <c r="P189" s="21" t="s">
        <v>1020</v>
      </c>
      <c r="Q189" s="21"/>
      <c r="R189" s="21"/>
      <c r="S189" s="21"/>
      <c r="V189" s="21"/>
      <c r="W189" s="21"/>
      <c r="X189" s="21"/>
      <c r="AA189" s="21"/>
      <c r="AC189" s="21"/>
      <c r="AG189" s="21"/>
      <c r="AH189" s="21"/>
      <c r="AI189" s="21"/>
      <c r="AJ189" s="21"/>
      <c r="AL189" s="21"/>
      <c r="AM189" s="21"/>
      <c r="AN189" s="21"/>
      <c r="AO189" s="21"/>
      <c r="AP189" s="21"/>
      <c r="AQ189" s="21"/>
      <c r="AT189" s="45"/>
      <c r="AU189" s="14">
        <v>103.83333333337214</v>
      </c>
      <c r="AV189" s="14"/>
      <c r="AW189" s="14"/>
      <c r="AX189" s="14"/>
      <c r="BA189" s="14"/>
      <c r="BB189" s="14"/>
      <c r="BI189" s="14"/>
      <c r="BJ189" s="14"/>
      <c r="BK189" s="14"/>
      <c r="BL189" s="14"/>
      <c r="BM189" s="21"/>
    </row>
    <row r="190" spans="1:66" ht="15" x14ac:dyDescent="0.2">
      <c r="A190" s="21" t="s">
        <v>1297</v>
      </c>
      <c r="B190" s="21" t="s">
        <v>1296</v>
      </c>
      <c r="C190" s="34" t="s">
        <v>912</v>
      </c>
      <c r="D190" s="34" t="s">
        <v>207</v>
      </c>
      <c r="E190" s="34"/>
      <c r="F190" s="34"/>
      <c r="G190" s="34" t="s">
        <v>138</v>
      </c>
      <c r="H190" s="46" t="s">
        <v>140</v>
      </c>
      <c r="I190" s="34" t="s">
        <v>176</v>
      </c>
      <c r="J190" s="21" t="s">
        <v>172</v>
      </c>
      <c r="K190" s="44">
        <v>44824</v>
      </c>
      <c r="L190" s="21"/>
      <c r="M190" s="34">
        <v>4.3622443439999996</v>
      </c>
      <c r="N190" s="34"/>
      <c r="P190" s="21" t="s">
        <v>1020</v>
      </c>
      <c r="Q190" s="21"/>
      <c r="R190" s="21"/>
      <c r="S190" s="21"/>
      <c r="V190" s="21"/>
      <c r="W190" s="21"/>
      <c r="X190" s="21"/>
      <c r="AA190" s="21"/>
      <c r="AC190" s="21"/>
      <c r="AG190" s="21"/>
      <c r="AH190" s="21"/>
      <c r="AI190" s="21"/>
      <c r="AJ190" s="21"/>
      <c r="AL190" s="21"/>
      <c r="AM190" s="21"/>
      <c r="AN190" s="21"/>
      <c r="AO190" s="21"/>
      <c r="AP190" s="21"/>
      <c r="AQ190" s="21"/>
      <c r="AT190" s="45"/>
      <c r="AU190" s="14">
        <v>103.83333333337214</v>
      </c>
      <c r="AV190" s="14"/>
      <c r="AW190" s="14"/>
      <c r="AX190" s="14"/>
      <c r="BA190" s="14"/>
      <c r="BB190" s="14"/>
      <c r="BI190" s="14"/>
      <c r="BJ190" s="14"/>
      <c r="BK190" s="14"/>
      <c r="BL190" s="14"/>
      <c r="BM190" s="21"/>
    </row>
    <row r="191" spans="1:66" ht="15" x14ac:dyDescent="0.2">
      <c r="A191" s="21" t="s">
        <v>1297</v>
      </c>
      <c r="B191" s="21" t="s">
        <v>1296</v>
      </c>
      <c r="C191" s="34" t="s">
        <v>903</v>
      </c>
      <c r="D191" s="34" t="s">
        <v>207</v>
      </c>
      <c r="E191" s="34"/>
      <c r="F191" s="34"/>
      <c r="G191" s="34" t="s">
        <v>138</v>
      </c>
      <c r="H191" s="46" t="s">
        <v>140</v>
      </c>
      <c r="I191" s="34" t="s">
        <v>176</v>
      </c>
      <c r="J191" s="21" t="s">
        <v>172</v>
      </c>
      <c r="K191" s="44">
        <v>44824</v>
      </c>
      <c r="L191" s="21"/>
      <c r="M191" s="34">
        <v>3.1266975879999999</v>
      </c>
      <c r="N191" s="34"/>
      <c r="P191" s="21" t="s">
        <v>1020</v>
      </c>
      <c r="Q191" s="21"/>
      <c r="R191" s="21"/>
      <c r="S191" s="21"/>
      <c r="V191" s="21"/>
      <c r="W191" s="21"/>
      <c r="X191" s="21"/>
      <c r="AA191" s="21"/>
      <c r="AC191" s="21"/>
      <c r="AG191" s="21"/>
      <c r="AH191" s="21"/>
      <c r="AI191" s="21"/>
      <c r="AJ191" s="21"/>
      <c r="AL191" s="21"/>
      <c r="AM191" s="21"/>
      <c r="AN191" s="21"/>
      <c r="AO191" s="21"/>
      <c r="AP191" s="21"/>
      <c r="AQ191" s="21"/>
      <c r="AT191" s="45"/>
      <c r="AU191" s="14">
        <v>103.83333333337214</v>
      </c>
      <c r="AV191" s="14"/>
      <c r="AW191" s="14"/>
      <c r="AX191" s="14"/>
      <c r="BA191" s="14"/>
      <c r="BB191" s="14"/>
      <c r="BI191" s="14"/>
      <c r="BJ191" s="14"/>
      <c r="BK191" s="14"/>
      <c r="BL191" s="14"/>
      <c r="BM191" s="21"/>
    </row>
    <row r="192" spans="1:66" ht="15" x14ac:dyDescent="0.2">
      <c r="A192" s="21" t="s">
        <v>1297</v>
      </c>
      <c r="B192" s="21" t="s">
        <v>1296</v>
      </c>
      <c r="C192" s="19" t="s">
        <v>88</v>
      </c>
      <c r="D192" s="21" t="s">
        <v>207</v>
      </c>
      <c r="E192" s="21" t="s">
        <v>66</v>
      </c>
      <c r="F192" s="21" t="s">
        <v>89</v>
      </c>
      <c r="G192" s="21" t="s">
        <v>138</v>
      </c>
      <c r="H192" s="21" t="s">
        <v>140</v>
      </c>
      <c r="I192" s="21" t="s">
        <v>176</v>
      </c>
      <c r="J192" s="21" t="s">
        <v>172</v>
      </c>
      <c r="K192" s="44">
        <v>44824</v>
      </c>
      <c r="L192" s="21" t="s">
        <v>683</v>
      </c>
      <c r="M192" s="23">
        <v>11.4</v>
      </c>
      <c r="N192" s="24">
        <v>2</v>
      </c>
      <c r="O192" s="25">
        <v>0.19364919999999999</v>
      </c>
      <c r="P192" s="23">
        <v>9.4</v>
      </c>
      <c r="Q192" s="26">
        <v>8.0201428571428579</v>
      </c>
      <c r="R192" s="26" t="s">
        <v>16</v>
      </c>
      <c r="S192" s="27">
        <v>1</v>
      </c>
      <c r="T192" s="25">
        <v>9.0053571428571448</v>
      </c>
      <c r="U192" s="25">
        <v>0.1360675477511829</v>
      </c>
      <c r="V192" s="28">
        <v>2</v>
      </c>
      <c r="W192" s="28"/>
      <c r="X192" s="28">
        <v>3</v>
      </c>
      <c r="Y192" s="22">
        <v>14.9</v>
      </c>
      <c r="Z192" s="22">
        <v>0.9</v>
      </c>
      <c r="AA192" s="24"/>
      <c r="AB192" s="22"/>
      <c r="AC192" s="24"/>
      <c r="AD192" s="22"/>
      <c r="AE192" s="22">
        <v>13.6</v>
      </c>
      <c r="AF192" s="22">
        <v>0.5</v>
      </c>
      <c r="AG192" s="79">
        <v>7.6</v>
      </c>
      <c r="AH192" s="79">
        <v>0.6</v>
      </c>
      <c r="AI192" s="79"/>
      <c r="AJ192" s="25" t="s">
        <v>212</v>
      </c>
      <c r="AK192" s="25">
        <f>ROUND(((M192*Q192)-(N192*T192))/P192,2)</f>
        <v>7.81</v>
      </c>
      <c r="AL192" s="25" t="s">
        <v>212</v>
      </c>
      <c r="AM192" s="25">
        <f>(AE192-(Y192-AK192))/(AE192-AG192)*100</f>
        <v>108.49999999999997</v>
      </c>
      <c r="AN192" s="25">
        <f>SUM(AL192:AM192)</f>
        <v>108.49999999999997</v>
      </c>
      <c r="AO192" s="33">
        <v>16.7</v>
      </c>
      <c r="AP192" s="21" t="s">
        <v>15</v>
      </c>
      <c r="AQ192" s="34"/>
      <c r="AR192" s="21">
        <v>240</v>
      </c>
      <c r="AS192" s="21">
        <v>200</v>
      </c>
      <c r="AT192" s="34">
        <v>5.2499999999999991</v>
      </c>
      <c r="AU192" s="30">
        <v>103.83333333337214</v>
      </c>
      <c r="AV192" s="21">
        <v>22</v>
      </c>
      <c r="AW192" s="53">
        <f>(((P192*(10^-6))*(AS192/1000)*1)/0.082057/(AV192+273.15))*(10^12)</f>
        <v>77624.609169641059</v>
      </c>
      <c r="AX192" s="14">
        <f>(P192*1000)/AT192/AU192</f>
        <v>17.243751433151093</v>
      </c>
      <c r="AY192" s="14">
        <f>AW192/AT192/AU192</f>
        <v>142.39781549114801</v>
      </c>
      <c r="BA192" s="30" t="s">
        <v>167</v>
      </c>
      <c r="BE192" s="14" t="s">
        <v>167</v>
      </c>
      <c r="BF192" s="14" t="s">
        <v>167</v>
      </c>
      <c r="BG192" s="14" t="s">
        <v>167</v>
      </c>
      <c r="BI192" s="14" t="s">
        <v>167</v>
      </c>
      <c r="BJ192" s="14" t="s">
        <v>167</v>
      </c>
      <c r="BK192" s="14" t="s">
        <v>167</v>
      </c>
      <c r="BL192" s="34"/>
      <c r="BM192" s="21"/>
      <c r="BN192" s="19"/>
    </row>
    <row r="193" spans="1:71" ht="15" x14ac:dyDescent="0.2">
      <c r="A193" s="21" t="s">
        <v>1297</v>
      </c>
      <c r="B193" s="21" t="s">
        <v>1296</v>
      </c>
      <c r="C193" s="34" t="s">
        <v>911</v>
      </c>
      <c r="D193" s="34" t="s">
        <v>207</v>
      </c>
      <c r="E193" s="34"/>
      <c r="F193" s="34"/>
      <c r="G193" s="34" t="s">
        <v>138</v>
      </c>
      <c r="H193" s="46" t="s">
        <v>140</v>
      </c>
      <c r="I193" s="34" t="s">
        <v>176</v>
      </c>
      <c r="J193" s="21" t="s">
        <v>172</v>
      </c>
      <c r="K193" s="44">
        <v>44824</v>
      </c>
      <c r="L193" s="21"/>
      <c r="M193" s="34">
        <v>3.9230625859999999</v>
      </c>
      <c r="N193" s="34"/>
      <c r="P193" s="21" t="s">
        <v>1020</v>
      </c>
      <c r="Q193" s="21"/>
      <c r="R193" s="21"/>
      <c r="S193" s="21"/>
      <c r="V193" s="21"/>
      <c r="W193" s="21"/>
      <c r="X193" s="21"/>
      <c r="AA193" s="21"/>
      <c r="AC193" s="21"/>
      <c r="AG193" s="21"/>
      <c r="AH193" s="21"/>
      <c r="AI193" s="21"/>
      <c r="AJ193" s="21"/>
      <c r="AL193" s="21"/>
      <c r="AM193" s="21"/>
      <c r="AN193" s="21"/>
      <c r="AO193" s="21"/>
      <c r="AP193" s="21"/>
      <c r="AQ193" s="21"/>
      <c r="AT193" s="45"/>
      <c r="AU193" s="14">
        <v>103.83333333337214</v>
      </c>
      <c r="AV193" s="14"/>
      <c r="AW193" s="14"/>
      <c r="AX193" s="14"/>
      <c r="BA193" s="14"/>
      <c r="BB193" s="14"/>
      <c r="BI193" s="14"/>
      <c r="BJ193" s="14"/>
      <c r="BK193" s="14"/>
      <c r="BL193" s="14"/>
      <c r="BM193" s="21"/>
    </row>
    <row r="194" spans="1:71" ht="15" x14ac:dyDescent="0.2">
      <c r="A194" s="21" t="s">
        <v>1297</v>
      </c>
      <c r="B194" s="21" t="s">
        <v>1296</v>
      </c>
      <c r="C194" s="34" t="s">
        <v>900</v>
      </c>
      <c r="D194" s="34" t="s">
        <v>207</v>
      </c>
      <c r="E194" s="34"/>
      <c r="F194" s="34"/>
      <c r="G194" s="34" t="s">
        <v>138</v>
      </c>
      <c r="H194" s="46" t="s">
        <v>140</v>
      </c>
      <c r="I194" s="34" t="s">
        <v>176</v>
      </c>
      <c r="J194" s="21" t="s">
        <v>172</v>
      </c>
      <c r="K194" s="44">
        <v>44824</v>
      </c>
      <c r="L194" s="21"/>
      <c r="M194" s="34">
        <v>2.6986538019999999</v>
      </c>
      <c r="N194" s="34"/>
      <c r="P194" s="21" t="s">
        <v>1020</v>
      </c>
      <c r="Q194" s="21"/>
      <c r="R194" s="21"/>
      <c r="S194" s="21"/>
      <c r="V194" s="21"/>
      <c r="W194" s="21"/>
      <c r="X194" s="21"/>
      <c r="AA194" s="21"/>
      <c r="AC194" s="21"/>
      <c r="AG194" s="21"/>
      <c r="AH194" s="21"/>
      <c r="AI194" s="21"/>
      <c r="AJ194" s="21"/>
      <c r="AL194" s="21"/>
      <c r="AM194" s="21"/>
      <c r="AN194" s="21"/>
      <c r="AO194" s="21"/>
      <c r="AP194" s="21"/>
      <c r="AQ194" s="21"/>
      <c r="AT194" s="45"/>
      <c r="AU194" s="14">
        <v>103.83333333337214</v>
      </c>
      <c r="AV194" s="14"/>
      <c r="AW194" s="14"/>
      <c r="AX194" s="14"/>
      <c r="BA194" s="14"/>
      <c r="BB194" s="14"/>
      <c r="BI194" s="14"/>
      <c r="BJ194" s="14"/>
      <c r="BK194" s="14"/>
      <c r="BL194" s="14"/>
      <c r="BM194" s="21"/>
    </row>
    <row r="195" spans="1:71" ht="15" x14ac:dyDescent="0.2">
      <c r="A195" s="21" t="s">
        <v>1297</v>
      </c>
      <c r="B195" s="21" t="s">
        <v>1296</v>
      </c>
      <c r="C195" s="34" t="s">
        <v>899</v>
      </c>
      <c r="D195" s="34" t="s">
        <v>207</v>
      </c>
      <c r="E195" s="34"/>
      <c r="F195" s="34"/>
      <c r="G195" s="34" t="s">
        <v>138</v>
      </c>
      <c r="H195" s="46" t="s">
        <v>140</v>
      </c>
      <c r="I195" s="34" t="s">
        <v>176</v>
      </c>
      <c r="J195" s="21" t="s">
        <v>172</v>
      </c>
      <c r="K195" s="44">
        <v>44824</v>
      </c>
      <c r="L195" s="21"/>
      <c r="M195" s="34">
        <v>2.5528999959999998</v>
      </c>
      <c r="N195" s="34"/>
      <c r="P195" s="21" t="s">
        <v>1020</v>
      </c>
      <c r="Q195" s="21"/>
      <c r="R195" s="21"/>
      <c r="S195" s="21"/>
      <c r="V195" s="21"/>
      <c r="W195" s="21"/>
      <c r="X195" s="21"/>
      <c r="AA195" s="21"/>
      <c r="AC195" s="21"/>
      <c r="AG195" s="21"/>
      <c r="AH195" s="21"/>
      <c r="AI195" s="21"/>
      <c r="AJ195" s="21"/>
      <c r="AL195" s="21"/>
      <c r="AM195" s="21"/>
      <c r="AN195" s="21"/>
      <c r="AO195" s="21"/>
      <c r="AP195" s="21"/>
      <c r="AQ195" s="21"/>
      <c r="AT195" s="45"/>
      <c r="AU195" s="14">
        <v>103.83333333337214</v>
      </c>
      <c r="AV195" s="14"/>
      <c r="AW195" s="14"/>
      <c r="AX195" s="14"/>
      <c r="BA195" s="14"/>
      <c r="BB195" s="14"/>
      <c r="BI195" s="14"/>
      <c r="BJ195" s="14"/>
      <c r="BK195" s="14"/>
      <c r="BL195" s="14"/>
      <c r="BM195" s="21"/>
    </row>
    <row r="196" spans="1:71" ht="15" x14ac:dyDescent="0.2">
      <c r="A196" s="21" t="s">
        <v>1294</v>
      </c>
      <c r="C196" s="21" t="s">
        <v>1116</v>
      </c>
      <c r="D196" s="21" t="s">
        <v>207</v>
      </c>
      <c r="G196" s="21" t="s">
        <v>986</v>
      </c>
      <c r="H196" s="43" t="s">
        <v>139</v>
      </c>
      <c r="I196" s="21" t="s">
        <v>176</v>
      </c>
      <c r="J196" s="21" t="s">
        <v>172</v>
      </c>
      <c r="K196" s="44">
        <v>44824</v>
      </c>
      <c r="L196" s="21"/>
      <c r="M196" s="30">
        <v>0.65454920300000008</v>
      </c>
      <c r="O196" s="30"/>
      <c r="P196" s="21" t="s">
        <v>986</v>
      </c>
      <c r="Q196" s="21"/>
      <c r="R196" s="21"/>
      <c r="S196" s="21"/>
      <c r="V196" s="21"/>
      <c r="W196" s="21"/>
      <c r="X196" s="21"/>
      <c r="AA196" s="21"/>
      <c r="AC196" s="21"/>
      <c r="AG196" s="21"/>
      <c r="AH196" s="21"/>
      <c r="AI196" s="21"/>
      <c r="AJ196" s="21"/>
      <c r="AL196" s="21"/>
      <c r="AM196" s="21"/>
      <c r="AN196" s="21"/>
      <c r="AO196" s="21"/>
      <c r="AP196" s="21"/>
      <c r="AQ196" s="21"/>
      <c r="AT196" s="14" t="s">
        <v>810</v>
      </c>
      <c r="AU196" s="14">
        <v>149.29333333333489</v>
      </c>
      <c r="AV196" s="14"/>
      <c r="AW196" s="14"/>
      <c r="AX196" s="14"/>
      <c r="BA196" s="14"/>
      <c r="BB196" s="14"/>
      <c r="BI196" s="14"/>
      <c r="BJ196" s="14"/>
      <c r="BK196" s="14"/>
      <c r="BL196" s="14"/>
      <c r="BM196" s="21"/>
      <c r="BN196" s="48"/>
      <c r="BO196" s="48"/>
      <c r="BP196" s="48"/>
      <c r="BQ196" s="48"/>
      <c r="BR196" s="48"/>
    </row>
    <row r="197" spans="1:71" ht="15" x14ac:dyDescent="0.2">
      <c r="A197" s="21" t="s">
        <v>1294</v>
      </c>
      <c r="C197" s="21" t="s">
        <v>1098</v>
      </c>
      <c r="D197" s="21" t="s">
        <v>207</v>
      </c>
      <c r="G197" s="21" t="s">
        <v>986</v>
      </c>
      <c r="H197" s="43" t="s">
        <v>139</v>
      </c>
      <c r="I197" s="21" t="s">
        <v>176</v>
      </c>
      <c r="J197" s="21" t="s">
        <v>172</v>
      </c>
      <c r="K197" s="44">
        <v>44824</v>
      </c>
      <c r="L197" s="48"/>
      <c r="M197" s="30">
        <v>0.48405067220000003</v>
      </c>
      <c r="O197" s="30"/>
      <c r="P197" s="21" t="s">
        <v>986</v>
      </c>
      <c r="Q197" s="21"/>
      <c r="R197" s="21"/>
      <c r="S197" s="21"/>
      <c r="V197" s="21"/>
      <c r="W197" s="21"/>
      <c r="X197" s="21"/>
      <c r="AA197" s="21"/>
      <c r="AC197" s="21"/>
      <c r="AG197" s="21"/>
      <c r="AH197" s="21"/>
      <c r="AI197" s="21"/>
      <c r="AJ197" s="21"/>
      <c r="AL197" s="21"/>
      <c r="AM197" s="21"/>
      <c r="AN197" s="21"/>
      <c r="AO197" s="21"/>
      <c r="AP197" s="21"/>
      <c r="AQ197" s="21"/>
      <c r="AT197" s="14" t="s">
        <v>810</v>
      </c>
      <c r="AU197" s="14">
        <v>149.78084444452543</v>
      </c>
      <c r="AV197" s="14"/>
      <c r="AW197" s="14"/>
      <c r="AX197" s="14"/>
      <c r="BA197" s="14"/>
      <c r="BB197" s="14"/>
      <c r="BI197" s="14"/>
      <c r="BJ197" s="14"/>
      <c r="BK197" s="14"/>
      <c r="BL197" s="14"/>
      <c r="BM197" s="48"/>
      <c r="BN197" s="48"/>
      <c r="BO197" s="48"/>
      <c r="BP197" s="48"/>
      <c r="BQ197" s="48"/>
      <c r="BR197" s="48"/>
    </row>
    <row r="198" spans="1:71" ht="15" x14ac:dyDescent="0.2">
      <c r="A198" s="21" t="s">
        <v>1294</v>
      </c>
      <c r="C198" s="21" t="s">
        <v>1118</v>
      </c>
      <c r="D198" s="21" t="s">
        <v>207</v>
      </c>
      <c r="G198" s="21" t="s">
        <v>986</v>
      </c>
      <c r="H198" s="43" t="s">
        <v>139</v>
      </c>
      <c r="I198" s="21" t="s">
        <v>176</v>
      </c>
      <c r="J198" s="21" t="s">
        <v>172</v>
      </c>
      <c r="K198" s="44">
        <v>44824</v>
      </c>
      <c r="L198" s="21"/>
      <c r="M198" s="30">
        <v>0.68345137560000002</v>
      </c>
      <c r="O198" s="30"/>
      <c r="P198" s="21" t="s">
        <v>986</v>
      </c>
      <c r="Q198" s="21"/>
      <c r="R198" s="21"/>
      <c r="S198" s="21"/>
      <c r="V198" s="21"/>
      <c r="W198" s="21"/>
      <c r="X198" s="21"/>
      <c r="AA198" s="21"/>
      <c r="AC198" s="21"/>
      <c r="AG198" s="21"/>
      <c r="AH198" s="21"/>
      <c r="AI198" s="21"/>
      <c r="AJ198" s="21"/>
      <c r="AL198" s="21"/>
      <c r="AM198" s="21"/>
      <c r="AN198" s="21"/>
      <c r="AO198" s="21"/>
      <c r="AP198" s="21"/>
      <c r="AQ198" s="21"/>
      <c r="AT198" s="14" t="s">
        <v>810</v>
      </c>
      <c r="AU198" s="14">
        <v>149.3475000000908</v>
      </c>
      <c r="AV198" s="14"/>
      <c r="AW198" s="14"/>
      <c r="AX198" s="14"/>
      <c r="BA198" s="14"/>
      <c r="BB198" s="14"/>
      <c r="BI198" s="14"/>
      <c r="BJ198" s="14"/>
      <c r="BK198" s="14"/>
      <c r="BL198" s="14"/>
      <c r="BM198" s="21"/>
      <c r="BN198" s="48"/>
      <c r="BO198" s="48"/>
      <c r="BP198" s="48"/>
      <c r="BQ198" s="48"/>
      <c r="BR198" s="48"/>
    </row>
    <row r="199" spans="1:71" ht="15" x14ac:dyDescent="0.2">
      <c r="A199" s="21" t="s">
        <v>1294</v>
      </c>
      <c r="C199" s="21" t="s">
        <v>1105</v>
      </c>
      <c r="D199" s="21" t="s">
        <v>207</v>
      </c>
      <c r="G199" s="21" t="s">
        <v>986</v>
      </c>
      <c r="H199" s="43" t="s">
        <v>139</v>
      </c>
      <c r="I199" s="21" t="s">
        <v>176</v>
      </c>
      <c r="J199" s="21" t="s">
        <v>172</v>
      </c>
      <c r="K199" s="44">
        <v>44824</v>
      </c>
      <c r="L199" s="21"/>
      <c r="M199" s="30">
        <v>0.56614255739999997</v>
      </c>
      <c r="O199" s="30"/>
      <c r="P199" s="21" t="s">
        <v>986</v>
      </c>
      <c r="Q199" s="21"/>
      <c r="R199" s="21"/>
      <c r="S199" s="21"/>
      <c r="V199" s="21"/>
      <c r="W199" s="21"/>
      <c r="X199" s="21"/>
      <c r="AA199" s="21"/>
      <c r="AC199" s="21"/>
      <c r="AG199" s="21"/>
      <c r="AH199" s="21"/>
      <c r="AI199" s="21"/>
      <c r="AJ199" s="21"/>
      <c r="AL199" s="21"/>
      <c r="AM199" s="21"/>
      <c r="AN199" s="21"/>
      <c r="AO199" s="21"/>
      <c r="AP199" s="21"/>
      <c r="AQ199" s="21"/>
      <c r="AT199" s="14" t="s">
        <v>810</v>
      </c>
      <c r="AU199" s="14">
        <v>149.4016680556233</v>
      </c>
      <c r="AV199" s="14"/>
      <c r="AW199" s="14"/>
      <c r="AX199" s="14"/>
      <c r="BA199" s="14"/>
      <c r="BB199" s="14"/>
      <c r="BI199" s="14"/>
      <c r="BJ199" s="14"/>
      <c r="BK199" s="14"/>
      <c r="BL199" s="14"/>
      <c r="BM199" s="21"/>
      <c r="BN199" s="48"/>
      <c r="BO199" s="48"/>
      <c r="BP199" s="48"/>
      <c r="BQ199" s="48"/>
      <c r="BR199" s="48"/>
    </row>
    <row r="200" spans="1:71" ht="15" x14ac:dyDescent="0.2">
      <c r="A200" s="21" t="s">
        <v>1294</v>
      </c>
      <c r="C200" s="21" t="s">
        <v>1108</v>
      </c>
      <c r="D200" s="21" t="s">
        <v>207</v>
      </c>
      <c r="G200" s="21" t="s">
        <v>986</v>
      </c>
      <c r="H200" s="43" t="s">
        <v>139</v>
      </c>
      <c r="I200" s="21" t="s">
        <v>176</v>
      </c>
      <c r="J200" s="21" t="s">
        <v>172</v>
      </c>
      <c r="K200" s="44">
        <v>44824</v>
      </c>
      <c r="L200" s="21"/>
      <c r="M200" s="30">
        <v>0.597473484</v>
      </c>
      <c r="O200" s="30"/>
      <c r="P200" s="21" t="s">
        <v>986</v>
      </c>
      <c r="Q200" s="21"/>
      <c r="R200" s="21"/>
      <c r="S200" s="21"/>
      <c r="V200" s="21"/>
      <c r="W200" s="21"/>
      <c r="X200" s="21"/>
      <c r="AA200" s="21"/>
      <c r="AC200" s="21"/>
      <c r="AG200" s="21"/>
      <c r="AH200" s="21"/>
      <c r="AI200" s="21"/>
      <c r="AJ200" s="21"/>
      <c r="AL200" s="21"/>
      <c r="AM200" s="21"/>
      <c r="AN200" s="21"/>
      <c r="AO200" s="21"/>
      <c r="AP200" s="21"/>
      <c r="AQ200" s="21"/>
      <c r="AT200" s="14" t="s">
        <v>810</v>
      </c>
      <c r="AU200" s="14">
        <v>149.4558361111558</v>
      </c>
      <c r="AV200" s="14"/>
      <c r="AW200" s="14"/>
      <c r="AX200" s="14"/>
      <c r="BA200" s="14"/>
      <c r="BB200" s="14"/>
      <c r="BI200" s="14"/>
      <c r="BJ200" s="14"/>
      <c r="BK200" s="14"/>
      <c r="BL200" s="14"/>
      <c r="BM200" s="21"/>
      <c r="BN200" s="48"/>
      <c r="BO200" s="48"/>
      <c r="BP200" s="48"/>
      <c r="BQ200" s="48"/>
      <c r="BR200" s="48"/>
    </row>
    <row r="201" spans="1:71" ht="15" x14ac:dyDescent="0.2">
      <c r="A201" s="21" t="s">
        <v>1294</v>
      </c>
      <c r="C201" s="21" t="s">
        <v>1058</v>
      </c>
      <c r="D201" s="21" t="s">
        <v>207</v>
      </c>
      <c r="G201" s="21" t="s">
        <v>986</v>
      </c>
      <c r="H201" s="43" t="s">
        <v>139</v>
      </c>
      <c r="I201" s="21" t="s">
        <v>176</v>
      </c>
      <c r="J201" s="21" t="s">
        <v>172</v>
      </c>
      <c r="K201" s="44">
        <v>44824</v>
      </c>
      <c r="L201" s="21"/>
      <c r="M201" s="30">
        <v>5.5375591200000004E-2</v>
      </c>
      <c r="O201" s="30"/>
      <c r="P201" s="21" t="s">
        <v>986</v>
      </c>
      <c r="Q201" s="21"/>
      <c r="R201" s="21"/>
      <c r="S201" s="21"/>
      <c r="V201" s="21"/>
      <c r="W201" s="21"/>
      <c r="X201" s="21"/>
      <c r="AA201" s="21"/>
      <c r="AC201" s="21"/>
      <c r="AG201" s="21"/>
      <c r="AH201" s="21"/>
      <c r="AI201" s="21"/>
      <c r="AJ201" s="21"/>
      <c r="AL201" s="21"/>
      <c r="AM201" s="21"/>
      <c r="AN201" s="21"/>
      <c r="AO201" s="21"/>
      <c r="AP201" s="21"/>
      <c r="AQ201" s="21"/>
      <c r="AT201" s="14" t="s">
        <v>810</v>
      </c>
      <c r="AU201" s="14">
        <v>149.5100041666883</v>
      </c>
      <c r="AV201" s="14"/>
      <c r="AW201" s="14"/>
      <c r="AX201" s="14"/>
      <c r="BA201" s="14"/>
      <c r="BB201" s="14"/>
      <c r="BI201" s="14"/>
      <c r="BJ201" s="14"/>
      <c r="BK201" s="14"/>
      <c r="BL201" s="14"/>
      <c r="BM201" s="21"/>
      <c r="BN201" s="48"/>
      <c r="BO201" s="48"/>
      <c r="BP201" s="48"/>
      <c r="BQ201" s="48"/>
      <c r="BR201" s="48"/>
    </row>
    <row r="202" spans="1:71" ht="15" x14ac:dyDescent="0.2">
      <c r="A202" s="21" t="s">
        <v>1294</v>
      </c>
      <c r="C202" s="21" t="s">
        <v>1078</v>
      </c>
      <c r="D202" s="21" t="s">
        <v>207</v>
      </c>
      <c r="G202" s="21" t="s">
        <v>986</v>
      </c>
      <c r="H202" s="43" t="s">
        <v>139</v>
      </c>
      <c r="I202" s="21" t="s">
        <v>176</v>
      </c>
      <c r="J202" s="21" t="s">
        <v>172</v>
      </c>
      <c r="K202" s="44">
        <v>44824</v>
      </c>
      <c r="L202" s="21"/>
      <c r="M202" s="30">
        <v>0.23801789200000001</v>
      </c>
      <c r="O202" s="30"/>
      <c r="P202" s="21" t="s">
        <v>986</v>
      </c>
      <c r="Q202" s="21"/>
      <c r="R202" s="21"/>
      <c r="S202" s="21"/>
      <c r="V202" s="21"/>
      <c r="W202" s="21"/>
      <c r="X202" s="21"/>
      <c r="AA202" s="21"/>
      <c r="AC202" s="21"/>
      <c r="AG202" s="21"/>
      <c r="AH202" s="21"/>
      <c r="AI202" s="21"/>
      <c r="AJ202" s="21"/>
      <c r="AL202" s="21"/>
      <c r="AM202" s="21"/>
      <c r="AN202" s="21"/>
      <c r="AO202" s="21"/>
      <c r="AP202" s="21"/>
      <c r="AQ202" s="21"/>
      <c r="AT202" s="14" t="s">
        <v>810</v>
      </c>
      <c r="AU202" s="14">
        <v>149.5641722222208</v>
      </c>
      <c r="AV202" s="14"/>
      <c r="AW202" s="14"/>
      <c r="AX202" s="14"/>
      <c r="BA202" s="14"/>
      <c r="BB202" s="14"/>
      <c r="BI202" s="14"/>
      <c r="BJ202" s="14"/>
      <c r="BK202" s="14"/>
      <c r="BL202" s="14"/>
      <c r="BM202" s="21"/>
      <c r="BN202" s="48"/>
      <c r="BO202" s="48"/>
      <c r="BP202" s="48"/>
      <c r="BQ202" s="48"/>
      <c r="BR202" s="48"/>
    </row>
    <row r="203" spans="1:71" ht="15" x14ac:dyDescent="0.2">
      <c r="A203" s="21" t="s">
        <v>1294</v>
      </c>
      <c r="C203" s="21" t="s">
        <v>1085</v>
      </c>
      <c r="D203" s="21" t="s">
        <v>207</v>
      </c>
      <c r="G203" s="21" t="s">
        <v>986</v>
      </c>
      <c r="H203" s="43" t="s">
        <v>139</v>
      </c>
      <c r="I203" s="21" t="s">
        <v>176</v>
      </c>
      <c r="J203" s="21" t="s">
        <v>172</v>
      </c>
      <c r="K203" s="44">
        <v>44824</v>
      </c>
      <c r="L203" s="21"/>
      <c r="M203" s="30">
        <v>0.3414828124</v>
      </c>
      <c r="O203" s="30"/>
      <c r="P203" s="21" t="s">
        <v>986</v>
      </c>
      <c r="Q203" s="21"/>
      <c r="R203" s="21"/>
      <c r="S203" s="21"/>
      <c r="V203" s="21"/>
      <c r="W203" s="21"/>
      <c r="X203" s="21"/>
      <c r="AA203" s="21"/>
      <c r="AC203" s="21"/>
      <c r="AG203" s="21"/>
      <c r="AH203" s="21"/>
      <c r="AI203" s="21"/>
      <c r="AJ203" s="21"/>
      <c r="AL203" s="21"/>
      <c r="AM203" s="21"/>
      <c r="AN203" s="21"/>
      <c r="AO203" s="21"/>
      <c r="AP203" s="21"/>
      <c r="AQ203" s="21"/>
      <c r="AT203" s="14" t="s">
        <v>810</v>
      </c>
      <c r="AU203" s="14">
        <v>149.6183402777533</v>
      </c>
      <c r="AV203" s="14"/>
      <c r="AW203" s="14"/>
      <c r="AX203" s="14"/>
      <c r="BA203" s="14"/>
      <c r="BB203" s="14"/>
      <c r="BI203" s="14"/>
      <c r="BJ203" s="14"/>
      <c r="BK203" s="14"/>
      <c r="BL203" s="14"/>
      <c r="BM203" s="21"/>
      <c r="BN203" s="48"/>
      <c r="BO203" s="48"/>
      <c r="BP203" s="48"/>
      <c r="BQ203" s="48"/>
      <c r="BR203" s="48"/>
    </row>
    <row r="204" spans="1:71" ht="15" x14ac:dyDescent="0.2">
      <c r="A204" s="21" t="s">
        <v>1294</v>
      </c>
      <c r="C204" s="21" t="s">
        <v>1101</v>
      </c>
      <c r="D204" s="21" t="s">
        <v>207</v>
      </c>
      <c r="G204" s="21" t="s">
        <v>986</v>
      </c>
      <c r="H204" s="43" t="s">
        <v>139</v>
      </c>
      <c r="I204" s="21" t="s">
        <v>176</v>
      </c>
      <c r="J204" s="21" t="s">
        <v>172</v>
      </c>
      <c r="K204" s="44">
        <v>44824</v>
      </c>
      <c r="L204" s="21"/>
      <c r="M204" s="30">
        <v>0.52776824420000001</v>
      </c>
      <c r="O204" s="30"/>
      <c r="P204" s="21" t="s">
        <v>986</v>
      </c>
      <c r="Q204" s="21"/>
      <c r="R204" s="21"/>
      <c r="S204" s="21"/>
      <c r="V204" s="21"/>
      <c r="W204" s="21"/>
      <c r="X204" s="21"/>
      <c r="AA204" s="21"/>
      <c r="AC204" s="21"/>
      <c r="AG204" s="21"/>
      <c r="AH204" s="21"/>
      <c r="AI204" s="21"/>
      <c r="AJ204" s="21"/>
      <c r="AL204" s="21"/>
      <c r="AM204" s="21"/>
      <c r="AN204" s="21"/>
      <c r="AO204" s="21"/>
      <c r="AP204" s="21"/>
      <c r="AQ204" s="21"/>
      <c r="AT204" s="14" t="s">
        <v>810</v>
      </c>
      <c r="AU204" s="14">
        <v>149.67250833346043</v>
      </c>
      <c r="AV204" s="14"/>
      <c r="AW204" s="14"/>
      <c r="AX204" s="14"/>
      <c r="BA204" s="14"/>
      <c r="BB204" s="14"/>
      <c r="BI204" s="14"/>
      <c r="BJ204" s="14"/>
      <c r="BK204" s="14"/>
      <c r="BL204" s="14"/>
      <c r="BM204" s="21"/>
      <c r="BN204" s="48"/>
      <c r="BO204" s="48"/>
      <c r="BP204" s="48"/>
      <c r="BQ204" s="48"/>
      <c r="BR204" s="48"/>
    </row>
    <row r="205" spans="1:71" s="48" customFormat="1" ht="15" x14ac:dyDescent="0.2">
      <c r="A205" s="21" t="s">
        <v>1294</v>
      </c>
      <c r="B205" s="21"/>
      <c r="C205" s="21" t="s">
        <v>1089</v>
      </c>
      <c r="D205" s="21" t="s">
        <v>207</v>
      </c>
      <c r="E205" s="21"/>
      <c r="F205" s="21"/>
      <c r="G205" s="21" t="s">
        <v>986</v>
      </c>
      <c r="H205" s="43" t="s">
        <v>139</v>
      </c>
      <c r="I205" s="21" t="s">
        <v>176</v>
      </c>
      <c r="J205" s="21" t="s">
        <v>172</v>
      </c>
      <c r="K205" s="44">
        <v>44824</v>
      </c>
      <c r="L205" s="21"/>
      <c r="M205" s="30">
        <v>0.37281373900000003</v>
      </c>
      <c r="N205" s="30"/>
      <c r="O205" s="30"/>
      <c r="P205" s="21" t="s">
        <v>986</v>
      </c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14" t="s">
        <v>810</v>
      </c>
      <c r="AU205" s="14">
        <v>149.72667638899293</v>
      </c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21"/>
      <c r="BS205" s="21"/>
    </row>
    <row r="206" spans="1:71" x14ac:dyDescent="0.2">
      <c r="C206" s="42"/>
      <c r="D206" s="33"/>
      <c r="E206" s="33"/>
      <c r="F206" s="33"/>
      <c r="G206" s="33"/>
      <c r="H206" s="50"/>
      <c r="N206" s="23"/>
      <c r="O206" s="26"/>
      <c r="Q206" s="33"/>
      <c r="R206" s="33"/>
      <c r="T206" s="33"/>
      <c r="U206" s="33"/>
      <c r="V206" s="33"/>
      <c r="W206" s="33"/>
      <c r="X206" s="33"/>
      <c r="Y206" s="33"/>
      <c r="Z206" s="33"/>
      <c r="AA206" s="23"/>
      <c r="AB206" s="33"/>
      <c r="AC206" s="23"/>
      <c r="AD206" s="33"/>
      <c r="AE206" s="33"/>
      <c r="AF206" s="33"/>
      <c r="AG206" s="33"/>
      <c r="AH206" s="33"/>
      <c r="AI206" s="26"/>
      <c r="AJ206" s="33"/>
      <c r="AK206" s="25"/>
      <c r="AL206" s="26"/>
      <c r="AM206" s="25"/>
      <c r="AN206" s="25"/>
      <c r="AQ206" s="33"/>
      <c r="AR206" s="33"/>
      <c r="AS206" s="33"/>
      <c r="AT206" s="26"/>
      <c r="AU206" s="23"/>
      <c r="AX206" s="14"/>
      <c r="BA206" s="23"/>
      <c r="BB206" s="23"/>
      <c r="BI206" s="14"/>
      <c r="BJ206" s="14"/>
      <c r="BK206" s="14"/>
      <c r="BO206" s="33"/>
    </row>
    <row r="207" spans="1:71" x14ac:dyDescent="0.2">
      <c r="A207" s="19"/>
      <c r="B207" s="19"/>
      <c r="C207" s="42"/>
      <c r="D207" s="33"/>
      <c r="E207" s="33"/>
      <c r="F207" s="33"/>
      <c r="G207" s="33"/>
      <c r="H207" s="50"/>
      <c r="N207" s="23"/>
      <c r="O207" s="26"/>
      <c r="Q207" s="33"/>
      <c r="R207" s="33"/>
      <c r="T207" s="33"/>
      <c r="U207" s="33"/>
      <c r="V207" s="33"/>
      <c r="W207" s="33"/>
      <c r="X207" s="33"/>
      <c r="Y207" s="33"/>
      <c r="Z207" s="33"/>
      <c r="AA207" s="23"/>
      <c r="AB207" s="33"/>
      <c r="AC207" s="23"/>
      <c r="AD207" s="33"/>
      <c r="AE207" s="33"/>
      <c r="AF207" s="33"/>
      <c r="AG207" s="33"/>
      <c r="AH207" s="33"/>
      <c r="AI207" s="26"/>
      <c r="AJ207" s="33"/>
      <c r="AK207" s="25"/>
      <c r="AL207" s="26"/>
      <c r="AM207" s="25"/>
      <c r="AN207" s="25"/>
      <c r="AQ207" s="33"/>
      <c r="AR207" s="33"/>
      <c r="AS207" s="33"/>
      <c r="AT207" s="26"/>
      <c r="AU207" s="23"/>
      <c r="AX207" s="14"/>
      <c r="BA207" s="23"/>
      <c r="BB207" s="23"/>
      <c r="BI207" s="14"/>
      <c r="BJ207" s="14"/>
      <c r="BK207" s="14"/>
      <c r="BO207" s="33"/>
    </row>
    <row r="208" spans="1:71" ht="15" x14ac:dyDescent="0.2">
      <c r="A208" s="21" t="s">
        <v>1297</v>
      </c>
      <c r="B208" s="21" t="s">
        <v>1296</v>
      </c>
      <c r="C208" s="21" t="s">
        <v>902</v>
      </c>
      <c r="D208" s="21" t="s">
        <v>207</v>
      </c>
      <c r="G208" s="21" t="s">
        <v>138</v>
      </c>
      <c r="H208" s="46" t="s">
        <v>140</v>
      </c>
      <c r="I208" s="21" t="s">
        <v>171</v>
      </c>
      <c r="J208" s="21" t="s">
        <v>178</v>
      </c>
      <c r="K208" s="44">
        <v>44734</v>
      </c>
      <c r="L208" s="21"/>
      <c r="M208" s="34">
        <v>2.3282202160000001</v>
      </c>
      <c r="N208" s="34"/>
      <c r="P208" s="21" t="s">
        <v>1020</v>
      </c>
      <c r="Q208" s="21"/>
      <c r="R208" s="21"/>
      <c r="S208" s="21"/>
      <c r="V208" s="21"/>
      <c r="W208" s="21"/>
      <c r="X208" s="21"/>
      <c r="AA208" s="21"/>
      <c r="AC208" s="21"/>
      <c r="AG208" s="21"/>
      <c r="AH208" s="21"/>
      <c r="AI208" s="21"/>
      <c r="AJ208" s="21"/>
      <c r="AL208" s="21"/>
      <c r="AM208" s="21"/>
      <c r="AN208" s="21"/>
      <c r="AO208" s="21"/>
      <c r="AP208" s="21"/>
      <c r="AQ208" s="21"/>
      <c r="AT208" s="45"/>
      <c r="AU208" s="14">
        <v>103.83333333337214</v>
      </c>
      <c r="AV208" s="14"/>
      <c r="AW208" s="14"/>
      <c r="AX208" s="14"/>
      <c r="BA208" s="14"/>
      <c r="BB208" s="14"/>
      <c r="BI208" s="14"/>
      <c r="BJ208" s="14"/>
      <c r="BK208" s="14"/>
      <c r="BL208" s="14"/>
      <c r="BM208" s="21"/>
    </row>
    <row r="209" spans="1:71" ht="15" x14ac:dyDescent="0.2">
      <c r="A209" s="21" t="s">
        <v>1294</v>
      </c>
      <c r="C209" s="21" t="s">
        <v>1076</v>
      </c>
      <c r="D209" s="21" t="s">
        <v>207</v>
      </c>
      <c r="G209" s="21" t="s">
        <v>986</v>
      </c>
      <c r="H209" s="43" t="s">
        <v>139</v>
      </c>
      <c r="I209" s="21" t="s">
        <v>171</v>
      </c>
      <c r="J209" s="21" t="s">
        <v>178</v>
      </c>
      <c r="K209" s="44">
        <v>44734</v>
      </c>
      <c r="L209" s="21"/>
      <c r="M209" s="34">
        <v>0.23340325940000001</v>
      </c>
      <c r="N209" s="34"/>
      <c r="P209" s="21" t="s">
        <v>986</v>
      </c>
      <c r="Q209" s="21"/>
      <c r="R209" s="21"/>
      <c r="S209" s="21"/>
      <c r="V209" s="21"/>
      <c r="W209" s="21"/>
      <c r="X209" s="21"/>
      <c r="AA209" s="21"/>
      <c r="AC209" s="21"/>
      <c r="AG209" s="21"/>
      <c r="AH209" s="21"/>
      <c r="AI209" s="21"/>
      <c r="AJ209" s="21"/>
      <c r="AL209" s="21"/>
      <c r="AM209" s="21"/>
      <c r="AN209" s="21"/>
      <c r="AO209" s="21"/>
      <c r="AP209" s="21"/>
      <c r="AQ209" s="21"/>
      <c r="AT209" s="14" t="s">
        <v>810</v>
      </c>
      <c r="AU209" s="14">
        <v>148.81083333335118</v>
      </c>
      <c r="AV209" s="14"/>
      <c r="AW209" s="14"/>
      <c r="AX209" s="14"/>
      <c r="BA209" s="14"/>
      <c r="BB209" s="14"/>
      <c r="BI209" s="14"/>
      <c r="BJ209" s="14"/>
      <c r="BK209" s="14"/>
      <c r="BL209" s="14"/>
      <c r="BM209" s="21"/>
      <c r="BS209" s="48"/>
    </row>
    <row r="210" spans="1:71" ht="15" x14ac:dyDescent="0.2">
      <c r="A210" s="21" t="s">
        <v>1294</v>
      </c>
      <c r="C210" s="21" t="s">
        <v>1133</v>
      </c>
      <c r="D210" s="21" t="s">
        <v>207</v>
      </c>
      <c r="G210" s="21" t="s">
        <v>986</v>
      </c>
      <c r="H210" s="43" t="s">
        <v>139</v>
      </c>
      <c r="I210" s="21" t="s">
        <v>171</v>
      </c>
      <c r="J210" s="21" t="s">
        <v>172</v>
      </c>
      <c r="K210" s="44">
        <v>44734</v>
      </c>
      <c r="L210" s="21"/>
      <c r="M210" s="34">
        <v>0.87920894800000005</v>
      </c>
      <c r="N210" s="34"/>
      <c r="P210" s="21" t="s">
        <v>986</v>
      </c>
      <c r="Q210" s="21"/>
      <c r="R210" s="21"/>
      <c r="S210" s="21"/>
      <c r="V210" s="21"/>
      <c r="W210" s="21"/>
      <c r="X210" s="21"/>
      <c r="AA210" s="21"/>
      <c r="AC210" s="21"/>
      <c r="AG210" s="21"/>
      <c r="AH210" s="21"/>
      <c r="AI210" s="21"/>
      <c r="AJ210" s="21"/>
      <c r="AL210" s="21"/>
      <c r="AM210" s="21"/>
      <c r="AN210" s="21"/>
      <c r="AO210" s="21"/>
      <c r="AP210" s="21"/>
      <c r="AQ210" s="21"/>
      <c r="AT210" s="14" t="s">
        <v>810</v>
      </c>
      <c r="AU210" s="14">
        <v>148.86388888891088</v>
      </c>
      <c r="AV210" s="14"/>
      <c r="AW210" s="14"/>
      <c r="AX210" s="14"/>
      <c r="BA210" s="14"/>
      <c r="BB210" s="14"/>
      <c r="BI210" s="14"/>
      <c r="BJ210" s="14"/>
      <c r="BK210" s="14"/>
      <c r="BL210" s="14"/>
      <c r="BM210" s="21"/>
    </row>
    <row r="211" spans="1:71" ht="15" x14ac:dyDescent="0.2">
      <c r="C211" s="21"/>
      <c r="H211" s="43"/>
      <c r="L211" s="21"/>
      <c r="M211" s="34"/>
      <c r="N211" s="34"/>
      <c r="P211" s="21"/>
      <c r="Q211" s="21"/>
      <c r="R211" s="21"/>
      <c r="S211" s="21"/>
      <c r="V211" s="21"/>
      <c r="W211" s="21"/>
      <c r="X211" s="21"/>
      <c r="AA211" s="21"/>
      <c r="AC211" s="21"/>
      <c r="AG211" s="21"/>
      <c r="AH211" s="21"/>
      <c r="AI211" s="21"/>
      <c r="AJ211" s="21"/>
      <c r="AL211" s="21"/>
      <c r="AM211" s="21"/>
      <c r="AN211" s="21"/>
      <c r="AO211" s="21"/>
      <c r="AP211" s="21"/>
      <c r="AQ211" s="21"/>
      <c r="AT211" s="14"/>
      <c r="AU211" s="14"/>
      <c r="AV211" s="14"/>
      <c r="AW211" s="14"/>
      <c r="AX211" s="14"/>
      <c r="BA211" s="14"/>
      <c r="BB211" s="14"/>
      <c r="BI211" s="14"/>
      <c r="BJ211" s="14"/>
      <c r="BK211" s="14"/>
      <c r="BL211" s="14"/>
      <c r="BM211" s="21"/>
    </row>
    <row r="212" spans="1:71" ht="15" x14ac:dyDescent="0.2">
      <c r="A212" s="21" t="s">
        <v>1297</v>
      </c>
      <c r="B212" s="21" t="s">
        <v>1296</v>
      </c>
      <c r="C212" s="19" t="s">
        <v>65</v>
      </c>
      <c r="D212" s="21" t="s">
        <v>207</v>
      </c>
      <c r="E212" s="21" t="s">
        <v>66</v>
      </c>
      <c r="F212" s="21" t="s">
        <v>67</v>
      </c>
      <c r="G212" s="21" t="s">
        <v>138</v>
      </c>
      <c r="H212" s="21" t="s">
        <v>139</v>
      </c>
      <c r="I212" s="21" t="s">
        <v>171</v>
      </c>
      <c r="J212" s="21" t="s">
        <v>172</v>
      </c>
      <c r="K212" s="44">
        <v>44734</v>
      </c>
      <c r="L212" s="21" t="s">
        <v>678</v>
      </c>
      <c r="M212" s="23">
        <v>18.600000000000001</v>
      </c>
      <c r="N212" s="24">
        <v>2</v>
      </c>
      <c r="O212" s="25">
        <v>0.19364919999999999</v>
      </c>
      <c r="P212" s="23">
        <v>16.600000000000001</v>
      </c>
      <c r="Q212" s="26">
        <v>8.0875714285714295</v>
      </c>
      <c r="R212" s="26" t="s">
        <v>16</v>
      </c>
      <c r="S212" s="27">
        <v>1</v>
      </c>
      <c r="T212" s="25">
        <v>9.0053571428571448</v>
      </c>
      <c r="U212" s="25">
        <v>0.1360675477511829</v>
      </c>
      <c r="V212" s="28">
        <v>2</v>
      </c>
      <c r="W212" s="28"/>
      <c r="X212" s="28">
        <v>3</v>
      </c>
      <c r="Y212" s="22">
        <v>14.9</v>
      </c>
      <c r="Z212" s="22">
        <v>0.9</v>
      </c>
      <c r="AA212" s="24"/>
      <c r="AB212" s="22"/>
      <c r="AC212" s="24"/>
      <c r="AD212" s="22"/>
      <c r="AE212" s="22">
        <v>13.6</v>
      </c>
      <c r="AF212" s="22">
        <v>0.5</v>
      </c>
      <c r="AG212" s="79">
        <v>7.6</v>
      </c>
      <c r="AH212" s="79">
        <v>0.6</v>
      </c>
      <c r="AI212" s="79"/>
      <c r="AJ212" s="25" t="s">
        <v>212</v>
      </c>
      <c r="AK212" s="25">
        <f>ROUND(((M212*Q212)-(N212*T212))/P212,2)</f>
        <v>7.98</v>
      </c>
      <c r="AL212" s="25" t="s">
        <v>212</v>
      </c>
      <c r="AM212" s="25">
        <f>(AE212-(Y212-AK212))/(AE212-AG212)*100</f>
        <v>111.33333333333333</v>
      </c>
      <c r="AN212" s="25">
        <f>SUM(AL212:AM212)</f>
        <v>111.33333333333333</v>
      </c>
      <c r="AO212" s="33">
        <v>17</v>
      </c>
      <c r="AP212" s="21" t="s">
        <v>15</v>
      </c>
      <c r="AQ212" s="34"/>
      <c r="AR212" s="21">
        <v>240</v>
      </c>
      <c r="AS212" s="21">
        <v>200</v>
      </c>
      <c r="AT212" s="34">
        <v>5.3500000000000005</v>
      </c>
      <c r="AU212" s="30">
        <v>103.83333333337214</v>
      </c>
      <c r="AV212" s="21">
        <v>22</v>
      </c>
      <c r="AW212" s="53">
        <f>(((P212*(10^-6))*(AS212/1000)*1)/0.082057/(AV212+273.15))*(10^12)</f>
        <v>137081.75661872787</v>
      </c>
      <c r="AX212" s="14">
        <f>(P212*1000)/AT212/AU212</f>
        <v>29.882540015890179</v>
      </c>
      <c r="AY212" s="14">
        <f>AW212/AT212/AU212</f>
        <v>246.7681372052804</v>
      </c>
      <c r="BA212" s="30">
        <v>33.397398151318043</v>
      </c>
      <c r="BB212" s="30" t="s">
        <v>798</v>
      </c>
      <c r="BC212" s="14">
        <v>1</v>
      </c>
      <c r="BE212" s="14">
        <v>168.42210323054869</v>
      </c>
      <c r="BF212" s="14">
        <v>21.036148298740169</v>
      </c>
      <c r="BG212" s="14">
        <v>3</v>
      </c>
      <c r="BI212" s="14">
        <v>4497.7057438155671</v>
      </c>
      <c r="BJ212" s="14">
        <v>522.92784623656507</v>
      </c>
      <c r="BK212" s="14">
        <v>3</v>
      </c>
      <c r="BL212" s="34"/>
      <c r="BM212" s="21"/>
      <c r="BN212" s="19"/>
    </row>
    <row r="213" spans="1:71" ht="15" x14ac:dyDescent="0.2">
      <c r="A213" s="21" t="s">
        <v>1297</v>
      </c>
      <c r="B213" s="21" t="s">
        <v>1296</v>
      </c>
      <c r="C213" s="19" t="s">
        <v>68</v>
      </c>
      <c r="D213" s="21" t="s">
        <v>207</v>
      </c>
      <c r="E213" s="21" t="s">
        <v>66</v>
      </c>
      <c r="F213" s="21" t="s">
        <v>69</v>
      </c>
      <c r="G213" s="21" t="s">
        <v>138</v>
      </c>
      <c r="H213" s="21" t="s">
        <v>140</v>
      </c>
      <c r="I213" s="21" t="s">
        <v>171</v>
      </c>
      <c r="J213" s="21" t="s">
        <v>172</v>
      </c>
      <c r="K213" s="44">
        <v>44734</v>
      </c>
      <c r="L213" s="21" t="s">
        <v>678</v>
      </c>
      <c r="M213" s="23">
        <v>16.399999999999999</v>
      </c>
      <c r="N213" s="24">
        <v>2</v>
      </c>
      <c r="O213" s="25">
        <v>0.19364919999999999</v>
      </c>
      <c r="P213" s="23">
        <v>14.399999999999999</v>
      </c>
      <c r="Q213" s="26">
        <v>8.8271428571428583</v>
      </c>
      <c r="R213" s="26" t="s">
        <v>16</v>
      </c>
      <c r="S213" s="27">
        <v>1</v>
      </c>
      <c r="T213" s="25">
        <v>9.0053571428571448</v>
      </c>
      <c r="U213" s="25">
        <v>0.1360675477511829</v>
      </c>
      <c r="V213" s="28">
        <v>2</v>
      </c>
      <c r="W213" s="28"/>
      <c r="X213" s="28">
        <v>3</v>
      </c>
      <c r="Y213" s="22">
        <v>14.9</v>
      </c>
      <c r="Z213" s="22">
        <v>0.9</v>
      </c>
      <c r="AA213" s="24"/>
      <c r="AB213" s="22"/>
      <c r="AC213" s="24"/>
      <c r="AD213" s="22"/>
      <c r="AE213" s="22">
        <v>13.6</v>
      </c>
      <c r="AF213" s="22">
        <v>0.5</v>
      </c>
      <c r="AG213" s="79">
        <v>7.6</v>
      </c>
      <c r="AH213" s="79">
        <v>0.6</v>
      </c>
      <c r="AI213" s="79"/>
      <c r="AJ213" s="25" t="s">
        <v>212</v>
      </c>
      <c r="AK213" s="25">
        <f>ROUND(((M213*Q213)-(N213*T213))/P213,2)</f>
        <v>8.8000000000000007</v>
      </c>
      <c r="AL213" s="25" t="s">
        <v>212</v>
      </c>
      <c r="AM213" s="25">
        <f>(AE213-(Y213-AK213))/(AE213-AG213)*100</f>
        <v>125</v>
      </c>
      <c r="AN213" s="25">
        <f>SUM(AL213:AM213)</f>
        <v>125</v>
      </c>
      <c r="AO213" s="33">
        <v>18.100000000000001</v>
      </c>
      <c r="AP213" s="21" t="s">
        <v>15</v>
      </c>
      <c r="AQ213" s="34"/>
      <c r="AR213" s="21">
        <v>240</v>
      </c>
      <c r="AS213" s="21">
        <v>200</v>
      </c>
      <c r="AT213" s="34">
        <v>4.2</v>
      </c>
      <c r="AU213" s="30">
        <v>103.83333333337214</v>
      </c>
      <c r="AV213" s="21">
        <v>22</v>
      </c>
      <c r="AW213" s="53">
        <f>(((P213*(10^-6))*(AS213/1000)*1)/0.082057/(AV213+273.15))*(10^12)</f>
        <v>118914.29489817352</v>
      </c>
      <c r="AX213" s="14">
        <f>(P213*1000)/AT213/AU213</f>
        <v>33.019949552842505</v>
      </c>
      <c r="AY213" s="14">
        <f>AW213/AT213/AU213</f>
        <v>272.67666796177269</v>
      </c>
      <c r="BA213" s="30">
        <v>36.313089924635982</v>
      </c>
      <c r="BB213" s="30" t="s">
        <v>798</v>
      </c>
      <c r="BC213" s="14">
        <v>1</v>
      </c>
      <c r="BE213" s="14" t="s">
        <v>167</v>
      </c>
      <c r="BF213" s="14" t="s">
        <v>167</v>
      </c>
      <c r="BG213" s="14" t="s">
        <v>167</v>
      </c>
      <c r="BI213" s="14" t="s">
        <v>167</v>
      </c>
      <c r="BJ213" s="14" t="s">
        <v>167</v>
      </c>
      <c r="BK213" s="14" t="s">
        <v>167</v>
      </c>
      <c r="BL213" s="34"/>
      <c r="BM213" s="21"/>
      <c r="BN213" s="19"/>
    </row>
    <row r="214" spans="1:71" ht="15" x14ac:dyDescent="0.2">
      <c r="A214" s="19"/>
      <c r="B214" s="19"/>
      <c r="L214" s="21"/>
      <c r="N214" s="24"/>
      <c r="O214" s="25"/>
      <c r="Q214" s="26"/>
      <c r="R214" s="26"/>
      <c r="T214" s="25"/>
      <c r="U214" s="25"/>
      <c r="V214" s="28"/>
      <c r="W214" s="28"/>
      <c r="X214" s="28"/>
      <c r="Y214" s="22"/>
      <c r="Z214" s="22"/>
      <c r="AA214" s="24"/>
      <c r="AB214" s="22"/>
      <c r="AC214" s="24"/>
      <c r="AD214" s="22"/>
      <c r="AE214" s="22"/>
      <c r="AF214" s="22"/>
      <c r="AG214" s="79"/>
      <c r="AH214" s="79"/>
      <c r="AI214" s="79"/>
      <c r="AJ214" s="25"/>
      <c r="AK214" s="25"/>
      <c r="AL214" s="25"/>
      <c r="AM214" s="25"/>
      <c r="AN214" s="25"/>
      <c r="AP214" s="21"/>
      <c r="AQ214" s="34"/>
      <c r="AX214" s="14"/>
      <c r="BI214" s="14"/>
      <c r="BJ214" s="14"/>
      <c r="BK214" s="14"/>
      <c r="BL214" s="34"/>
      <c r="BM214" s="21"/>
      <c r="BN214" s="19"/>
    </row>
    <row r="215" spans="1:71" ht="15" x14ac:dyDescent="0.2">
      <c r="A215" s="19"/>
      <c r="B215" s="19"/>
      <c r="L215" s="21"/>
      <c r="N215" s="24"/>
      <c r="O215" s="25"/>
      <c r="Q215" s="26"/>
      <c r="R215" s="26"/>
      <c r="T215" s="25"/>
      <c r="U215" s="25"/>
      <c r="V215" s="28"/>
      <c r="W215" s="28"/>
      <c r="X215" s="28"/>
      <c r="Y215" s="22"/>
      <c r="Z215" s="22"/>
      <c r="AA215" s="24"/>
      <c r="AB215" s="22"/>
      <c r="AC215" s="24"/>
      <c r="AD215" s="22"/>
      <c r="AE215" s="22"/>
      <c r="AF215" s="22"/>
      <c r="AG215" s="79"/>
      <c r="AH215" s="79"/>
      <c r="AI215" s="79"/>
      <c r="AJ215" s="25"/>
      <c r="AK215" s="25"/>
      <c r="AL215" s="25"/>
      <c r="AM215" s="25"/>
      <c r="AN215" s="25"/>
      <c r="AP215" s="21"/>
      <c r="AQ215" s="34"/>
      <c r="AX215" s="14"/>
      <c r="BI215" s="14"/>
      <c r="BJ215" s="14"/>
      <c r="BK215" s="14"/>
      <c r="BL215" s="34"/>
      <c r="BM215" s="21"/>
      <c r="BN215" s="19"/>
    </row>
    <row r="216" spans="1:71" ht="15" x14ac:dyDescent="0.2">
      <c r="A216" s="19"/>
      <c r="B216" s="19"/>
      <c r="L216" s="21"/>
      <c r="N216" s="24"/>
      <c r="O216" s="25"/>
      <c r="Q216" s="26"/>
      <c r="R216" s="26"/>
      <c r="T216" s="25"/>
      <c r="U216" s="25"/>
      <c r="V216" s="28"/>
      <c r="W216" s="28"/>
      <c r="X216" s="28"/>
      <c r="Y216" s="22"/>
      <c r="Z216" s="22"/>
      <c r="AA216" s="24"/>
      <c r="AB216" s="22"/>
      <c r="AC216" s="24"/>
      <c r="AD216" s="22"/>
      <c r="AE216" s="22"/>
      <c r="AF216" s="22"/>
      <c r="AG216" s="79"/>
      <c r="AH216" s="79"/>
      <c r="AI216" s="79"/>
      <c r="AJ216" s="25"/>
      <c r="AK216" s="25"/>
      <c r="AL216" s="25"/>
      <c r="AM216" s="25"/>
      <c r="AN216" s="25"/>
      <c r="AP216" s="21"/>
      <c r="AQ216" s="34"/>
      <c r="AX216" s="14"/>
      <c r="BI216" s="14"/>
      <c r="BJ216" s="14"/>
      <c r="BK216" s="14"/>
      <c r="BL216" s="34"/>
      <c r="BM216" s="21"/>
      <c r="BN216" s="19"/>
    </row>
    <row r="217" spans="1:71" ht="15" x14ac:dyDescent="0.2">
      <c r="A217" s="21" t="s">
        <v>1297</v>
      </c>
      <c r="B217" s="21" t="s">
        <v>1296</v>
      </c>
      <c r="C217" s="21" t="s">
        <v>917</v>
      </c>
      <c r="D217" s="21" t="s">
        <v>207</v>
      </c>
      <c r="G217" s="21" t="s">
        <v>138</v>
      </c>
      <c r="H217" s="46" t="s">
        <v>140</v>
      </c>
      <c r="I217" s="21" t="s">
        <v>171</v>
      </c>
      <c r="J217" s="21" t="s">
        <v>183</v>
      </c>
      <c r="K217" s="44">
        <v>44734</v>
      </c>
      <c r="L217" s="21"/>
      <c r="M217" s="34">
        <v>4.7434318339999999</v>
      </c>
      <c r="N217" s="34"/>
      <c r="P217" s="21" t="s">
        <v>1020</v>
      </c>
      <c r="Q217" s="21"/>
      <c r="R217" s="21"/>
      <c r="S217" s="21"/>
      <c r="V217" s="21"/>
      <c r="W217" s="21"/>
      <c r="X217" s="21"/>
      <c r="AA217" s="21"/>
      <c r="AC217" s="21"/>
      <c r="AG217" s="21"/>
      <c r="AH217" s="21"/>
      <c r="AI217" s="21"/>
      <c r="AJ217" s="21"/>
      <c r="AL217" s="21"/>
      <c r="AM217" s="21"/>
      <c r="AN217" s="21"/>
      <c r="AO217" s="21"/>
      <c r="AP217" s="21"/>
      <c r="AQ217" s="21"/>
      <c r="AT217" s="45"/>
      <c r="AU217" s="14">
        <v>103.83333333337214</v>
      </c>
      <c r="AV217" s="14"/>
      <c r="AW217" s="14"/>
      <c r="AX217" s="14"/>
      <c r="BA217" s="14"/>
      <c r="BB217" s="14"/>
      <c r="BI217" s="14"/>
      <c r="BJ217" s="14"/>
      <c r="BK217" s="14"/>
      <c r="BL217" s="14"/>
      <c r="BM217" s="21"/>
    </row>
    <row r="218" spans="1:71" ht="15" x14ac:dyDescent="0.2">
      <c r="A218" s="21" t="s">
        <v>1294</v>
      </c>
      <c r="C218" s="21" t="s">
        <v>1132</v>
      </c>
      <c r="D218" s="21" t="s">
        <v>207</v>
      </c>
      <c r="G218" s="21" t="s">
        <v>986</v>
      </c>
      <c r="H218" s="43" t="s">
        <v>139</v>
      </c>
      <c r="I218" s="21" t="s">
        <v>171</v>
      </c>
      <c r="J218" s="21" t="s">
        <v>183</v>
      </c>
      <c r="K218" s="44">
        <v>44734</v>
      </c>
      <c r="L218" s="21"/>
      <c r="M218" s="34">
        <v>0.87775169559999999</v>
      </c>
      <c r="N218" s="34"/>
      <c r="P218" s="21" t="s">
        <v>986</v>
      </c>
      <c r="Q218" s="21"/>
      <c r="R218" s="21"/>
      <c r="S218" s="21"/>
      <c r="V218" s="21"/>
      <c r="W218" s="21"/>
      <c r="X218" s="21"/>
      <c r="AA218" s="21"/>
      <c r="AC218" s="21"/>
      <c r="AG218" s="21"/>
      <c r="AH218" s="21"/>
      <c r="AI218" s="21"/>
      <c r="AJ218" s="21"/>
      <c r="AL218" s="21"/>
      <c r="AM218" s="21"/>
      <c r="AN218" s="21"/>
      <c r="AO218" s="21"/>
      <c r="AP218" s="21"/>
      <c r="AQ218" s="21"/>
      <c r="AT218" s="14" t="s">
        <v>810</v>
      </c>
      <c r="AU218" s="14">
        <v>148.91694305569399</v>
      </c>
      <c r="AV218" s="14"/>
      <c r="AW218" s="14"/>
      <c r="AX218" s="14"/>
      <c r="BA218" s="14"/>
      <c r="BB218" s="14"/>
      <c r="BI218" s="14"/>
      <c r="BJ218" s="14"/>
      <c r="BK218" s="14"/>
      <c r="BL218" s="14"/>
      <c r="BM218" s="21"/>
    </row>
    <row r="219" spans="1:71" ht="15" x14ac:dyDescent="0.2">
      <c r="C219" s="21"/>
      <c r="H219" s="46"/>
      <c r="L219" s="21"/>
      <c r="M219" s="34"/>
      <c r="N219" s="34"/>
      <c r="P219" s="21"/>
      <c r="Q219" s="21"/>
      <c r="R219" s="21"/>
      <c r="S219" s="21"/>
      <c r="V219" s="21"/>
      <c r="W219" s="21"/>
      <c r="X219" s="21"/>
      <c r="AA219" s="21"/>
      <c r="AC219" s="21"/>
      <c r="AG219" s="21"/>
      <c r="AH219" s="21"/>
      <c r="AI219" s="21"/>
      <c r="AJ219" s="21"/>
      <c r="AL219" s="21"/>
      <c r="AM219" s="21"/>
      <c r="AN219" s="21"/>
      <c r="AO219" s="21"/>
      <c r="AP219" s="21"/>
      <c r="AQ219" s="21"/>
      <c r="AT219" s="45"/>
      <c r="AU219" s="14"/>
      <c r="AV219" s="14"/>
      <c r="AW219" s="14"/>
      <c r="AX219" s="14"/>
      <c r="BA219" s="14"/>
      <c r="BB219" s="14"/>
      <c r="BI219" s="14"/>
      <c r="BJ219" s="14"/>
      <c r="BK219" s="14"/>
      <c r="BL219" s="14"/>
      <c r="BM219" s="21"/>
    </row>
    <row r="220" spans="1:71" ht="15" x14ac:dyDescent="0.2">
      <c r="C220" s="21"/>
      <c r="H220" s="46"/>
      <c r="L220" s="21"/>
      <c r="M220" s="34"/>
      <c r="N220" s="34"/>
      <c r="P220" s="21"/>
      <c r="Q220" s="21"/>
      <c r="R220" s="21"/>
      <c r="S220" s="21"/>
      <c r="V220" s="21"/>
      <c r="W220" s="21"/>
      <c r="X220" s="21"/>
      <c r="AA220" s="21"/>
      <c r="AC220" s="21"/>
      <c r="AG220" s="21"/>
      <c r="AH220" s="21"/>
      <c r="AI220" s="21"/>
      <c r="AJ220" s="21"/>
      <c r="AL220" s="21"/>
      <c r="AM220" s="21"/>
      <c r="AN220" s="21"/>
      <c r="AO220" s="21"/>
      <c r="AP220" s="21"/>
      <c r="AQ220" s="21"/>
      <c r="AT220" s="45"/>
      <c r="AU220" s="14"/>
      <c r="AV220" s="14"/>
      <c r="AW220" s="14"/>
      <c r="AX220" s="14"/>
      <c r="BA220" s="14"/>
      <c r="BB220" s="14"/>
      <c r="BI220" s="14"/>
      <c r="BJ220" s="14"/>
      <c r="BK220" s="14"/>
      <c r="BL220" s="14"/>
      <c r="BM220" s="21"/>
    </row>
    <row r="221" spans="1:71" ht="15" x14ac:dyDescent="0.2">
      <c r="A221" s="21" t="s">
        <v>1297</v>
      </c>
      <c r="B221" s="21" t="s">
        <v>1296</v>
      </c>
      <c r="C221" s="21" t="s">
        <v>918</v>
      </c>
      <c r="D221" s="21" t="s">
        <v>207</v>
      </c>
      <c r="G221" s="21" t="s">
        <v>138</v>
      </c>
      <c r="H221" s="46" t="s">
        <v>140</v>
      </c>
      <c r="I221" s="21" t="s">
        <v>171</v>
      </c>
      <c r="J221" s="21" t="s">
        <v>180</v>
      </c>
      <c r="K221" s="44">
        <v>44734</v>
      </c>
      <c r="L221" s="21"/>
      <c r="M221" s="34">
        <v>7.7433869819999996</v>
      </c>
      <c r="N221" s="34"/>
      <c r="P221" s="21" t="s">
        <v>1020</v>
      </c>
      <c r="Q221" s="21"/>
      <c r="R221" s="21"/>
      <c r="S221" s="21"/>
      <c r="V221" s="21"/>
      <c r="W221" s="21"/>
      <c r="X221" s="21"/>
      <c r="AA221" s="21"/>
      <c r="AC221" s="21"/>
      <c r="AG221" s="21"/>
      <c r="AH221" s="21"/>
      <c r="AI221" s="21"/>
      <c r="AJ221" s="21"/>
      <c r="AL221" s="21"/>
      <c r="AM221" s="21"/>
      <c r="AN221" s="21"/>
      <c r="AO221" s="21"/>
      <c r="AP221" s="21"/>
      <c r="AQ221" s="21"/>
      <c r="AT221" s="45"/>
      <c r="AU221" s="14">
        <v>103.83333333337214</v>
      </c>
      <c r="AV221" s="14"/>
      <c r="AW221" s="14"/>
      <c r="AX221" s="14"/>
      <c r="BA221" s="14"/>
      <c r="BB221" s="14"/>
      <c r="BI221" s="14"/>
      <c r="BJ221" s="14"/>
      <c r="BK221" s="14"/>
      <c r="BL221" s="14"/>
      <c r="BM221" s="21"/>
      <c r="BS221" s="48"/>
    </row>
    <row r="222" spans="1:71" ht="15" x14ac:dyDescent="0.2">
      <c r="A222" s="21" t="s">
        <v>1294</v>
      </c>
      <c r="C222" s="21" t="s">
        <v>1146</v>
      </c>
      <c r="D222" s="21" t="s">
        <v>207</v>
      </c>
      <c r="G222" s="21" t="s">
        <v>986</v>
      </c>
      <c r="H222" s="43" t="s">
        <v>139</v>
      </c>
      <c r="I222" s="21" t="s">
        <v>171</v>
      </c>
      <c r="J222" s="21" t="s">
        <v>180</v>
      </c>
      <c r="K222" s="44">
        <v>44734</v>
      </c>
      <c r="L222" s="21"/>
      <c r="M222" s="34">
        <v>1.2029618562</v>
      </c>
      <c r="N222" s="34"/>
      <c r="P222" s="21" t="s">
        <v>986</v>
      </c>
      <c r="Q222" s="21"/>
      <c r="R222" s="21"/>
      <c r="S222" s="21"/>
      <c r="V222" s="21"/>
      <c r="W222" s="21"/>
      <c r="X222" s="21"/>
      <c r="AA222" s="21"/>
      <c r="AC222" s="21"/>
      <c r="AG222" s="21"/>
      <c r="AH222" s="21"/>
      <c r="AI222" s="21"/>
      <c r="AJ222" s="21"/>
      <c r="AL222" s="21"/>
      <c r="AM222" s="21"/>
      <c r="AN222" s="21"/>
      <c r="AO222" s="21"/>
      <c r="AP222" s="21"/>
      <c r="AQ222" s="21"/>
      <c r="AT222" s="14" t="s">
        <v>810</v>
      </c>
      <c r="AU222" s="14">
        <v>148.96999861125369</v>
      </c>
      <c r="AV222" s="14"/>
      <c r="AW222" s="14"/>
      <c r="AX222" s="14"/>
      <c r="BA222" s="14"/>
      <c r="BB222" s="14"/>
      <c r="BI222" s="14"/>
      <c r="BJ222" s="14"/>
      <c r="BK222" s="14"/>
      <c r="BL222" s="14"/>
      <c r="BM222" s="21"/>
    </row>
    <row r="223" spans="1:71" ht="15" x14ac:dyDescent="0.2">
      <c r="C223" s="21"/>
      <c r="H223" s="46"/>
      <c r="L223" s="21"/>
      <c r="M223" s="34"/>
      <c r="N223" s="34"/>
      <c r="P223" s="21"/>
      <c r="Q223" s="21"/>
      <c r="R223" s="21"/>
      <c r="S223" s="21"/>
      <c r="V223" s="21"/>
      <c r="W223" s="21"/>
      <c r="X223" s="21"/>
      <c r="AA223" s="21"/>
      <c r="AC223" s="21"/>
      <c r="AG223" s="21"/>
      <c r="AH223" s="21"/>
      <c r="AI223" s="21"/>
      <c r="AJ223" s="21"/>
      <c r="AL223" s="21"/>
      <c r="AM223" s="21"/>
      <c r="AN223" s="21"/>
      <c r="AO223" s="21"/>
      <c r="AP223" s="21"/>
      <c r="AQ223" s="21"/>
      <c r="AT223" s="45"/>
      <c r="AU223" s="14"/>
      <c r="AV223" s="14"/>
      <c r="AW223" s="14"/>
      <c r="AX223" s="14"/>
      <c r="BA223" s="14"/>
      <c r="BB223" s="14"/>
      <c r="BI223" s="14"/>
      <c r="BJ223" s="14"/>
      <c r="BK223" s="14"/>
      <c r="BL223" s="14"/>
      <c r="BM223" s="21"/>
      <c r="BS223" s="48"/>
    </row>
    <row r="224" spans="1:71" ht="15" x14ac:dyDescent="0.2">
      <c r="A224" s="21" t="s">
        <v>1297</v>
      </c>
      <c r="B224" s="21" t="s">
        <v>1296</v>
      </c>
      <c r="C224" s="19" t="s">
        <v>70</v>
      </c>
      <c r="D224" s="21" t="s">
        <v>207</v>
      </c>
      <c r="E224" s="21" t="s">
        <v>66</v>
      </c>
      <c r="F224" s="21" t="s">
        <v>71</v>
      </c>
      <c r="G224" s="21" t="s">
        <v>138</v>
      </c>
      <c r="H224" s="21" t="s">
        <v>139</v>
      </c>
      <c r="I224" s="21" t="s">
        <v>171</v>
      </c>
      <c r="J224" s="21" t="s">
        <v>173</v>
      </c>
      <c r="K224" s="44">
        <v>44734</v>
      </c>
      <c r="L224" s="21" t="s">
        <v>679</v>
      </c>
      <c r="M224" s="23">
        <v>21.6</v>
      </c>
      <c r="N224" s="24">
        <v>2</v>
      </c>
      <c r="O224" s="25">
        <v>0.19364919999999999</v>
      </c>
      <c r="P224" s="23">
        <v>19.600000000000001</v>
      </c>
      <c r="Q224" s="26">
        <v>6.9907142857142865</v>
      </c>
      <c r="R224" s="26" t="s">
        <v>16</v>
      </c>
      <c r="S224" s="27">
        <v>1</v>
      </c>
      <c r="T224" s="25">
        <v>9.0053571428571448</v>
      </c>
      <c r="U224" s="25">
        <v>0.1360675477511829</v>
      </c>
      <c r="V224" s="28">
        <v>2</v>
      </c>
      <c r="W224" s="28"/>
      <c r="X224" s="28">
        <v>3</v>
      </c>
      <c r="Y224" s="22">
        <v>14.9</v>
      </c>
      <c r="Z224" s="22">
        <v>0.9</v>
      </c>
      <c r="AA224" s="24"/>
      <c r="AB224" s="22"/>
      <c r="AC224" s="24"/>
      <c r="AD224" s="22"/>
      <c r="AE224" s="22">
        <v>13.6</v>
      </c>
      <c r="AF224" s="22">
        <v>0.5</v>
      </c>
      <c r="AG224" s="79">
        <v>7.6</v>
      </c>
      <c r="AH224" s="79">
        <v>0.6</v>
      </c>
      <c r="AI224" s="79"/>
      <c r="AJ224" s="25" t="s">
        <v>212</v>
      </c>
      <c r="AK224" s="25">
        <f>ROUND(((M224*Q224)-(N224*T224))/P224,2)</f>
        <v>6.79</v>
      </c>
      <c r="AL224" s="25" t="s">
        <v>212</v>
      </c>
      <c r="AM224" s="25">
        <f>(AE224-(Y224-AK224))/(AE224-AG224)*100</f>
        <v>91.5</v>
      </c>
      <c r="AN224" s="25">
        <f>SUM(AL224:AM224)</f>
        <v>91.5</v>
      </c>
      <c r="AO224" s="33">
        <v>15.5</v>
      </c>
      <c r="AP224" s="21" t="s">
        <v>15</v>
      </c>
      <c r="AQ224" s="34"/>
      <c r="AR224" s="21">
        <v>240</v>
      </c>
      <c r="AS224" s="21">
        <v>200</v>
      </c>
      <c r="AT224" s="34">
        <v>4.9999999999999991</v>
      </c>
      <c r="AU224" s="30">
        <v>103.83333333337214</v>
      </c>
      <c r="AV224" s="21">
        <v>22</v>
      </c>
      <c r="AW224" s="53">
        <f>(((P224*(10^-6))*(AS224/1000)*1)/0.082057/(AV224+273.15))*(10^12)</f>
        <v>161855.56805584737</v>
      </c>
      <c r="AX224" s="14">
        <f>(P224*1000)/AT224/AU224</f>
        <v>37.752808988749948</v>
      </c>
      <c r="AY224" s="14">
        <f>AW224/AT224/AU224</f>
        <v>311.76032370296036</v>
      </c>
      <c r="BA224" s="30">
        <v>28.069233525229436</v>
      </c>
      <c r="BB224" s="30">
        <v>1.6356545565034684</v>
      </c>
      <c r="BC224" s="14">
        <v>2</v>
      </c>
      <c r="BE224" s="14">
        <v>76.466930799775085</v>
      </c>
      <c r="BF224" s="14">
        <v>2.1355429166709876</v>
      </c>
      <c r="BG224" s="14">
        <v>3</v>
      </c>
      <c r="BI224" s="14">
        <v>633.20614402573847</v>
      </c>
      <c r="BJ224" s="14">
        <v>35.533272408791028</v>
      </c>
      <c r="BK224" s="14">
        <v>3</v>
      </c>
      <c r="BL224" s="34"/>
      <c r="BM224" s="21"/>
      <c r="BN224" s="19"/>
    </row>
    <row r="225" spans="1:71" ht="15" x14ac:dyDescent="0.2">
      <c r="A225" s="21" t="s">
        <v>1297</v>
      </c>
      <c r="B225" s="21" t="s">
        <v>1296</v>
      </c>
      <c r="C225" s="19" t="s">
        <v>72</v>
      </c>
      <c r="D225" s="21" t="s">
        <v>207</v>
      </c>
      <c r="E225" s="21" t="s">
        <v>66</v>
      </c>
      <c r="F225" s="21" t="s">
        <v>73</v>
      </c>
      <c r="G225" s="21" t="s">
        <v>138</v>
      </c>
      <c r="H225" s="21" t="s">
        <v>140</v>
      </c>
      <c r="I225" s="21" t="s">
        <v>171</v>
      </c>
      <c r="J225" s="21" t="s">
        <v>173</v>
      </c>
      <c r="K225" s="44">
        <v>44734</v>
      </c>
      <c r="L225" s="21" t="s">
        <v>679</v>
      </c>
      <c r="M225" s="23">
        <v>18.2</v>
      </c>
      <c r="N225" s="24">
        <v>2</v>
      </c>
      <c r="O225" s="25">
        <v>0.19364919999999999</v>
      </c>
      <c r="P225" s="23">
        <v>16.2</v>
      </c>
      <c r="Q225" s="26">
        <v>7.7012857142857154</v>
      </c>
      <c r="R225" s="26" t="s">
        <v>16</v>
      </c>
      <c r="S225" s="27">
        <v>1</v>
      </c>
      <c r="T225" s="25">
        <v>9.0053571428571448</v>
      </c>
      <c r="U225" s="25">
        <v>0.1360675477511829</v>
      </c>
      <c r="V225" s="28">
        <v>2</v>
      </c>
      <c r="W225" s="28"/>
      <c r="X225" s="28">
        <v>3</v>
      </c>
      <c r="Y225" s="22">
        <v>14.9</v>
      </c>
      <c r="Z225" s="22">
        <v>0.9</v>
      </c>
      <c r="AA225" s="24"/>
      <c r="AB225" s="22"/>
      <c r="AC225" s="24"/>
      <c r="AD225" s="22"/>
      <c r="AE225" s="22">
        <v>13.6</v>
      </c>
      <c r="AF225" s="22">
        <v>0.5</v>
      </c>
      <c r="AG225" s="79">
        <v>7.6</v>
      </c>
      <c r="AH225" s="79">
        <v>0.6</v>
      </c>
      <c r="AI225" s="79"/>
      <c r="AJ225" s="25" t="s">
        <v>212</v>
      </c>
      <c r="AK225" s="25">
        <f>ROUND(((M225*Q225)-(N225*T225))/P225,2)</f>
        <v>7.54</v>
      </c>
      <c r="AL225" s="25" t="s">
        <v>212</v>
      </c>
      <c r="AM225" s="25">
        <f>(AE225-(Y225-AK225))/(AE225-AG225)*100</f>
        <v>103.99999999999999</v>
      </c>
      <c r="AN225" s="25">
        <f>SUM(AL225:AM225)</f>
        <v>103.99999999999999</v>
      </c>
      <c r="AO225" s="33">
        <v>16.399999999999999</v>
      </c>
      <c r="AP225" s="21" t="s">
        <v>15</v>
      </c>
      <c r="AQ225" s="34"/>
      <c r="AR225" s="21">
        <v>240</v>
      </c>
      <c r="AS225" s="21">
        <v>200</v>
      </c>
      <c r="AT225" s="34">
        <v>4.6499999999999995</v>
      </c>
      <c r="AU225" s="30">
        <v>103.83333333337214</v>
      </c>
      <c r="AV225" s="21">
        <v>22</v>
      </c>
      <c r="AW225" s="53">
        <f>(((P225*(10^-6))*(AS225/1000)*1)/0.082057/(AV225+273.15))*(10^12)</f>
        <v>133778.58176044523</v>
      </c>
      <c r="AX225" s="14">
        <f>(P225*1000)/AT225/AU225</f>
        <v>33.552529384339977</v>
      </c>
      <c r="AY225" s="14">
        <f>AW225/AT225/AU225</f>
        <v>277.07467873534978</v>
      </c>
      <c r="BA225" s="30">
        <v>34.787896463725851</v>
      </c>
      <c r="BB225" s="30" t="s">
        <v>798</v>
      </c>
      <c r="BC225" s="14">
        <v>1</v>
      </c>
      <c r="BE225" s="14" t="s">
        <v>167</v>
      </c>
      <c r="BF225" s="14" t="s">
        <v>167</v>
      </c>
      <c r="BG225" s="14" t="s">
        <v>167</v>
      </c>
      <c r="BI225" s="14" t="s">
        <v>167</v>
      </c>
      <c r="BJ225" s="14" t="s">
        <v>167</v>
      </c>
      <c r="BK225" s="14" t="s">
        <v>167</v>
      </c>
      <c r="BL225" s="34"/>
      <c r="BM225" s="21"/>
      <c r="BN225" s="19"/>
    </row>
    <row r="226" spans="1:71" ht="15" x14ac:dyDescent="0.2">
      <c r="A226" s="21" t="s">
        <v>1294</v>
      </c>
      <c r="C226" s="21" t="s">
        <v>1138</v>
      </c>
      <c r="D226" s="21" t="s">
        <v>207</v>
      </c>
      <c r="G226" s="21" t="s">
        <v>986</v>
      </c>
      <c r="H226" s="43" t="s">
        <v>139</v>
      </c>
      <c r="I226" s="21" t="s">
        <v>171</v>
      </c>
      <c r="J226" s="21" t="s">
        <v>173</v>
      </c>
      <c r="K226" s="44">
        <v>44734</v>
      </c>
      <c r="L226" s="21"/>
      <c r="M226" s="34">
        <v>1.0110902902000001</v>
      </c>
      <c r="N226" s="34"/>
      <c r="P226" s="21" t="s">
        <v>986</v>
      </c>
      <c r="Q226" s="21"/>
      <c r="R226" s="21"/>
      <c r="S226" s="21"/>
      <c r="V226" s="21"/>
      <c r="W226" s="21"/>
      <c r="X226" s="21"/>
      <c r="AA226" s="21"/>
      <c r="AC226" s="21"/>
      <c r="AG226" s="21"/>
      <c r="AH226" s="21"/>
      <c r="AI226" s="21"/>
      <c r="AJ226" s="21"/>
      <c r="AL226" s="21"/>
      <c r="AM226" s="21"/>
      <c r="AN226" s="21"/>
      <c r="AO226" s="21"/>
      <c r="AP226" s="21"/>
      <c r="AQ226" s="21"/>
      <c r="AT226" s="14" t="s">
        <v>810</v>
      </c>
      <c r="AU226" s="14">
        <v>149.02305416663876</v>
      </c>
      <c r="AV226" s="14"/>
      <c r="AW226" s="14"/>
      <c r="AX226" s="14"/>
      <c r="BA226" s="14"/>
      <c r="BB226" s="14"/>
      <c r="BI226" s="14"/>
      <c r="BJ226" s="14"/>
      <c r="BK226" s="14"/>
      <c r="BL226" s="14"/>
      <c r="BM226" s="21"/>
    </row>
    <row r="227" spans="1:71" ht="15" x14ac:dyDescent="0.2">
      <c r="L227" s="21"/>
      <c r="N227" s="24"/>
      <c r="O227" s="25"/>
      <c r="Q227" s="26"/>
      <c r="R227" s="26"/>
      <c r="T227" s="25"/>
      <c r="U227" s="25"/>
      <c r="V227" s="28"/>
      <c r="W227" s="28"/>
      <c r="X227" s="28"/>
      <c r="Y227" s="22"/>
      <c r="Z227" s="22"/>
      <c r="AA227" s="24"/>
      <c r="AB227" s="22"/>
      <c r="AC227" s="24"/>
      <c r="AD227" s="22"/>
      <c r="AE227" s="22"/>
      <c r="AF227" s="22"/>
      <c r="AG227" s="79"/>
      <c r="AH227" s="79"/>
      <c r="AI227" s="79"/>
      <c r="AJ227" s="25"/>
      <c r="AK227" s="25"/>
      <c r="AL227" s="25"/>
      <c r="AM227" s="25"/>
      <c r="AN227" s="25"/>
      <c r="AP227" s="21"/>
      <c r="AQ227" s="34"/>
      <c r="AX227" s="14"/>
      <c r="BI227" s="14"/>
      <c r="BJ227" s="14"/>
      <c r="BK227" s="14"/>
      <c r="BL227" s="34"/>
      <c r="BM227" s="21"/>
      <c r="BN227" s="19"/>
    </row>
    <row r="228" spans="1:71" ht="15" x14ac:dyDescent="0.2">
      <c r="L228" s="21"/>
      <c r="N228" s="24"/>
      <c r="O228" s="25"/>
      <c r="Q228" s="26"/>
      <c r="R228" s="26"/>
      <c r="T228" s="25"/>
      <c r="U228" s="25"/>
      <c r="V228" s="28"/>
      <c r="W228" s="28"/>
      <c r="X228" s="28"/>
      <c r="Y228" s="22"/>
      <c r="Z228" s="22"/>
      <c r="AA228" s="24"/>
      <c r="AB228" s="22"/>
      <c r="AC228" s="24"/>
      <c r="AD228" s="22"/>
      <c r="AE228" s="22"/>
      <c r="AF228" s="22"/>
      <c r="AG228" s="79"/>
      <c r="AH228" s="79"/>
      <c r="AI228" s="79"/>
      <c r="AJ228" s="25"/>
      <c r="AK228" s="25"/>
      <c r="AL228" s="25"/>
      <c r="AM228" s="25"/>
      <c r="AN228" s="25"/>
      <c r="AP228" s="21"/>
      <c r="AQ228" s="34"/>
      <c r="AX228" s="14"/>
      <c r="BI228" s="14"/>
      <c r="BJ228" s="14"/>
      <c r="BK228" s="14"/>
      <c r="BL228" s="34"/>
      <c r="BM228" s="21"/>
      <c r="BN228" s="19"/>
    </row>
    <row r="229" spans="1:71" ht="15" x14ac:dyDescent="0.2">
      <c r="A229" s="21" t="s">
        <v>1297</v>
      </c>
      <c r="B229" s="21" t="s">
        <v>1296</v>
      </c>
      <c r="C229" s="21" t="s">
        <v>551</v>
      </c>
      <c r="D229" s="21" t="s">
        <v>207</v>
      </c>
      <c r="G229" s="21" t="s">
        <v>138</v>
      </c>
      <c r="H229" s="46" t="s">
        <v>140</v>
      </c>
      <c r="I229" s="21" t="s">
        <v>171</v>
      </c>
      <c r="J229" s="21" t="s">
        <v>181</v>
      </c>
      <c r="K229" s="44">
        <v>44734</v>
      </c>
      <c r="L229" s="21"/>
      <c r="M229" s="34">
        <v>9.4933928240000007</v>
      </c>
      <c r="N229" s="34"/>
      <c r="P229" s="21" t="s">
        <v>1020</v>
      </c>
      <c r="Q229" s="21"/>
      <c r="R229" s="21"/>
      <c r="S229" s="21"/>
      <c r="V229" s="21"/>
      <c r="W229" s="21"/>
      <c r="X229" s="21"/>
      <c r="AA229" s="21"/>
      <c r="AC229" s="21"/>
      <c r="AG229" s="21"/>
      <c r="AH229" s="21"/>
      <c r="AI229" s="21"/>
      <c r="AJ229" s="21"/>
      <c r="AL229" s="21"/>
      <c r="AM229" s="21"/>
      <c r="AN229" s="21"/>
      <c r="AO229" s="21"/>
      <c r="AP229" s="21"/>
      <c r="AQ229" s="21"/>
      <c r="AT229" s="45"/>
      <c r="AU229" s="14">
        <v>103.83333333337214</v>
      </c>
      <c r="AV229" s="14"/>
      <c r="AW229" s="14"/>
      <c r="AX229" s="14"/>
      <c r="BA229" s="14"/>
      <c r="BB229" s="14"/>
      <c r="BI229" s="14"/>
      <c r="BJ229" s="14"/>
      <c r="BK229" s="14"/>
      <c r="BL229" s="14"/>
      <c r="BM229" s="21"/>
      <c r="BN229" s="48"/>
      <c r="BO229" s="48"/>
      <c r="BP229" s="48"/>
      <c r="BQ229" s="48"/>
      <c r="BR229" s="48"/>
    </row>
    <row r="230" spans="1:71" ht="15" x14ac:dyDescent="0.2">
      <c r="A230" s="21" t="s">
        <v>1294</v>
      </c>
      <c r="C230" s="21" t="s">
        <v>1131</v>
      </c>
      <c r="D230" s="21" t="s">
        <v>207</v>
      </c>
      <c r="G230" s="21" t="s">
        <v>986</v>
      </c>
      <c r="H230" s="43" t="s">
        <v>139</v>
      </c>
      <c r="I230" s="21" t="s">
        <v>171</v>
      </c>
      <c r="J230" s="21" t="s">
        <v>181</v>
      </c>
      <c r="K230" s="44">
        <v>44734</v>
      </c>
      <c r="L230" s="21"/>
      <c r="M230" s="34">
        <v>0.86900818120000001</v>
      </c>
      <c r="N230" s="34"/>
      <c r="P230" s="21" t="s">
        <v>986</v>
      </c>
      <c r="Q230" s="21"/>
      <c r="R230" s="21"/>
      <c r="S230" s="21"/>
      <c r="V230" s="21"/>
      <c r="W230" s="21"/>
      <c r="X230" s="21"/>
      <c r="AA230" s="21"/>
      <c r="AC230" s="21"/>
      <c r="AG230" s="21"/>
      <c r="AH230" s="21"/>
      <c r="AI230" s="21"/>
      <c r="AJ230" s="21"/>
      <c r="AL230" s="21"/>
      <c r="AM230" s="21"/>
      <c r="AN230" s="21"/>
      <c r="AO230" s="21"/>
      <c r="AP230" s="21"/>
      <c r="AQ230" s="21"/>
      <c r="AT230" s="14" t="s">
        <v>810</v>
      </c>
      <c r="AU230" s="14">
        <v>149.07610972219845</v>
      </c>
      <c r="AV230" s="14"/>
      <c r="AW230" s="14"/>
      <c r="AX230" s="14"/>
      <c r="BA230" s="14"/>
      <c r="BB230" s="14"/>
      <c r="BI230" s="14"/>
      <c r="BJ230" s="14"/>
      <c r="BK230" s="14"/>
      <c r="BL230" s="14"/>
      <c r="BM230" s="21"/>
    </row>
    <row r="231" spans="1:71" ht="15" x14ac:dyDescent="0.2">
      <c r="C231" s="21"/>
      <c r="H231" s="46"/>
      <c r="L231" s="21"/>
      <c r="M231" s="34"/>
      <c r="N231" s="34"/>
      <c r="P231" s="21"/>
      <c r="Q231" s="21"/>
      <c r="R231" s="21"/>
      <c r="S231" s="21"/>
      <c r="V231" s="21"/>
      <c r="W231" s="21"/>
      <c r="X231" s="21"/>
      <c r="AA231" s="21"/>
      <c r="AC231" s="21"/>
      <c r="AG231" s="21"/>
      <c r="AH231" s="21"/>
      <c r="AI231" s="21"/>
      <c r="AJ231" s="21"/>
      <c r="AL231" s="21"/>
      <c r="AM231" s="21"/>
      <c r="AN231" s="21"/>
      <c r="AO231" s="21"/>
      <c r="AP231" s="21"/>
      <c r="AQ231" s="21"/>
      <c r="AT231" s="45"/>
      <c r="AU231" s="14"/>
      <c r="AV231" s="14"/>
      <c r="AW231" s="14"/>
      <c r="AX231" s="14"/>
      <c r="BA231" s="14"/>
      <c r="BB231" s="14"/>
      <c r="BI231" s="14"/>
      <c r="BJ231" s="14"/>
      <c r="BK231" s="14"/>
      <c r="BL231" s="14"/>
      <c r="BM231" s="21"/>
      <c r="BN231" s="48"/>
      <c r="BO231" s="48"/>
      <c r="BP231" s="48"/>
      <c r="BQ231" s="48"/>
      <c r="BR231" s="48"/>
    </row>
    <row r="232" spans="1:71" ht="15" x14ac:dyDescent="0.2">
      <c r="C232" s="21"/>
      <c r="H232" s="46"/>
      <c r="L232" s="21"/>
      <c r="M232" s="34"/>
      <c r="N232" s="34"/>
      <c r="P232" s="21"/>
      <c r="Q232" s="21"/>
      <c r="R232" s="21"/>
      <c r="S232" s="21"/>
      <c r="V232" s="21"/>
      <c r="W232" s="21"/>
      <c r="X232" s="21"/>
      <c r="AA232" s="21"/>
      <c r="AC232" s="21"/>
      <c r="AG232" s="21"/>
      <c r="AH232" s="21"/>
      <c r="AI232" s="21"/>
      <c r="AJ232" s="21"/>
      <c r="AL232" s="21"/>
      <c r="AM232" s="21"/>
      <c r="AN232" s="21"/>
      <c r="AO232" s="21"/>
      <c r="AP232" s="21"/>
      <c r="AQ232" s="21"/>
      <c r="AT232" s="45"/>
      <c r="AU232" s="14"/>
      <c r="AV232" s="14"/>
      <c r="AW232" s="14"/>
      <c r="AX232" s="14"/>
      <c r="BA232" s="14"/>
      <c r="BB232" s="14"/>
      <c r="BI232" s="14"/>
      <c r="BJ232" s="14"/>
      <c r="BK232" s="14"/>
      <c r="BL232" s="14"/>
      <c r="BM232" s="21"/>
      <c r="BN232" s="48"/>
      <c r="BO232" s="48"/>
      <c r="BP232" s="48"/>
      <c r="BQ232" s="48"/>
      <c r="BR232" s="48"/>
    </row>
    <row r="233" spans="1:71" ht="15" x14ac:dyDescent="0.2">
      <c r="A233" s="21" t="s">
        <v>1297</v>
      </c>
      <c r="B233" s="21" t="s">
        <v>1296</v>
      </c>
      <c r="C233" s="21" t="s">
        <v>894</v>
      </c>
      <c r="D233" s="21" t="s">
        <v>207</v>
      </c>
      <c r="G233" s="21" t="s">
        <v>138</v>
      </c>
      <c r="H233" s="46" t="s">
        <v>140</v>
      </c>
      <c r="I233" s="21" t="s">
        <v>174</v>
      </c>
      <c r="J233" s="21" t="s">
        <v>182</v>
      </c>
      <c r="K233" s="44">
        <v>44734</v>
      </c>
      <c r="L233" s="21"/>
      <c r="M233" s="34">
        <v>0.21680638599999999</v>
      </c>
      <c r="N233" s="34"/>
      <c r="P233" s="21" t="s">
        <v>1020</v>
      </c>
      <c r="Q233" s="21"/>
      <c r="R233" s="21"/>
      <c r="S233" s="21"/>
      <c r="V233" s="21"/>
      <c r="W233" s="21"/>
      <c r="X233" s="21"/>
      <c r="AA233" s="21"/>
      <c r="AC233" s="21"/>
      <c r="AG233" s="21"/>
      <c r="AH233" s="21"/>
      <c r="AI233" s="21"/>
      <c r="AJ233" s="21"/>
      <c r="AL233" s="21"/>
      <c r="AM233" s="21"/>
      <c r="AN233" s="21"/>
      <c r="AO233" s="21"/>
      <c r="AP233" s="21"/>
      <c r="AQ233" s="21"/>
      <c r="AT233" s="45"/>
      <c r="AU233" s="14">
        <v>103.83333333337214</v>
      </c>
      <c r="AV233" s="14"/>
      <c r="AW233" s="14"/>
      <c r="AX233" s="14"/>
      <c r="BA233" s="14"/>
      <c r="BB233" s="14"/>
      <c r="BI233" s="14"/>
      <c r="BJ233" s="14"/>
      <c r="BK233" s="14"/>
      <c r="BL233" s="14"/>
      <c r="BM233" s="21"/>
      <c r="BS233" s="48"/>
    </row>
    <row r="234" spans="1:71" ht="15" x14ac:dyDescent="0.2">
      <c r="A234" s="21" t="s">
        <v>1294</v>
      </c>
      <c r="C234" s="21" t="s">
        <v>1115</v>
      </c>
      <c r="D234" s="21" t="s">
        <v>207</v>
      </c>
      <c r="G234" s="21" t="s">
        <v>986</v>
      </c>
      <c r="H234" s="43" t="s">
        <v>139</v>
      </c>
      <c r="I234" s="21" t="s">
        <v>174</v>
      </c>
      <c r="J234" s="21" t="s">
        <v>182</v>
      </c>
      <c r="K234" s="44">
        <v>44734</v>
      </c>
      <c r="L234" s="21"/>
      <c r="M234" s="34">
        <v>0.65212044899999999</v>
      </c>
      <c r="N234" s="34"/>
      <c r="P234" s="21" t="s">
        <v>986</v>
      </c>
      <c r="Q234" s="21"/>
      <c r="R234" s="21"/>
      <c r="S234" s="21"/>
      <c r="V234" s="21"/>
      <c r="W234" s="21"/>
      <c r="X234" s="21"/>
      <c r="AA234" s="21"/>
      <c r="AC234" s="21"/>
      <c r="AG234" s="21"/>
      <c r="AH234" s="21"/>
      <c r="AI234" s="21"/>
      <c r="AJ234" s="21"/>
      <c r="AL234" s="21"/>
      <c r="AM234" s="21"/>
      <c r="AN234" s="21"/>
      <c r="AO234" s="21"/>
      <c r="AP234" s="21"/>
      <c r="AQ234" s="21"/>
      <c r="AT234" s="14" t="s">
        <v>810</v>
      </c>
      <c r="AU234" s="14">
        <v>149.12916527775815</v>
      </c>
      <c r="AV234" s="14"/>
      <c r="AW234" s="14"/>
      <c r="AX234" s="14"/>
      <c r="BA234" s="14"/>
      <c r="BB234" s="14"/>
      <c r="BI234" s="14"/>
      <c r="BJ234" s="14"/>
      <c r="BK234" s="14"/>
      <c r="BL234" s="14"/>
      <c r="BM234" s="21"/>
    </row>
    <row r="235" spans="1:71" ht="15" x14ac:dyDescent="0.2">
      <c r="C235" s="21"/>
      <c r="H235" s="46"/>
      <c r="L235" s="21"/>
      <c r="M235" s="34"/>
      <c r="N235" s="34"/>
      <c r="P235" s="21"/>
      <c r="Q235" s="21"/>
      <c r="R235" s="21"/>
      <c r="S235" s="21"/>
      <c r="V235" s="21"/>
      <c r="W235" s="21"/>
      <c r="X235" s="21"/>
      <c r="AA235" s="21"/>
      <c r="AC235" s="21"/>
      <c r="AG235" s="21"/>
      <c r="AH235" s="21"/>
      <c r="AI235" s="21"/>
      <c r="AJ235" s="21"/>
      <c r="AL235" s="21"/>
      <c r="AM235" s="21"/>
      <c r="AN235" s="21"/>
      <c r="AO235" s="21"/>
      <c r="AP235" s="21"/>
      <c r="AQ235" s="21"/>
      <c r="AT235" s="45"/>
      <c r="AU235" s="14"/>
      <c r="AV235" s="14"/>
      <c r="AW235" s="14"/>
      <c r="AX235" s="14"/>
      <c r="BA235" s="14"/>
      <c r="BB235" s="14"/>
      <c r="BI235" s="14"/>
      <c r="BJ235" s="14"/>
      <c r="BK235" s="14"/>
      <c r="BL235" s="14"/>
      <c r="BM235" s="21"/>
      <c r="BS235" s="48"/>
    </row>
    <row r="236" spans="1:71" ht="15" x14ac:dyDescent="0.2">
      <c r="C236" s="21"/>
      <c r="H236" s="46"/>
      <c r="L236" s="21"/>
      <c r="M236" s="34"/>
      <c r="N236" s="34"/>
      <c r="P236" s="21"/>
      <c r="Q236" s="21"/>
      <c r="R236" s="21"/>
      <c r="S236" s="21"/>
      <c r="V236" s="21"/>
      <c r="W236" s="21"/>
      <c r="X236" s="21"/>
      <c r="AA236" s="21"/>
      <c r="AC236" s="21"/>
      <c r="AG236" s="21"/>
      <c r="AH236" s="21"/>
      <c r="AI236" s="21"/>
      <c r="AJ236" s="21"/>
      <c r="AL236" s="21"/>
      <c r="AM236" s="21"/>
      <c r="AN236" s="21"/>
      <c r="AO236" s="21"/>
      <c r="AP236" s="21"/>
      <c r="AQ236" s="21"/>
      <c r="AT236" s="45"/>
      <c r="AU236" s="14"/>
      <c r="AV236" s="14"/>
      <c r="AW236" s="14"/>
      <c r="AX236" s="14"/>
      <c r="BA236" s="14"/>
      <c r="BB236" s="14"/>
      <c r="BI236" s="14"/>
      <c r="BJ236" s="14"/>
      <c r="BK236" s="14"/>
      <c r="BL236" s="14"/>
      <c r="BM236" s="21"/>
      <c r="BS236" s="48"/>
    </row>
    <row r="237" spans="1:71" s="22" customFormat="1" ht="15" x14ac:dyDescent="0.2">
      <c r="A237" s="21" t="s">
        <v>1297</v>
      </c>
      <c r="B237" s="21" t="s">
        <v>1296</v>
      </c>
      <c r="C237" s="21" t="s">
        <v>913</v>
      </c>
      <c r="D237" s="21" t="s">
        <v>207</v>
      </c>
      <c r="E237" s="21"/>
      <c r="F237" s="21"/>
      <c r="G237" s="21" t="s">
        <v>138</v>
      </c>
      <c r="H237" s="46" t="s">
        <v>140</v>
      </c>
      <c r="I237" s="21" t="s">
        <v>174</v>
      </c>
      <c r="J237" s="21" t="s">
        <v>799</v>
      </c>
      <c r="K237" s="44">
        <v>44734</v>
      </c>
      <c r="L237" s="21"/>
      <c r="M237" s="34">
        <v>4.5498615620000002</v>
      </c>
      <c r="N237" s="34"/>
      <c r="O237" s="34"/>
      <c r="P237" s="21" t="s">
        <v>1020</v>
      </c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45"/>
      <c r="AU237" s="14">
        <v>103.83333333337214</v>
      </c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21"/>
      <c r="BN237" s="21"/>
      <c r="BO237" s="21"/>
      <c r="BP237" s="21"/>
      <c r="BQ237" s="21"/>
      <c r="BR237" s="21"/>
      <c r="BS237" s="21"/>
    </row>
    <row r="238" spans="1:71" s="22" customFormat="1" ht="15" x14ac:dyDescent="0.2">
      <c r="A238" s="21" t="s">
        <v>1294</v>
      </c>
      <c r="B238" s="21"/>
      <c r="C238" s="21" t="s">
        <v>1129</v>
      </c>
      <c r="D238" s="21" t="s">
        <v>207</v>
      </c>
      <c r="E238" s="21"/>
      <c r="F238" s="21"/>
      <c r="G238" s="21" t="s">
        <v>986</v>
      </c>
      <c r="H238" s="43" t="s">
        <v>139</v>
      </c>
      <c r="I238" s="21" t="s">
        <v>174</v>
      </c>
      <c r="J238" s="21" t="s">
        <v>799</v>
      </c>
      <c r="K238" s="44">
        <v>44734</v>
      </c>
      <c r="L238" s="21"/>
      <c r="M238" s="34">
        <v>0.85394990640000001</v>
      </c>
      <c r="N238" s="34"/>
      <c r="O238" s="34"/>
      <c r="P238" s="21" t="s">
        <v>986</v>
      </c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14" t="s">
        <v>810</v>
      </c>
      <c r="AU238" s="14">
        <v>149.18222083331784</v>
      </c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21"/>
      <c r="BN238" s="21"/>
      <c r="BO238" s="21"/>
      <c r="BP238" s="21"/>
      <c r="BQ238" s="21"/>
      <c r="BR238" s="21"/>
      <c r="BS238" s="21"/>
    </row>
    <row r="239" spans="1:71" s="22" customFormat="1" ht="15" x14ac:dyDescent="0.2">
      <c r="A239" s="21"/>
      <c r="B239" s="21"/>
      <c r="C239" s="21"/>
      <c r="D239" s="21"/>
      <c r="E239" s="21"/>
      <c r="F239" s="21"/>
      <c r="G239" s="21"/>
      <c r="H239" s="46"/>
      <c r="I239" s="21"/>
      <c r="J239" s="21"/>
      <c r="K239" s="44"/>
      <c r="L239" s="21"/>
      <c r="M239" s="34"/>
      <c r="N239" s="34"/>
      <c r="O239" s="34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45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21"/>
      <c r="BN239" s="21"/>
      <c r="BO239" s="21"/>
      <c r="BP239" s="21"/>
      <c r="BQ239" s="21"/>
      <c r="BR239" s="21"/>
      <c r="BS239" s="21"/>
    </row>
    <row r="240" spans="1:71" s="22" customFormat="1" ht="15" x14ac:dyDescent="0.2">
      <c r="A240" s="21" t="s">
        <v>1297</v>
      </c>
      <c r="B240" s="21" t="s">
        <v>1296</v>
      </c>
      <c r="C240" s="19" t="s">
        <v>74</v>
      </c>
      <c r="D240" s="21" t="s">
        <v>207</v>
      </c>
      <c r="E240" s="21" t="s">
        <v>66</v>
      </c>
      <c r="F240" s="21" t="s">
        <v>75</v>
      </c>
      <c r="G240" s="21" t="s">
        <v>138</v>
      </c>
      <c r="H240" s="21" t="s">
        <v>139</v>
      </c>
      <c r="I240" s="21" t="s">
        <v>174</v>
      </c>
      <c r="J240" s="21" t="s">
        <v>175</v>
      </c>
      <c r="K240" s="44">
        <v>44734</v>
      </c>
      <c r="L240" s="21" t="s">
        <v>681</v>
      </c>
      <c r="M240" s="23">
        <v>28.3</v>
      </c>
      <c r="N240" s="24">
        <v>2</v>
      </c>
      <c r="O240" s="25">
        <v>0.19364919999999999</v>
      </c>
      <c r="P240" s="23">
        <v>26.3</v>
      </c>
      <c r="Q240" s="26">
        <v>3.5794285714285725</v>
      </c>
      <c r="R240" s="26" t="s">
        <v>16</v>
      </c>
      <c r="S240" s="27">
        <v>1</v>
      </c>
      <c r="T240" s="25">
        <v>9.0053571428571448</v>
      </c>
      <c r="U240" s="25">
        <v>0.1360675477511829</v>
      </c>
      <c r="V240" s="28">
        <v>2</v>
      </c>
      <c r="W240" s="28"/>
      <c r="X240" s="28">
        <v>3</v>
      </c>
      <c r="Y240" s="22">
        <v>14.9</v>
      </c>
      <c r="Z240" s="22">
        <v>0.9</v>
      </c>
      <c r="AA240" s="24"/>
      <c r="AC240" s="24"/>
      <c r="AE240" s="22">
        <v>13.6</v>
      </c>
      <c r="AF240" s="22">
        <v>0.5</v>
      </c>
      <c r="AG240" s="79">
        <v>7.6</v>
      </c>
      <c r="AH240" s="79">
        <v>0.6</v>
      </c>
      <c r="AI240" s="79"/>
      <c r="AJ240" s="25" t="s">
        <v>212</v>
      </c>
      <c r="AK240" s="25">
        <f>ROUND(((M240*Q240)-(N240*T240))/P240,2)</f>
        <v>3.17</v>
      </c>
      <c r="AL240" s="25" t="s">
        <v>212</v>
      </c>
      <c r="AM240" s="25">
        <f>(AE240-(Y240-AK240))/(AE240-AG240)*100</f>
        <v>31.166666666666654</v>
      </c>
      <c r="AN240" s="25">
        <f>SUM(AL240:AM240)</f>
        <v>31.166666666666654</v>
      </c>
      <c r="AO240" s="33">
        <v>14</v>
      </c>
      <c r="AP240" s="21" t="s">
        <v>15</v>
      </c>
      <c r="AQ240" s="34"/>
      <c r="AR240" s="21">
        <v>240</v>
      </c>
      <c r="AS240" s="21">
        <v>200</v>
      </c>
      <c r="AT240" s="34">
        <v>3.6499999999999995</v>
      </c>
      <c r="AU240" s="30">
        <v>103.83333333337214</v>
      </c>
      <c r="AV240" s="21">
        <v>22</v>
      </c>
      <c r="AW240" s="53">
        <f>(((P240*(10^-6))*(AS240/1000)*1)/0.082057/(AV240+273.15))*(10^12)</f>
        <v>217183.74693208092</v>
      </c>
      <c r="AX240" s="14">
        <f>(P240*1000)/AT240/AU240</f>
        <v>69.39466566984369</v>
      </c>
      <c r="AY240" s="14">
        <f>AW240/AT240/AU240</f>
        <v>573.05678734888568</v>
      </c>
      <c r="AZ240" s="14"/>
      <c r="BA240" s="30">
        <v>29.736285936285938</v>
      </c>
      <c r="BB240" s="30" t="s">
        <v>798</v>
      </c>
      <c r="BC240" s="14">
        <v>1</v>
      </c>
      <c r="BD240" s="14"/>
      <c r="BE240" s="14">
        <v>140.23458160815872</v>
      </c>
      <c r="BF240" s="14">
        <v>17.11832535662154</v>
      </c>
      <c r="BG240" s="14">
        <v>3</v>
      </c>
      <c r="BH240" s="14"/>
      <c r="BI240" s="14">
        <v>7186.2812357074226</v>
      </c>
      <c r="BJ240" s="14">
        <v>653.4966536632694</v>
      </c>
      <c r="BK240" s="14">
        <v>3</v>
      </c>
      <c r="BL240" s="34"/>
      <c r="BM240" s="21"/>
      <c r="BN240" s="19"/>
      <c r="BO240" s="21"/>
      <c r="BP240" s="21"/>
      <c r="BQ240" s="21"/>
      <c r="BR240" s="21"/>
      <c r="BS240" s="21"/>
    </row>
    <row r="241" spans="1:71" ht="15" x14ac:dyDescent="0.2">
      <c r="A241" s="21" t="s">
        <v>1297</v>
      </c>
      <c r="B241" s="21" t="s">
        <v>1296</v>
      </c>
      <c r="C241" s="19" t="s">
        <v>76</v>
      </c>
      <c r="D241" s="21" t="s">
        <v>207</v>
      </c>
      <c r="E241" s="21" t="s">
        <v>66</v>
      </c>
      <c r="F241" s="21" t="s">
        <v>77</v>
      </c>
      <c r="G241" s="21" t="s">
        <v>138</v>
      </c>
      <c r="H241" s="21" t="s">
        <v>140</v>
      </c>
      <c r="I241" s="21" t="s">
        <v>174</v>
      </c>
      <c r="J241" s="21" t="s">
        <v>175</v>
      </c>
      <c r="K241" s="44">
        <v>44734</v>
      </c>
      <c r="L241" s="21" t="s">
        <v>681</v>
      </c>
      <c r="M241" s="23">
        <v>30.2</v>
      </c>
      <c r="N241" s="24">
        <v>2</v>
      </c>
      <c r="O241" s="25">
        <v>0.19364919999999999</v>
      </c>
      <c r="P241" s="23">
        <v>28.2</v>
      </c>
      <c r="Q241" s="26">
        <v>3.3170000000000015</v>
      </c>
      <c r="R241" s="26" t="s">
        <v>16</v>
      </c>
      <c r="S241" s="27">
        <v>1</v>
      </c>
      <c r="T241" s="25">
        <v>9.0053571428571448</v>
      </c>
      <c r="U241" s="25">
        <v>0.1360675477511829</v>
      </c>
      <c r="V241" s="28">
        <v>2</v>
      </c>
      <c r="W241" s="28"/>
      <c r="X241" s="28">
        <v>3</v>
      </c>
      <c r="Y241" s="22">
        <v>14.9</v>
      </c>
      <c r="Z241" s="22">
        <v>0.9</v>
      </c>
      <c r="AA241" s="24"/>
      <c r="AB241" s="22"/>
      <c r="AC241" s="24"/>
      <c r="AD241" s="22"/>
      <c r="AE241" s="22">
        <v>13.6</v>
      </c>
      <c r="AF241" s="22">
        <v>0.5</v>
      </c>
      <c r="AG241" s="79">
        <v>7.6</v>
      </c>
      <c r="AH241" s="79">
        <v>0.6</v>
      </c>
      <c r="AI241" s="79"/>
      <c r="AJ241" s="25" t="s">
        <v>212</v>
      </c>
      <c r="AK241" s="25">
        <f>ROUND(((M241*Q241)-(N241*T241))/P241,2)</f>
        <v>2.91</v>
      </c>
      <c r="AL241" s="25" t="s">
        <v>212</v>
      </c>
      <c r="AM241" s="25">
        <f>(AE241-(Y241-AK241))/(AE241-AG241)*100</f>
        <v>26.833333333333325</v>
      </c>
      <c r="AN241" s="25">
        <f>SUM(AL241:AM241)</f>
        <v>26.833333333333325</v>
      </c>
      <c r="AO241" s="33">
        <v>14.1</v>
      </c>
      <c r="AP241" s="21" t="s">
        <v>15</v>
      </c>
      <c r="AQ241" s="34"/>
      <c r="AR241" s="21">
        <v>240</v>
      </c>
      <c r="AS241" s="21">
        <v>200</v>
      </c>
      <c r="AT241" s="34">
        <v>4.2499999999999991</v>
      </c>
      <c r="AU241" s="30">
        <v>103.83333333337214</v>
      </c>
      <c r="AV241" s="21">
        <v>22</v>
      </c>
      <c r="AW241" s="53">
        <f>(((P241*(10^-6))*(AS241/1000)*1)/0.082057/(AV241+273.15))*(10^12)</f>
        <v>232873.82750892325</v>
      </c>
      <c r="AX241" s="14">
        <f>(P241*1000)/AT241/AU241</f>
        <v>63.903314134618753</v>
      </c>
      <c r="AY241" s="14">
        <f>AW241/AT241/AU241</f>
        <v>527.70955152601925</v>
      </c>
      <c r="BA241" s="30">
        <v>29.03996992133272</v>
      </c>
      <c r="BB241" s="30" t="s">
        <v>798</v>
      </c>
      <c r="BC241" s="14">
        <v>1</v>
      </c>
      <c r="BE241" s="14" t="s">
        <v>167</v>
      </c>
      <c r="BF241" s="14" t="s">
        <v>167</v>
      </c>
      <c r="BG241" s="14" t="s">
        <v>167</v>
      </c>
      <c r="BI241" s="14" t="s">
        <v>167</v>
      </c>
      <c r="BJ241" s="14" t="s">
        <v>167</v>
      </c>
      <c r="BK241" s="14" t="s">
        <v>167</v>
      </c>
      <c r="BL241" s="34"/>
      <c r="BM241" s="21"/>
      <c r="BN241" s="19"/>
    </row>
    <row r="242" spans="1:71" ht="15" x14ac:dyDescent="0.2">
      <c r="A242" s="21" t="s">
        <v>1294</v>
      </c>
      <c r="C242" s="21" t="s">
        <v>1107</v>
      </c>
      <c r="D242" s="21" t="s">
        <v>207</v>
      </c>
      <c r="G242" s="21" t="s">
        <v>986</v>
      </c>
      <c r="H242" s="43" t="s">
        <v>139</v>
      </c>
      <c r="I242" s="21" t="s">
        <v>174</v>
      </c>
      <c r="J242" s="21" t="s">
        <v>175</v>
      </c>
      <c r="K242" s="44">
        <v>44734</v>
      </c>
      <c r="L242" s="21"/>
      <c r="M242" s="34">
        <v>0.58945859580000004</v>
      </c>
      <c r="N242" s="34"/>
      <c r="P242" s="21" t="s">
        <v>986</v>
      </c>
      <c r="Q242" s="21"/>
      <c r="R242" s="21"/>
      <c r="S242" s="21"/>
      <c r="V242" s="21"/>
      <c r="W242" s="21"/>
      <c r="X242" s="21"/>
      <c r="AA242" s="21"/>
      <c r="AC242" s="21"/>
      <c r="AG242" s="21"/>
      <c r="AH242" s="21"/>
      <c r="AI242" s="21"/>
      <c r="AJ242" s="21"/>
      <c r="AL242" s="21"/>
      <c r="AM242" s="21"/>
      <c r="AN242" s="21"/>
      <c r="AO242" s="21"/>
      <c r="AP242" s="21"/>
      <c r="AQ242" s="21"/>
      <c r="AT242" s="14" t="s">
        <v>810</v>
      </c>
      <c r="AU242" s="14">
        <v>149.23527638887754</v>
      </c>
      <c r="AV242" s="14"/>
      <c r="AW242" s="14"/>
      <c r="AX242" s="14"/>
      <c r="BA242" s="14"/>
      <c r="BB242" s="14"/>
      <c r="BI242" s="14"/>
      <c r="BJ242" s="14"/>
      <c r="BK242" s="14"/>
      <c r="BL242" s="14"/>
      <c r="BM242" s="21"/>
    </row>
    <row r="243" spans="1:71" ht="15" x14ac:dyDescent="0.2">
      <c r="L243" s="21"/>
      <c r="N243" s="24"/>
      <c r="O243" s="25"/>
      <c r="Q243" s="26"/>
      <c r="R243" s="26"/>
      <c r="T243" s="25"/>
      <c r="U243" s="25"/>
      <c r="V243" s="28"/>
      <c r="W243" s="28"/>
      <c r="X243" s="28"/>
      <c r="Y243" s="22"/>
      <c r="Z243" s="22"/>
      <c r="AA243" s="24"/>
      <c r="AB243" s="22"/>
      <c r="AC243" s="24"/>
      <c r="AD243" s="22"/>
      <c r="AE243" s="22"/>
      <c r="AF243" s="22"/>
      <c r="AG243" s="79"/>
      <c r="AH243" s="79"/>
      <c r="AI243" s="79"/>
      <c r="AJ243" s="25"/>
      <c r="AK243" s="25"/>
      <c r="AL243" s="25"/>
      <c r="AM243" s="25"/>
      <c r="AN243" s="25"/>
      <c r="AP243" s="21"/>
      <c r="AQ243" s="34"/>
      <c r="AX243" s="14"/>
      <c r="BI243" s="14"/>
      <c r="BJ243" s="14"/>
      <c r="BK243" s="14"/>
      <c r="BL243" s="34"/>
      <c r="BM243" s="21"/>
      <c r="BN243" s="19"/>
    </row>
    <row r="245" spans="1:71" s="19" customFormat="1" ht="15" x14ac:dyDescent="0.2">
      <c r="A245" s="21"/>
      <c r="B245" s="21"/>
      <c r="C245" s="21"/>
      <c r="D245" s="21"/>
      <c r="E245" s="21"/>
      <c r="F245" s="21"/>
      <c r="G245" s="21"/>
      <c r="H245" s="46"/>
      <c r="I245" s="21"/>
      <c r="J245" s="21"/>
      <c r="K245" s="44"/>
      <c r="L245" s="21"/>
      <c r="M245" s="30"/>
      <c r="N245" s="30"/>
      <c r="O245" s="30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45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21"/>
      <c r="BN245" s="21"/>
      <c r="BO245" s="21"/>
      <c r="BP245" s="21"/>
      <c r="BQ245" s="21"/>
      <c r="BR245" s="21"/>
      <c r="BS245" s="21"/>
    </row>
    <row r="246" spans="1:71" ht="15" x14ac:dyDescent="0.2">
      <c r="L246" s="21"/>
      <c r="N246" s="24"/>
      <c r="O246" s="25"/>
      <c r="Q246" s="26"/>
      <c r="R246" s="26"/>
      <c r="T246" s="25"/>
      <c r="U246" s="25"/>
      <c r="V246" s="28"/>
      <c r="W246" s="28"/>
      <c r="X246" s="28"/>
      <c r="Y246" s="22"/>
      <c r="Z246" s="22"/>
      <c r="AA246" s="24"/>
      <c r="AB246" s="22"/>
      <c r="AC246" s="24"/>
      <c r="AD246" s="22"/>
      <c r="AE246" s="22"/>
      <c r="AF246" s="22"/>
      <c r="AG246" s="79"/>
      <c r="AH246" s="79"/>
      <c r="AI246" s="79"/>
      <c r="AJ246" s="25"/>
      <c r="AK246" s="25"/>
      <c r="AL246" s="25"/>
      <c r="AM246" s="25"/>
      <c r="AN246" s="25"/>
      <c r="AP246" s="21"/>
      <c r="AQ246" s="34"/>
      <c r="AX246" s="14"/>
      <c r="BI246" s="14"/>
      <c r="BJ246" s="14"/>
      <c r="BK246" s="14"/>
      <c r="BL246" s="34"/>
      <c r="BM246" s="21"/>
      <c r="BN246" s="19"/>
    </row>
    <row r="247" spans="1:71" s="19" customFormat="1" ht="15" x14ac:dyDescent="0.2">
      <c r="A247" s="21" t="s">
        <v>1297</v>
      </c>
      <c r="B247" s="21" t="s">
        <v>1296</v>
      </c>
      <c r="C247" s="21" t="s">
        <v>567</v>
      </c>
      <c r="D247" s="21" t="s">
        <v>208</v>
      </c>
      <c r="E247" s="21"/>
      <c r="F247" s="21"/>
      <c r="G247" s="21" t="s">
        <v>138</v>
      </c>
      <c r="H247" s="43" t="s">
        <v>140</v>
      </c>
      <c r="I247" s="21" t="s">
        <v>177</v>
      </c>
      <c r="J247" s="21" t="s">
        <v>178</v>
      </c>
      <c r="K247" s="44">
        <v>44982</v>
      </c>
      <c r="L247" s="21"/>
      <c r="M247" s="30">
        <v>3.8023754327999999</v>
      </c>
      <c r="N247" s="30"/>
      <c r="O247" s="30"/>
      <c r="P247" s="21" t="s">
        <v>1020</v>
      </c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45"/>
      <c r="AU247" s="14">
        <v>80.8983194443164</v>
      </c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21"/>
      <c r="BN247" s="48"/>
      <c r="BO247" s="48"/>
      <c r="BP247" s="48"/>
      <c r="BQ247" s="48"/>
      <c r="BR247" s="48"/>
      <c r="BS247" s="21"/>
    </row>
    <row r="248" spans="1:71" s="19" customFormat="1" ht="15" x14ac:dyDescent="0.2">
      <c r="A248" s="21" t="s">
        <v>1297</v>
      </c>
      <c r="B248" s="21" t="s">
        <v>1296</v>
      </c>
      <c r="C248" s="21" t="s">
        <v>561</v>
      </c>
      <c r="D248" s="21" t="s">
        <v>208</v>
      </c>
      <c r="E248" s="21"/>
      <c r="F248" s="21"/>
      <c r="G248" s="21" t="s">
        <v>138</v>
      </c>
      <c r="H248" s="43" t="s">
        <v>140</v>
      </c>
      <c r="I248" s="21" t="s">
        <v>177</v>
      </c>
      <c r="J248" s="21" t="s">
        <v>178</v>
      </c>
      <c r="K248" s="44">
        <v>44982</v>
      </c>
      <c r="L248" s="21"/>
      <c r="M248" s="30">
        <v>4.0954999175999998</v>
      </c>
      <c r="N248" s="30"/>
      <c r="O248" s="30"/>
      <c r="P248" s="21" t="s">
        <v>1020</v>
      </c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45"/>
      <c r="AU248" s="14">
        <v>81.749983333284035</v>
      </c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21"/>
      <c r="BN248" s="21"/>
      <c r="BO248" s="21"/>
      <c r="BP248" s="21"/>
      <c r="BQ248" s="21"/>
      <c r="BR248" s="21"/>
      <c r="BS248" s="21"/>
    </row>
    <row r="249" spans="1:71" s="19" customFormat="1" ht="15" x14ac:dyDescent="0.2">
      <c r="A249" s="21" t="s">
        <v>1297</v>
      </c>
      <c r="B249" s="21" t="s">
        <v>1296</v>
      </c>
      <c r="C249" s="21" t="s">
        <v>569</v>
      </c>
      <c r="D249" s="21" t="s">
        <v>208</v>
      </c>
      <c r="E249" s="21"/>
      <c r="F249" s="21"/>
      <c r="G249" s="21" t="s">
        <v>138</v>
      </c>
      <c r="H249" s="43" t="s">
        <v>140</v>
      </c>
      <c r="I249" s="21" t="s">
        <v>177</v>
      </c>
      <c r="J249" s="21" t="s">
        <v>178</v>
      </c>
      <c r="K249" s="44">
        <v>44982</v>
      </c>
      <c r="L249" s="21"/>
      <c r="M249" s="30">
        <v>3.7310042447999998</v>
      </c>
      <c r="N249" s="30"/>
      <c r="O249" s="30"/>
      <c r="P249" s="21" t="s">
        <v>1020</v>
      </c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45"/>
      <c r="AU249" s="14">
        <v>81.775815277767833</v>
      </c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21"/>
      <c r="BN249" s="48"/>
      <c r="BO249" s="48"/>
      <c r="BP249" s="48"/>
      <c r="BQ249" s="48"/>
      <c r="BR249" s="48"/>
      <c r="BS249" s="21"/>
    </row>
    <row r="250" spans="1:71" ht="15" x14ac:dyDescent="0.2">
      <c r="A250" s="21" t="s">
        <v>1297</v>
      </c>
      <c r="B250" s="21" t="s">
        <v>1296</v>
      </c>
      <c r="C250" s="21" t="s">
        <v>559</v>
      </c>
      <c r="D250" s="21" t="s">
        <v>208</v>
      </c>
      <c r="G250" s="21" t="s">
        <v>138</v>
      </c>
      <c r="H250" s="43" t="s">
        <v>140</v>
      </c>
      <c r="I250" s="21" t="s">
        <v>177</v>
      </c>
      <c r="J250" s="21" t="s">
        <v>178</v>
      </c>
      <c r="K250" s="44">
        <v>44982</v>
      </c>
      <c r="L250" s="21"/>
      <c r="M250" s="30">
        <v>4.1268630312000001</v>
      </c>
      <c r="O250" s="30"/>
      <c r="P250" s="21" t="s">
        <v>1020</v>
      </c>
      <c r="Q250" s="21"/>
      <c r="R250" s="21"/>
      <c r="S250" s="21"/>
      <c r="V250" s="21"/>
      <c r="W250" s="21"/>
      <c r="X250" s="21"/>
      <c r="AA250" s="21"/>
      <c r="AC250" s="21"/>
      <c r="AG250" s="21"/>
      <c r="AH250" s="21"/>
      <c r="AI250" s="21"/>
      <c r="AJ250" s="21"/>
      <c r="AL250" s="21"/>
      <c r="AM250" s="21"/>
      <c r="AN250" s="21"/>
      <c r="AO250" s="21"/>
      <c r="AP250" s="21"/>
      <c r="AQ250" s="21"/>
      <c r="AT250" s="45"/>
      <c r="AU250" s="14">
        <v>81.801647222077008</v>
      </c>
      <c r="AV250" s="14"/>
      <c r="AW250" s="14"/>
      <c r="AX250" s="14"/>
      <c r="BA250" s="14"/>
      <c r="BB250" s="14"/>
      <c r="BI250" s="14"/>
      <c r="BJ250" s="14"/>
      <c r="BK250" s="14"/>
      <c r="BL250" s="14"/>
      <c r="BM250" s="21"/>
    </row>
    <row r="251" spans="1:71" ht="15" x14ac:dyDescent="0.2">
      <c r="A251" s="21" t="s">
        <v>1297</v>
      </c>
      <c r="B251" s="21" t="s">
        <v>1296</v>
      </c>
      <c r="C251" s="19" t="s">
        <v>105</v>
      </c>
      <c r="D251" s="21" t="s">
        <v>208</v>
      </c>
      <c r="E251" s="21" t="s">
        <v>106</v>
      </c>
      <c r="F251" s="21" t="s">
        <v>105</v>
      </c>
      <c r="G251" s="21" t="s">
        <v>138</v>
      </c>
      <c r="H251" s="22" t="s">
        <v>749</v>
      </c>
      <c r="I251" s="21" t="s">
        <v>177</v>
      </c>
      <c r="J251" s="21" t="s">
        <v>178</v>
      </c>
      <c r="K251" s="44">
        <v>44982</v>
      </c>
      <c r="L251" s="21" t="s">
        <v>686</v>
      </c>
      <c r="M251" s="23">
        <v>1966.1</v>
      </c>
      <c r="N251" s="24">
        <v>2</v>
      </c>
      <c r="O251" s="25">
        <v>0.19364919999999999</v>
      </c>
      <c r="P251" s="23">
        <v>1964.1</v>
      </c>
      <c r="Q251" s="26">
        <v>1.7363571428571423</v>
      </c>
      <c r="R251" s="26">
        <v>7.0710678118960984E-4</v>
      </c>
      <c r="S251" s="27">
        <v>2</v>
      </c>
      <c r="T251" s="25">
        <v>8.5544285714285717</v>
      </c>
      <c r="U251" s="25">
        <v>0.49477271632167313</v>
      </c>
      <c r="V251" s="28">
        <v>2</v>
      </c>
      <c r="W251" s="28"/>
      <c r="X251" s="28">
        <v>3</v>
      </c>
      <c r="Y251" s="22">
        <v>14.9</v>
      </c>
      <c r="Z251" s="22">
        <v>0.9</v>
      </c>
      <c r="AA251" s="24"/>
      <c r="AB251" s="22"/>
      <c r="AC251" s="24"/>
      <c r="AD251" s="22"/>
      <c r="AE251" s="22">
        <v>13.6</v>
      </c>
      <c r="AF251" s="22">
        <v>0.5</v>
      </c>
      <c r="AG251" s="79">
        <v>7.6</v>
      </c>
      <c r="AH251" s="79">
        <v>0.6</v>
      </c>
      <c r="AI251" s="79"/>
      <c r="AJ251" s="25" t="s">
        <v>212</v>
      </c>
      <c r="AK251" s="25">
        <f>ROUND(((M251*Q251)-(N251*T251))/P251,2)</f>
        <v>1.73</v>
      </c>
      <c r="AL251" s="25" t="s">
        <v>212</v>
      </c>
      <c r="AM251" s="25">
        <f>(AE251-(Y251-AK251))/(AE251-AG251)*100</f>
        <v>7.1666666666666616</v>
      </c>
      <c r="AN251" s="25">
        <f>SUM(AL251:AM251)</f>
        <v>7.1666666666666616</v>
      </c>
      <c r="AO251" s="33">
        <v>14.7</v>
      </c>
      <c r="AP251" s="21" t="s">
        <v>15</v>
      </c>
      <c r="AQ251" s="34"/>
      <c r="AR251" s="21">
        <v>240</v>
      </c>
      <c r="AS251" s="21">
        <v>200</v>
      </c>
      <c r="AT251" s="34">
        <v>17.45</v>
      </c>
      <c r="AU251" s="30">
        <v>81.956636111077387</v>
      </c>
      <c r="AV251" s="21">
        <v>22</v>
      </c>
      <c r="AW251" s="53">
        <f>(((P251*(10^-6))*(AS251/1000)*1)/0.082057/(AV251+273.15))*(10^12)</f>
        <v>16219414.347882131</v>
      </c>
      <c r="AX251" s="14">
        <f>(P251*1000)/AT251/AU251</f>
        <v>1373.3588793584979</v>
      </c>
      <c r="AY251" s="14">
        <f>AW251/AT251/AU251</f>
        <v>11341.111304240387</v>
      </c>
      <c r="BA251" s="21" t="s">
        <v>167</v>
      </c>
      <c r="BB251" s="21"/>
      <c r="BC251" s="21"/>
      <c r="BE251" s="14" t="s">
        <v>167</v>
      </c>
      <c r="BF251" s="14" t="s">
        <v>167</v>
      </c>
      <c r="BG251" s="14" t="s">
        <v>167</v>
      </c>
      <c r="BI251" s="14" t="s">
        <v>167</v>
      </c>
      <c r="BJ251" s="14" t="s">
        <v>167</v>
      </c>
      <c r="BK251" s="14" t="s">
        <v>167</v>
      </c>
      <c r="BL251" s="34"/>
      <c r="BM251" s="21"/>
      <c r="BN251" s="19"/>
    </row>
    <row r="252" spans="1:71" ht="15" x14ac:dyDescent="0.2">
      <c r="A252" s="21" t="s">
        <v>1297</v>
      </c>
      <c r="B252" s="21" t="s">
        <v>1296</v>
      </c>
      <c r="C252" s="19" t="s">
        <v>107</v>
      </c>
      <c r="D252" s="21" t="s">
        <v>208</v>
      </c>
      <c r="E252" s="21" t="s">
        <v>106</v>
      </c>
      <c r="F252" s="21" t="s">
        <v>107</v>
      </c>
      <c r="G252" s="21" t="s">
        <v>138</v>
      </c>
      <c r="H252" s="22" t="s">
        <v>749</v>
      </c>
      <c r="I252" s="21" t="s">
        <v>177</v>
      </c>
      <c r="J252" s="21" t="s">
        <v>178</v>
      </c>
      <c r="K252" s="44">
        <v>44982</v>
      </c>
      <c r="L252" s="21" t="s">
        <v>686</v>
      </c>
      <c r="M252" s="23">
        <v>2835.3</v>
      </c>
      <c r="N252" s="24">
        <v>2</v>
      </c>
      <c r="O252" s="25">
        <v>0.19364919999999999</v>
      </c>
      <c r="P252" s="23">
        <v>2833.3</v>
      </c>
      <c r="Q252" s="26">
        <v>2.5514285714285725</v>
      </c>
      <c r="R252" s="26" t="s">
        <v>16</v>
      </c>
      <c r="S252" s="27">
        <v>1</v>
      </c>
      <c r="T252" s="25">
        <v>8.5544285714285717</v>
      </c>
      <c r="U252" s="25">
        <v>0.49477271632167313</v>
      </c>
      <c r="V252" s="28">
        <v>2</v>
      </c>
      <c r="W252" s="28"/>
      <c r="X252" s="28">
        <v>3</v>
      </c>
      <c r="Y252" s="22">
        <v>14.9</v>
      </c>
      <c r="Z252" s="22">
        <v>0.9</v>
      </c>
      <c r="AA252" s="24"/>
      <c r="AB252" s="22"/>
      <c r="AC252" s="24"/>
      <c r="AD252" s="22"/>
      <c r="AE252" s="22">
        <v>13.6</v>
      </c>
      <c r="AF252" s="22">
        <v>0.5</v>
      </c>
      <c r="AG252" s="79">
        <v>7.6</v>
      </c>
      <c r="AH252" s="79">
        <v>0.6</v>
      </c>
      <c r="AI252" s="79"/>
      <c r="AJ252" s="25" t="s">
        <v>212</v>
      </c>
      <c r="AK252" s="25">
        <f>ROUND(((M252*Q252)-(N252*T252))/P252,2)</f>
        <v>2.5499999999999998</v>
      </c>
      <c r="AL252" s="25" t="s">
        <v>212</v>
      </c>
      <c r="AM252" s="25">
        <f>(AE252-(Y252-AK252))/(AE252-AG252)*100</f>
        <v>20.833333333333304</v>
      </c>
      <c r="AN252" s="25">
        <f>SUM(AL252:AM252)</f>
        <v>20.833333333333304</v>
      </c>
      <c r="AO252" s="33">
        <v>14.2</v>
      </c>
      <c r="AP252" s="21" t="s">
        <v>15</v>
      </c>
      <c r="AQ252" s="34"/>
      <c r="AR252" s="21">
        <v>240</v>
      </c>
      <c r="AS252" s="21">
        <v>200</v>
      </c>
      <c r="AT252" s="34">
        <v>30.5</v>
      </c>
      <c r="AU252" s="30">
        <v>81.956636111077387</v>
      </c>
      <c r="AV252" s="21">
        <v>22</v>
      </c>
      <c r="AW252" s="53">
        <f>(((P252*(10^-6))*(AS252/1000)*1)/0.082057/(AV252+273.15))*(10^12)</f>
        <v>23397213.314930215</v>
      </c>
      <c r="AX252" s="14">
        <f>(P252*1000)/AT252/AU252</f>
        <v>1133.4662618571929</v>
      </c>
      <c r="AY252" s="14">
        <f>AW252/AT252/AU252</f>
        <v>9360.0931471955992</v>
      </c>
      <c r="BA252" s="21" t="s">
        <v>167</v>
      </c>
      <c r="BB252" s="21"/>
      <c r="BC252" s="21"/>
      <c r="BE252" s="14" t="s">
        <v>167</v>
      </c>
      <c r="BF252" s="14" t="s">
        <v>167</v>
      </c>
      <c r="BG252" s="14" t="s">
        <v>167</v>
      </c>
      <c r="BI252" s="14" t="s">
        <v>167</v>
      </c>
      <c r="BJ252" s="14" t="s">
        <v>167</v>
      </c>
      <c r="BK252" s="14" t="s">
        <v>167</v>
      </c>
      <c r="BL252" s="34"/>
      <c r="BM252" s="21"/>
      <c r="BN252" s="19"/>
    </row>
    <row r="253" spans="1:71" ht="15" x14ac:dyDescent="0.2">
      <c r="A253" s="21" t="s">
        <v>1297</v>
      </c>
      <c r="B253" s="21" t="s">
        <v>1296</v>
      </c>
      <c r="C253" s="19" t="s">
        <v>108</v>
      </c>
      <c r="D253" s="21" t="s">
        <v>208</v>
      </c>
      <c r="E253" s="21" t="s">
        <v>106</v>
      </c>
      <c r="F253" s="21" t="s">
        <v>108</v>
      </c>
      <c r="G253" s="21" t="s">
        <v>138</v>
      </c>
      <c r="H253" s="22" t="s">
        <v>749</v>
      </c>
      <c r="I253" s="21" t="s">
        <v>177</v>
      </c>
      <c r="J253" s="21" t="s">
        <v>178</v>
      </c>
      <c r="K253" s="44">
        <v>44982</v>
      </c>
      <c r="L253" s="21" t="s">
        <v>686</v>
      </c>
      <c r="M253" s="23">
        <v>2066.5</v>
      </c>
      <c r="N253" s="24">
        <v>2</v>
      </c>
      <c r="O253" s="25">
        <v>0.19364919999999999</v>
      </c>
      <c r="P253" s="23">
        <v>2064.5</v>
      </c>
      <c r="Q253" s="26">
        <v>2.2621428571428579</v>
      </c>
      <c r="R253" s="26" t="s">
        <v>16</v>
      </c>
      <c r="S253" s="27">
        <v>1</v>
      </c>
      <c r="T253" s="25">
        <v>8.5544285714285717</v>
      </c>
      <c r="U253" s="25">
        <v>0.49477271632167313</v>
      </c>
      <c r="V253" s="28">
        <v>2</v>
      </c>
      <c r="W253" s="28"/>
      <c r="X253" s="28">
        <v>3</v>
      </c>
      <c r="Y253" s="22">
        <v>14.9</v>
      </c>
      <c r="Z253" s="22">
        <v>0.9</v>
      </c>
      <c r="AA253" s="24"/>
      <c r="AB253" s="22"/>
      <c r="AC253" s="24"/>
      <c r="AD253" s="22"/>
      <c r="AE253" s="22">
        <v>13.6</v>
      </c>
      <c r="AF253" s="22">
        <v>0.5</v>
      </c>
      <c r="AG253" s="79">
        <v>7.6</v>
      </c>
      <c r="AH253" s="79">
        <v>0.6</v>
      </c>
      <c r="AI253" s="79"/>
      <c r="AJ253" s="25" t="s">
        <v>212</v>
      </c>
      <c r="AK253" s="25">
        <f>ROUND(((M253*Q253)-(N253*T253))/P253,2)</f>
        <v>2.2599999999999998</v>
      </c>
      <c r="AL253" s="25" t="s">
        <v>212</v>
      </c>
      <c r="AM253" s="25">
        <f>(AE253-(Y253-AK253))/(AE253-AG253)*100</f>
        <v>15.999999999999984</v>
      </c>
      <c r="AN253" s="25">
        <f>SUM(AL253:AM253)</f>
        <v>15.999999999999984</v>
      </c>
      <c r="AO253" s="33">
        <v>14.3</v>
      </c>
      <c r="AP253" s="21" t="s">
        <v>15</v>
      </c>
      <c r="AQ253" s="34"/>
      <c r="AR253" s="21">
        <v>240</v>
      </c>
      <c r="AS253" s="21">
        <v>200</v>
      </c>
      <c r="AT253" s="34">
        <v>16.2</v>
      </c>
      <c r="AU253" s="30">
        <v>81.956636111077387</v>
      </c>
      <c r="AV253" s="21">
        <v>22</v>
      </c>
      <c r="AW253" s="53">
        <f>(((P253*(10^-6))*(AS253/1000)*1)/0.082057/(AV253+273.15))*(10^12)</f>
        <v>17048511.237311065</v>
      </c>
      <c r="AX253" s="14">
        <f>(P253*1000)/AT253/AU253</f>
        <v>1554.9475631505759</v>
      </c>
      <c r="AY253" s="14">
        <f>AW253/AT253/AU253</f>
        <v>12840.659241366942</v>
      </c>
      <c r="BA253" s="21" t="s">
        <v>167</v>
      </c>
      <c r="BB253" s="21"/>
      <c r="BC253" s="21"/>
      <c r="BE253" s="14" t="s">
        <v>167</v>
      </c>
      <c r="BF253" s="14" t="s">
        <v>167</v>
      </c>
      <c r="BG253" s="14" t="s">
        <v>167</v>
      </c>
      <c r="BI253" s="14" t="s">
        <v>167</v>
      </c>
      <c r="BJ253" s="14" t="s">
        <v>167</v>
      </c>
      <c r="BK253" s="14" t="s">
        <v>167</v>
      </c>
      <c r="BL253" s="34"/>
      <c r="BM253" s="21"/>
      <c r="BN253" s="19"/>
    </row>
    <row r="254" spans="1:71" ht="15" x14ac:dyDescent="0.2">
      <c r="A254" s="21" t="s">
        <v>1297</v>
      </c>
      <c r="B254" s="21" t="s">
        <v>1296</v>
      </c>
      <c r="C254" s="19" t="s">
        <v>109</v>
      </c>
      <c r="D254" s="21" t="s">
        <v>208</v>
      </c>
      <c r="E254" s="21" t="s">
        <v>106</v>
      </c>
      <c r="F254" s="21" t="s">
        <v>109</v>
      </c>
      <c r="G254" s="21" t="s">
        <v>138</v>
      </c>
      <c r="H254" s="22" t="s">
        <v>749</v>
      </c>
      <c r="I254" s="21" t="s">
        <v>177</v>
      </c>
      <c r="J254" s="21" t="s">
        <v>178</v>
      </c>
      <c r="K254" s="44">
        <v>44982</v>
      </c>
      <c r="L254" s="21" t="s">
        <v>686</v>
      </c>
      <c r="M254" s="23">
        <v>2024.3</v>
      </c>
      <c r="N254" s="24">
        <v>2</v>
      </c>
      <c r="O254" s="25">
        <v>0.19364919999999999</v>
      </c>
      <c r="P254" s="23">
        <v>2022.3</v>
      </c>
      <c r="Q254" s="26">
        <v>2.1312857142857151</v>
      </c>
      <c r="R254" s="26" t="s">
        <v>16</v>
      </c>
      <c r="S254" s="27">
        <v>1</v>
      </c>
      <c r="T254" s="25">
        <v>8.5544285714285717</v>
      </c>
      <c r="U254" s="25">
        <v>0.49477271632167313</v>
      </c>
      <c r="V254" s="28">
        <v>2</v>
      </c>
      <c r="W254" s="28"/>
      <c r="X254" s="28">
        <v>3</v>
      </c>
      <c r="Y254" s="22">
        <v>14.9</v>
      </c>
      <c r="Z254" s="22">
        <v>0.9</v>
      </c>
      <c r="AA254" s="24"/>
      <c r="AB254" s="22"/>
      <c r="AC254" s="24"/>
      <c r="AD254" s="22"/>
      <c r="AE254" s="22">
        <v>13.6</v>
      </c>
      <c r="AF254" s="22">
        <v>0.5</v>
      </c>
      <c r="AG254" s="79">
        <v>7.6</v>
      </c>
      <c r="AH254" s="79">
        <v>0.6</v>
      </c>
      <c r="AI254" s="79"/>
      <c r="AJ254" s="25" t="s">
        <v>212</v>
      </c>
      <c r="AK254" s="25">
        <f>ROUND(((M254*Q254)-(N254*T254))/P254,2)</f>
        <v>2.12</v>
      </c>
      <c r="AL254" s="25" t="s">
        <v>212</v>
      </c>
      <c r="AM254" s="25">
        <f>(AE254-(Y254-AK254))/(AE254-AG254)*100</f>
        <v>13.666666666666641</v>
      </c>
      <c r="AN254" s="25">
        <f>SUM(AL254:AM254)</f>
        <v>13.666666666666641</v>
      </c>
      <c r="AO254" s="33">
        <v>14.4</v>
      </c>
      <c r="AP254" s="21" t="s">
        <v>15</v>
      </c>
      <c r="AQ254" s="34"/>
      <c r="AR254" s="21">
        <v>240</v>
      </c>
      <c r="AS254" s="21">
        <v>200</v>
      </c>
      <c r="AT254" s="34">
        <v>25.700000000000003</v>
      </c>
      <c r="AU254" s="30">
        <v>81.956636111077387</v>
      </c>
      <c r="AV254" s="21">
        <v>22</v>
      </c>
      <c r="AW254" s="53">
        <f>(((P254*(10^-6))*(AS254/1000)*1)/0.082057/(AV254+273.15))*(10^12)</f>
        <v>16700026.289762247</v>
      </c>
      <c r="AX254" s="14">
        <f>(P254*1000)/AT254/AU254</f>
        <v>960.12622878590423</v>
      </c>
      <c r="AY254" s="14">
        <f>AW254/AT254/AU254</f>
        <v>7928.6620492582115</v>
      </c>
      <c r="BA254" s="21" t="s">
        <v>167</v>
      </c>
      <c r="BB254" s="21"/>
      <c r="BC254" s="21"/>
      <c r="BE254" s="14" t="s">
        <v>167</v>
      </c>
      <c r="BF254" s="14" t="s">
        <v>167</v>
      </c>
      <c r="BG254" s="14" t="s">
        <v>167</v>
      </c>
      <c r="BI254" s="14" t="s">
        <v>167</v>
      </c>
      <c r="BJ254" s="14" t="s">
        <v>167</v>
      </c>
      <c r="BK254" s="14" t="s">
        <v>167</v>
      </c>
      <c r="BL254" s="34"/>
      <c r="BM254" s="21"/>
      <c r="BN254" s="19"/>
    </row>
    <row r="255" spans="1:71" ht="15" x14ac:dyDescent="0.2">
      <c r="A255" s="21" t="s">
        <v>1294</v>
      </c>
      <c r="C255" s="21" t="s">
        <v>1060</v>
      </c>
      <c r="D255" s="21" t="s">
        <v>208</v>
      </c>
      <c r="G255" s="21" t="s">
        <v>986</v>
      </c>
      <c r="H255" s="43" t="s">
        <v>139</v>
      </c>
      <c r="I255" s="21" t="s">
        <v>177</v>
      </c>
      <c r="J255" s="21" t="s">
        <v>178</v>
      </c>
      <c r="K255" s="44">
        <v>44982</v>
      </c>
      <c r="L255" s="21"/>
      <c r="M255" s="30">
        <v>6.2525181599999993E-2</v>
      </c>
      <c r="O255" s="30"/>
      <c r="P255" s="21" t="s">
        <v>986</v>
      </c>
      <c r="Q255" s="21"/>
      <c r="R255" s="21"/>
      <c r="S255" s="21"/>
      <c r="V255" s="21"/>
      <c r="W255" s="21"/>
      <c r="X255" s="21"/>
      <c r="AA255" s="21"/>
      <c r="AC255" s="21"/>
      <c r="AG255" s="21"/>
      <c r="AH255" s="21"/>
      <c r="AI255" s="21"/>
      <c r="AJ255" s="21"/>
      <c r="AL255" s="21"/>
      <c r="AM255" s="21"/>
      <c r="AN255" s="21"/>
      <c r="AO255" s="21"/>
      <c r="AP255" s="21"/>
      <c r="AQ255" s="21"/>
      <c r="AT255" s="45"/>
      <c r="AU255" s="14">
        <v>81.440000000002328</v>
      </c>
      <c r="AV255" s="14"/>
      <c r="AW255" s="14"/>
      <c r="AX255" s="14"/>
      <c r="BA255" s="14"/>
      <c r="BB255" s="14"/>
      <c r="BI255" s="14"/>
      <c r="BJ255" s="14"/>
      <c r="BK255" s="14"/>
      <c r="BL255" s="14"/>
      <c r="BM255" s="21"/>
    </row>
    <row r="256" spans="1:71" ht="15" x14ac:dyDescent="0.2">
      <c r="A256" s="21" t="s">
        <v>1294</v>
      </c>
      <c r="C256" s="21" t="s">
        <v>1036</v>
      </c>
      <c r="D256" s="21" t="s">
        <v>208</v>
      </c>
      <c r="G256" s="21" t="s">
        <v>986</v>
      </c>
      <c r="H256" s="43" t="s">
        <v>139</v>
      </c>
      <c r="I256" s="21" t="s">
        <v>177</v>
      </c>
      <c r="J256" s="21" t="s">
        <v>178</v>
      </c>
      <c r="K256" s="44">
        <v>44982</v>
      </c>
      <c r="L256" s="21"/>
      <c r="M256" s="30">
        <v>0</v>
      </c>
      <c r="O256" s="30"/>
      <c r="P256" s="21" t="s">
        <v>986</v>
      </c>
      <c r="Q256" s="21"/>
      <c r="R256" s="21"/>
      <c r="S256" s="21"/>
      <c r="V256" s="21"/>
      <c r="W256" s="21"/>
      <c r="X256" s="21"/>
      <c r="AA256" s="21"/>
      <c r="AC256" s="21"/>
      <c r="AG256" s="21"/>
      <c r="AH256" s="21"/>
      <c r="AI256" s="21"/>
      <c r="AJ256" s="21"/>
      <c r="AL256" s="21"/>
      <c r="AM256" s="21"/>
      <c r="AN256" s="21"/>
      <c r="AO256" s="21"/>
      <c r="AP256" s="21"/>
      <c r="AQ256" s="21"/>
      <c r="AT256" s="45"/>
      <c r="AU256" s="14">
        <v>81.465833333262708</v>
      </c>
      <c r="AV256" s="14"/>
      <c r="AW256" s="14"/>
      <c r="AX256" s="14"/>
      <c r="BA256" s="14"/>
      <c r="BB256" s="14"/>
      <c r="BI256" s="14"/>
      <c r="BJ256" s="14"/>
      <c r="BK256" s="14"/>
      <c r="BL256" s="14"/>
      <c r="BM256" s="21"/>
    </row>
    <row r="257" spans="1:71" ht="15" x14ac:dyDescent="0.2">
      <c r="A257" s="21" t="s">
        <v>1294</v>
      </c>
      <c r="C257" s="21" t="s">
        <v>1037</v>
      </c>
      <c r="D257" s="21" t="s">
        <v>208</v>
      </c>
      <c r="G257" s="21" t="s">
        <v>986</v>
      </c>
      <c r="H257" s="43" t="s">
        <v>139</v>
      </c>
      <c r="I257" s="21" t="s">
        <v>177</v>
      </c>
      <c r="J257" s="21" t="s">
        <v>178</v>
      </c>
      <c r="K257" s="44">
        <v>44982</v>
      </c>
      <c r="L257" s="21"/>
      <c r="M257" s="30">
        <v>0</v>
      </c>
      <c r="O257" s="30"/>
      <c r="P257" s="21" t="s">
        <v>986</v>
      </c>
      <c r="Q257" s="21"/>
      <c r="R257" s="21"/>
      <c r="S257" s="21"/>
      <c r="V257" s="21"/>
      <c r="W257" s="21"/>
      <c r="X257" s="21"/>
      <c r="AA257" s="21"/>
      <c r="AC257" s="21"/>
      <c r="AG257" s="21"/>
      <c r="AH257" s="21"/>
      <c r="AI257" s="21"/>
      <c r="AJ257" s="21"/>
      <c r="AL257" s="21"/>
      <c r="AM257" s="21"/>
      <c r="AN257" s="21"/>
      <c r="AO257" s="21"/>
      <c r="AP257" s="21"/>
      <c r="AQ257" s="21"/>
      <c r="AT257" s="45"/>
      <c r="AU257" s="14">
        <v>81.491663888795301</v>
      </c>
      <c r="AV257" s="14"/>
      <c r="AW257" s="14"/>
      <c r="AX257" s="14"/>
      <c r="BA257" s="14"/>
      <c r="BB257" s="14"/>
      <c r="BI257" s="14"/>
      <c r="BJ257" s="14"/>
      <c r="BK257" s="14"/>
      <c r="BL257" s="14"/>
      <c r="BM257" s="21"/>
    </row>
    <row r="258" spans="1:71" ht="15" x14ac:dyDescent="0.2">
      <c r="C258" s="21"/>
      <c r="H258" s="43"/>
      <c r="L258" s="21"/>
      <c r="M258" s="30"/>
      <c r="O258" s="30"/>
      <c r="P258" s="21"/>
      <c r="Q258" s="21"/>
      <c r="R258" s="21"/>
      <c r="S258" s="21"/>
      <c r="V258" s="21"/>
      <c r="W258" s="21"/>
      <c r="X258" s="21"/>
      <c r="AA258" s="21"/>
      <c r="AC258" s="21"/>
      <c r="AG258" s="21"/>
      <c r="AH258" s="21"/>
      <c r="AI258" s="21"/>
      <c r="AJ258" s="21"/>
      <c r="AL258" s="21"/>
      <c r="AM258" s="21"/>
      <c r="AN258" s="21"/>
      <c r="AO258" s="21"/>
      <c r="AP258" s="21"/>
      <c r="AQ258" s="21"/>
      <c r="AT258" s="45"/>
      <c r="AU258" s="14"/>
      <c r="AV258" s="14"/>
      <c r="AW258" s="14"/>
      <c r="AX258" s="14"/>
      <c r="BA258" s="14"/>
      <c r="BB258" s="14"/>
      <c r="BI258" s="14"/>
      <c r="BJ258" s="14"/>
      <c r="BK258" s="14"/>
      <c r="BL258" s="14"/>
      <c r="BM258" s="21"/>
    </row>
    <row r="259" spans="1:71" ht="15" x14ac:dyDescent="0.2">
      <c r="C259" s="21"/>
      <c r="H259" s="43"/>
      <c r="L259" s="21"/>
      <c r="M259" s="30"/>
      <c r="O259" s="30"/>
      <c r="P259" s="21"/>
      <c r="Q259" s="21"/>
      <c r="R259" s="21"/>
      <c r="S259" s="21"/>
      <c r="V259" s="21"/>
      <c r="W259" s="21"/>
      <c r="X259" s="21"/>
      <c r="AA259" s="21"/>
      <c r="AC259" s="21"/>
      <c r="AG259" s="21"/>
      <c r="AH259" s="21"/>
      <c r="AI259" s="21"/>
      <c r="AJ259" s="21"/>
      <c r="AL259" s="21"/>
      <c r="AM259" s="21"/>
      <c r="AN259" s="21"/>
      <c r="AO259" s="21"/>
      <c r="AP259" s="21"/>
      <c r="AQ259" s="21"/>
      <c r="AT259" s="45"/>
      <c r="AU259" s="14"/>
      <c r="AV259" s="14"/>
      <c r="AW259" s="14"/>
      <c r="AX259" s="14"/>
      <c r="BA259" s="14"/>
      <c r="BB259" s="14"/>
      <c r="BI259" s="14"/>
      <c r="BJ259" s="14"/>
      <c r="BK259" s="14"/>
      <c r="BL259" s="14"/>
      <c r="BM259" s="21"/>
    </row>
    <row r="260" spans="1:71" ht="15" x14ac:dyDescent="0.2">
      <c r="A260" s="21" t="s">
        <v>1297</v>
      </c>
      <c r="B260" s="21" t="s">
        <v>1296</v>
      </c>
      <c r="C260" s="19" t="s">
        <v>802</v>
      </c>
      <c r="D260" s="21" t="s">
        <v>208</v>
      </c>
      <c r="E260" s="21" t="s">
        <v>1008</v>
      </c>
      <c r="F260" s="21" t="s">
        <v>802</v>
      </c>
      <c r="G260" s="21" t="s">
        <v>138</v>
      </c>
      <c r="H260" s="22" t="s">
        <v>139</v>
      </c>
      <c r="I260" s="21" t="s">
        <v>177</v>
      </c>
      <c r="J260" s="21" t="s">
        <v>178</v>
      </c>
      <c r="K260" s="44">
        <v>45022</v>
      </c>
      <c r="L260" s="21" t="s">
        <v>686</v>
      </c>
      <c r="M260" s="23">
        <v>16.432726704052364</v>
      </c>
      <c r="N260" s="24">
        <v>2</v>
      </c>
      <c r="O260" s="25">
        <v>0.19364919999999999</v>
      </c>
      <c r="P260" s="23">
        <v>14.432726704052364</v>
      </c>
      <c r="Q260" s="26" t="s">
        <v>167</v>
      </c>
      <c r="R260" s="26" t="s">
        <v>167</v>
      </c>
      <c r="S260" s="26" t="s">
        <v>167</v>
      </c>
      <c r="T260" s="25" t="s">
        <v>167</v>
      </c>
      <c r="U260" s="25" t="s">
        <v>167</v>
      </c>
      <c r="V260" s="25" t="s">
        <v>167</v>
      </c>
      <c r="W260" s="28"/>
      <c r="X260" s="28" t="s">
        <v>16</v>
      </c>
      <c r="Y260" s="28" t="s">
        <v>16</v>
      </c>
      <c r="Z260" s="28" t="s">
        <v>16</v>
      </c>
      <c r="AA260" s="28" t="s">
        <v>16</v>
      </c>
      <c r="AB260" s="28" t="s">
        <v>16</v>
      </c>
      <c r="AC260" s="28" t="s">
        <v>16</v>
      </c>
      <c r="AD260" s="28" t="s">
        <v>16</v>
      </c>
      <c r="AE260" s="28" t="s">
        <v>16</v>
      </c>
      <c r="AF260" s="28" t="s">
        <v>16</v>
      </c>
      <c r="AG260" s="28" t="s">
        <v>16</v>
      </c>
      <c r="AH260" s="28" t="s">
        <v>16</v>
      </c>
      <c r="AI260" s="79"/>
      <c r="AJ260" s="25" t="s">
        <v>16</v>
      </c>
      <c r="AK260" s="25" t="s">
        <v>16</v>
      </c>
      <c r="AL260" s="25" t="s">
        <v>16</v>
      </c>
      <c r="AM260" s="25" t="s">
        <v>16</v>
      </c>
      <c r="AN260" s="25" t="s">
        <v>16</v>
      </c>
      <c r="AP260" s="21" t="s">
        <v>16</v>
      </c>
      <c r="AQ260" s="34"/>
      <c r="AR260" s="21">
        <v>240</v>
      </c>
      <c r="AS260" s="21">
        <v>200</v>
      </c>
      <c r="AT260" s="34">
        <v>18.8</v>
      </c>
      <c r="AU260" s="30">
        <v>120.03499999997439</v>
      </c>
      <c r="AV260" s="21">
        <v>22</v>
      </c>
      <c r="AW260" s="53">
        <f>(((P260*(10^-6))*(AS260/1000)*1)/0.082057/(AV260+273.15))*(10^12)</f>
        <v>119184.54996322413</v>
      </c>
      <c r="AX260" s="14">
        <f>(P260*1000)/AT260/AU260</f>
        <v>6.395619852035817</v>
      </c>
      <c r="AY260" s="14">
        <f>AW260/AT260/AU260</f>
        <v>52.814626745944466</v>
      </c>
      <c r="BA260" s="30" t="s">
        <v>167</v>
      </c>
      <c r="BE260" s="14" t="s">
        <v>167</v>
      </c>
      <c r="BF260" s="14" t="s">
        <v>167</v>
      </c>
      <c r="BG260" s="14" t="s">
        <v>167</v>
      </c>
      <c r="BI260" s="14" t="s">
        <v>167</v>
      </c>
      <c r="BJ260" s="14" t="s">
        <v>167</v>
      </c>
      <c r="BK260" s="14" t="s">
        <v>167</v>
      </c>
      <c r="BL260" s="34"/>
      <c r="BM260" s="21"/>
      <c r="BN260" s="19"/>
      <c r="BP260" s="19"/>
      <c r="BQ260" s="19"/>
      <c r="BR260" s="19"/>
      <c r="BS260" s="19"/>
    </row>
    <row r="261" spans="1:71" ht="15" x14ac:dyDescent="0.2">
      <c r="A261" s="21" t="s">
        <v>1297</v>
      </c>
      <c r="B261" s="21" t="s">
        <v>1296</v>
      </c>
      <c r="C261" s="19" t="s">
        <v>803</v>
      </c>
      <c r="D261" s="21" t="s">
        <v>208</v>
      </c>
      <c r="E261" s="21" t="s">
        <v>1008</v>
      </c>
      <c r="F261" s="21" t="s">
        <v>803</v>
      </c>
      <c r="G261" s="21" t="s">
        <v>138</v>
      </c>
      <c r="H261" s="22" t="s">
        <v>139</v>
      </c>
      <c r="I261" s="21" t="s">
        <v>177</v>
      </c>
      <c r="J261" s="21" t="s">
        <v>178</v>
      </c>
      <c r="K261" s="44">
        <v>45022</v>
      </c>
      <c r="L261" s="21" t="s">
        <v>686</v>
      </c>
      <c r="M261" s="23">
        <v>31.470798212143325</v>
      </c>
      <c r="N261" s="24">
        <v>2</v>
      </c>
      <c r="O261" s="25">
        <v>0.19364919999999999</v>
      </c>
      <c r="P261" s="23">
        <v>29.470798212143325</v>
      </c>
      <c r="Q261" s="26" t="s">
        <v>167</v>
      </c>
      <c r="R261" s="26" t="s">
        <v>167</v>
      </c>
      <c r="S261" s="26" t="s">
        <v>167</v>
      </c>
      <c r="T261" s="25" t="s">
        <v>167</v>
      </c>
      <c r="U261" s="25" t="s">
        <v>167</v>
      </c>
      <c r="V261" s="25" t="s">
        <v>167</v>
      </c>
      <c r="W261" s="28"/>
      <c r="X261" s="28" t="s">
        <v>16</v>
      </c>
      <c r="Y261" s="28" t="s">
        <v>16</v>
      </c>
      <c r="Z261" s="28" t="s">
        <v>16</v>
      </c>
      <c r="AA261" s="28" t="s">
        <v>16</v>
      </c>
      <c r="AB261" s="28" t="s">
        <v>16</v>
      </c>
      <c r="AC261" s="28" t="s">
        <v>16</v>
      </c>
      <c r="AD261" s="28" t="s">
        <v>16</v>
      </c>
      <c r="AE261" s="28" t="s">
        <v>16</v>
      </c>
      <c r="AF261" s="28" t="s">
        <v>16</v>
      </c>
      <c r="AG261" s="28" t="s">
        <v>16</v>
      </c>
      <c r="AH261" s="28" t="s">
        <v>16</v>
      </c>
      <c r="AI261" s="79"/>
      <c r="AJ261" s="25" t="s">
        <v>16</v>
      </c>
      <c r="AK261" s="25" t="s">
        <v>16</v>
      </c>
      <c r="AL261" s="25" t="s">
        <v>16</v>
      </c>
      <c r="AM261" s="25" t="s">
        <v>16</v>
      </c>
      <c r="AN261" s="25" t="s">
        <v>16</v>
      </c>
      <c r="AP261" s="21" t="s">
        <v>16</v>
      </c>
      <c r="AQ261" s="34"/>
      <c r="AR261" s="21">
        <v>240</v>
      </c>
      <c r="AS261" s="21">
        <v>200</v>
      </c>
      <c r="AT261" s="34">
        <v>17.899999999999999</v>
      </c>
      <c r="AU261" s="30">
        <v>120.05972222221317</v>
      </c>
      <c r="AV261" s="21">
        <v>22</v>
      </c>
      <c r="AW261" s="53">
        <f>(((P261*(10^-6))*(AS261/1000)*1)/0.082057/(AV261+273.15))*(10^12)</f>
        <v>243367.99926967901</v>
      </c>
      <c r="AX261" s="14">
        <f>(P261*1000)/AT261/AU261</f>
        <v>13.713286000226582</v>
      </c>
      <c r="AY261" s="14">
        <f>AW261/AT261/AU261</f>
        <v>113.24345385096798</v>
      </c>
      <c r="BA261" s="30">
        <v>14.150002285712413</v>
      </c>
      <c r="BC261" s="14">
        <v>1</v>
      </c>
      <c r="BE261" s="14" t="s">
        <v>167</v>
      </c>
      <c r="BF261" s="14" t="s">
        <v>167</v>
      </c>
      <c r="BG261" s="14" t="s">
        <v>167</v>
      </c>
      <c r="BI261" s="14" t="s">
        <v>167</v>
      </c>
      <c r="BJ261" s="14" t="s">
        <v>167</v>
      </c>
      <c r="BK261" s="14" t="s">
        <v>167</v>
      </c>
      <c r="BL261" s="34"/>
      <c r="BM261" s="21"/>
      <c r="BN261" s="19"/>
      <c r="BP261" s="19"/>
      <c r="BQ261" s="19"/>
      <c r="BR261" s="19"/>
      <c r="BS261" s="19"/>
    </row>
    <row r="262" spans="1:71" ht="15" x14ac:dyDescent="0.2">
      <c r="A262" s="21" t="s">
        <v>1297</v>
      </c>
      <c r="B262" s="21" t="s">
        <v>1296</v>
      </c>
      <c r="C262" s="21" t="s">
        <v>973</v>
      </c>
      <c r="D262" s="21" t="s">
        <v>208</v>
      </c>
      <c r="G262" s="21" t="s">
        <v>138</v>
      </c>
      <c r="H262" s="43" t="s">
        <v>141</v>
      </c>
      <c r="I262" s="21" t="s">
        <v>177</v>
      </c>
      <c r="J262" s="21" t="s">
        <v>178</v>
      </c>
      <c r="K262" s="44">
        <v>45022</v>
      </c>
      <c r="L262" s="21"/>
      <c r="M262" s="30">
        <v>858.79209250969996</v>
      </c>
      <c r="O262" s="30"/>
      <c r="P262" s="21" t="s">
        <v>1188</v>
      </c>
      <c r="Q262" s="21" t="s">
        <v>167</v>
      </c>
      <c r="R262" s="21"/>
      <c r="S262" s="21"/>
      <c r="V262" s="21"/>
      <c r="W262" s="21"/>
      <c r="X262" s="21"/>
      <c r="AA262" s="21"/>
      <c r="AC262" s="21"/>
      <c r="AG262" s="21"/>
      <c r="AH262" s="21"/>
      <c r="AI262" s="21"/>
      <c r="AJ262" s="21"/>
      <c r="AL262" s="21"/>
      <c r="AM262" s="21"/>
      <c r="AN262" s="21"/>
      <c r="AO262" s="21"/>
      <c r="AP262" s="21"/>
      <c r="AQ262" s="21"/>
      <c r="AT262" s="14" t="s">
        <v>810</v>
      </c>
      <c r="AU262" s="14">
        <v>49.000000000116415</v>
      </c>
      <c r="AV262" s="14"/>
      <c r="AW262" s="14"/>
      <c r="AX262" s="14"/>
      <c r="BA262" s="14"/>
      <c r="BB262" s="14"/>
      <c r="BI262" s="14"/>
      <c r="BJ262" s="14"/>
      <c r="BK262" s="14"/>
      <c r="BL262" s="14"/>
      <c r="BM262" s="21"/>
      <c r="BS262" s="48"/>
    </row>
    <row r="263" spans="1:71" ht="15" x14ac:dyDescent="0.2">
      <c r="A263" s="21" t="s">
        <v>1294</v>
      </c>
      <c r="C263" s="21" t="s">
        <v>1038</v>
      </c>
      <c r="D263" s="21" t="s">
        <v>208</v>
      </c>
      <c r="G263" s="21" t="s">
        <v>986</v>
      </c>
      <c r="H263" s="43" t="s">
        <v>139</v>
      </c>
      <c r="I263" s="21" t="s">
        <v>177</v>
      </c>
      <c r="J263" s="21" t="s">
        <v>178</v>
      </c>
      <c r="K263" s="44">
        <v>45022</v>
      </c>
      <c r="L263" s="21"/>
      <c r="M263" s="34">
        <v>0</v>
      </c>
      <c r="N263" s="34"/>
      <c r="P263" s="21" t="s">
        <v>986</v>
      </c>
      <c r="Q263" s="21"/>
      <c r="R263" s="21"/>
      <c r="S263" s="21"/>
      <c r="V263" s="21"/>
      <c r="W263" s="21"/>
      <c r="X263" s="21"/>
      <c r="AA263" s="21"/>
      <c r="AC263" s="21"/>
      <c r="AG263" s="21"/>
      <c r="AH263" s="21"/>
      <c r="AI263" s="21"/>
      <c r="AJ263" s="21"/>
      <c r="AL263" s="21"/>
      <c r="AM263" s="21"/>
      <c r="AN263" s="21"/>
      <c r="AO263" s="21"/>
      <c r="AP263" s="21"/>
      <c r="AQ263" s="21"/>
      <c r="AT263" s="14"/>
      <c r="AU263" s="14">
        <v>120.08444305567537</v>
      </c>
      <c r="AV263" s="14"/>
      <c r="AW263" s="14"/>
      <c r="AX263" s="14"/>
      <c r="BA263" s="14"/>
      <c r="BB263" s="14"/>
      <c r="BI263" s="14"/>
      <c r="BJ263" s="14"/>
      <c r="BK263" s="14"/>
      <c r="BL263" s="14"/>
      <c r="BM263" s="21"/>
    </row>
    <row r="264" spans="1:71" ht="15" x14ac:dyDescent="0.2">
      <c r="A264" s="48"/>
      <c r="B264" s="48"/>
      <c r="C264" s="21"/>
      <c r="H264" s="43"/>
      <c r="L264" s="21"/>
      <c r="M264" s="30"/>
      <c r="O264" s="30"/>
      <c r="P264" s="21"/>
      <c r="Q264" s="21"/>
      <c r="R264" s="21"/>
      <c r="S264" s="21"/>
      <c r="V264" s="21"/>
      <c r="W264" s="21"/>
      <c r="X264" s="21"/>
      <c r="AA264" s="21"/>
      <c r="AC264" s="21"/>
      <c r="AG264" s="21"/>
      <c r="AH264" s="21"/>
      <c r="AI264" s="21"/>
      <c r="AJ264" s="21"/>
      <c r="AL264" s="21"/>
      <c r="AM264" s="21"/>
      <c r="AN264" s="21"/>
      <c r="AO264" s="21"/>
      <c r="AP264" s="21"/>
      <c r="AQ264" s="21"/>
      <c r="AT264" s="45"/>
      <c r="AU264" s="14"/>
      <c r="AV264" s="14"/>
      <c r="AW264" s="14"/>
      <c r="AX264" s="14"/>
      <c r="BA264" s="14"/>
      <c r="BB264" s="14"/>
      <c r="BI264" s="14"/>
      <c r="BJ264" s="14"/>
      <c r="BK264" s="14"/>
      <c r="BL264" s="14"/>
      <c r="BM264" s="21"/>
    </row>
    <row r="265" spans="1:71" ht="15" x14ac:dyDescent="0.2">
      <c r="A265" s="48"/>
      <c r="B265" s="48"/>
      <c r="C265" s="21"/>
      <c r="H265" s="46"/>
      <c r="L265" s="21"/>
      <c r="M265" s="30"/>
      <c r="O265" s="30"/>
      <c r="P265" s="21"/>
      <c r="Q265" s="21"/>
      <c r="R265" s="21"/>
      <c r="S265" s="21"/>
      <c r="V265" s="21"/>
      <c r="W265" s="21"/>
      <c r="X265" s="21"/>
      <c r="AA265" s="21"/>
      <c r="AC265" s="21"/>
      <c r="AG265" s="21"/>
      <c r="AH265" s="21"/>
      <c r="AI265" s="21"/>
      <c r="AJ265" s="21"/>
      <c r="AL265" s="21"/>
      <c r="AM265" s="21"/>
      <c r="AN265" s="21"/>
      <c r="AO265" s="21"/>
      <c r="AP265" s="21"/>
      <c r="AQ265" s="21"/>
      <c r="AT265" s="14"/>
      <c r="AU265" s="14"/>
      <c r="AV265" s="14"/>
      <c r="AW265" s="14"/>
      <c r="AX265" s="14"/>
      <c r="BA265" s="14"/>
      <c r="BB265" s="14"/>
      <c r="BI265" s="14"/>
      <c r="BJ265" s="14"/>
      <c r="BK265" s="14"/>
      <c r="BL265" s="14"/>
      <c r="BM265" s="21"/>
    </row>
    <row r="266" spans="1:71" s="48" customFormat="1" x14ac:dyDescent="0.2">
      <c r="A266" s="21" t="s">
        <v>1297</v>
      </c>
      <c r="B266" s="21" t="s">
        <v>1296</v>
      </c>
      <c r="C266" s="42" t="s">
        <v>796</v>
      </c>
      <c r="D266" s="33" t="s">
        <v>208</v>
      </c>
      <c r="E266" s="33" t="s">
        <v>126</v>
      </c>
      <c r="F266" s="33" t="s">
        <v>151</v>
      </c>
      <c r="G266" s="33" t="s">
        <v>138</v>
      </c>
      <c r="H266" s="50" t="s">
        <v>139</v>
      </c>
      <c r="I266" s="21" t="s">
        <v>177</v>
      </c>
      <c r="J266" s="21" t="s">
        <v>182</v>
      </c>
      <c r="K266" s="44">
        <v>43678</v>
      </c>
      <c r="L266" s="33" t="s">
        <v>694</v>
      </c>
      <c r="M266" s="23">
        <v>23.792528000000001</v>
      </c>
      <c r="N266" s="23">
        <v>2.1</v>
      </c>
      <c r="O266" s="26" t="s">
        <v>167</v>
      </c>
      <c r="P266" s="23">
        <v>21.692527999999999</v>
      </c>
      <c r="Q266" s="33">
        <v>3.77</v>
      </c>
      <c r="R266" s="33" t="s">
        <v>16</v>
      </c>
      <c r="S266" s="27">
        <v>1</v>
      </c>
      <c r="T266" s="33">
        <v>6.45</v>
      </c>
      <c r="U266" s="33">
        <v>0.55000000000000004</v>
      </c>
      <c r="V266" s="33">
        <v>2</v>
      </c>
      <c r="W266" s="33"/>
      <c r="X266" s="33">
        <v>3</v>
      </c>
      <c r="Y266" s="33">
        <v>14.92</v>
      </c>
      <c r="Z266" s="33">
        <v>0.87</v>
      </c>
      <c r="AA266" s="23"/>
      <c r="AB266" s="33"/>
      <c r="AC266" s="23"/>
      <c r="AD266" s="33"/>
      <c r="AE266" s="33">
        <v>13.6</v>
      </c>
      <c r="AF266" s="33">
        <v>0.5</v>
      </c>
      <c r="AG266" s="33">
        <v>7.6</v>
      </c>
      <c r="AH266" s="33">
        <v>0.6</v>
      </c>
      <c r="AI266" s="26"/>
      <c r="AJ266" s="33">
        <v>3.53</v>
      </c>
      <c r="AK266" s="25" t="s">
        <v>223</v>
      </c>
      <c r="AL266" s="26">
        <v>47.847053218274048</v>
      </c>
      <c r="AM266" s="25" t="s">
        <v>223</v>
      </c>
      <c r="AN266" s="25">
        <f>SUM(AL266:AM266)</f>
        <v>47.847053218274048</v>
      </c>
      <c r="AO266" s="33"/>
      <c r="AP266" s="33" t="s">
        <v>125</v>
      </c>
      <c r="AQ266" s="33"/>
      <c r="AR266" s="33" t="s">
        <v>167</v>
      </c>
      <c r="AS266" s="33">
        <v>23</v>
      </c>
      <c r="AT266" s="26">
        <v>5.4307222222222222</v>
      </c>
      <c r="AU266" s="23">
        <v>48.5</v>
      </c>
      <c r="AV266" s="21">
        <v>21</v>
      </c>
      <c r="AW266" s="53">
        <f>(((P266*(10^-6))*(AS266/1000)*1)/0.082057/(AV266+273.15))*(10^12)</f>
        <v>20670.620556415543</v>
      </c>
      <c r="AX266" s="14">
        <f>(P266*1000)/AT266/AU266</f>
        <v>82.358957106386683</v>
      </c>
      <c r="AY266" s="14">
        <f>AW266/AT266/AU266</f>
        <v>78.479131236719979</v>
      </c>
      <c r="AZ266" s="14"/>
      <c r="BA266" s="30">
        <v>23.008071768565724</v>
      </c>
      <c r="BB266" s="30"/>
      <c r="BC266" s="14">
        <v>1</v>
      </c>
      <c r="BD266" s="14"/>
      <c r="BE266" s="14">
        <v>411.66807791344792</v>
      </c>
      <c r="BF266" s="14">
        <v>15.437894695975526</v>
      </c>
      <c r="BG266" s="14">
        <v>3</v>
      </c>
      <c r="BH266" s="14"/>
      <c r="BI266" s="14">
        <v>27527.481724509096</v>
      </c>
      <c r="BJ266" s="14">
        <v>1178.4278727609067</v>
      </c>
      <c r="BK266" s="14">
        <v>3</v>
      </c>
      <c r="BL266" s="26"/>
      <c r="BM266"/>
      <c r="BN266" s="42"/>
      <c r="BO266" s="33"/>
      <c r="BP266" s="21"/>
      <c r="BQ266" s="21"/>
      <c r="BR266" s="21"/>
      <c r="BS266" s="21"/>
    </row>
    <row r="267" spans="1:71" s="48" customFormat="1" x14ac:dyDescent="0.2">
      <c r="A267" s="21"/>
      <c r="B267" s="21"/>
      <c r="C267" s="42"/>
      <c r="D267" s="33"/>
      <c r="E267" s="33"/>
      <c r="F267" s="33"/>
      <c r="G267" s="33"/>
      <c r="H267" s="33"/>
      <c r="I267" s="21"/>
      <c r="J267" s="21"/>
      <c r="K267" s="44"/>
      <c r="L267" s="33"/>
      <c r="M267" s="23"/>
      <c r="N267" s="23"/>
      <c r="O267" s="26"/>
      <c r="P267" s="23"/>
      <c r="Q267" s="33"/>
      <c r="R267" s="33"/>
      <c r="S267" s="27"/>
      <c r="T267" s="33"/>
      <c r="U267" s="33"/>
      <c r="V267" s="33"/>
      <c r="W267" s="33"/>
      <c r="X267" s="33"/>
      <c r="Y267" s="33"/>
      <c r="Z267" s="33"/>
      <c r="AA267" s="23"/>
      <c r="AB267" s="33"/>
      <c r="AC267" s="23"/>
      <c r="AD267" s="33"/>
      <c r="AE267" s="33"/>
      <c r="AF267" s="33"/>
      <c r="AG267" s="33"/>
      <c r="AH267" s="33"/>
      <c r="AI267" s="26"/>
      <c r="AJ267" s="33"/>
      <c r="AK267" s="25"/>
      <c r="AL267" s="26"/>
      <c r="AM267" s="25"/>
      <c r="AN267" s="25"/>
      <c r="AO267" s="33"/>
      <c r="AP267" s="33"/>
      <c r="AQ267" s="33"/>
      <c r="AR267" s="33"/>
      <c r="AS267" s="33"/>
      <c r="AT267" s="26"/>
      <c r="AU267" s="23"/>
      <c r="AV267" s="21"/>
      <c r="AW267" s="53"/>
      <c r="AX267" s="14"/>
      <c r="AY267" s="14"/>
      <c r="AZ267" s="14"/>
      <c r="BA267" s="30"/>
      <c r="BB267" s="30"/>
      <c r="BC267" s="14"/>
      <c r="BD267" s="14"/>
      <c r="BE267" s="14"/>
      <c r="BF267" s="14"/>
      <c r="BG267" s="14"/>
      <c r="BH267" s="14"/>
      <c r="BI267" s="14"/>
      <c r="BJ267" s="14"/>
      <c r="BK267" s="14"/>
      <c r="BL267" s="26"/>
      <c r="BM267"/>
      <c r="BN267" s="42"/>
      <c r="BO267" s="33"/>
      <c r="BP267" s="21"/>
      <c r="BQ267" s="21"/>
      <c r="BR267" s="21"/>
      <c r="BS267" s="21"/>
    </row>
    <row r="268" spans="1:71" x14ac:dyDescent="0.2">
      <c r="A268" s="21" t="s">
        <v>1297</v>
      </c>
      <c r="B268" s="21" t="s">
        <v>1296</v>
      </c>
      <c r="C268" s="42" t="s">
        <v>797</v>
      </c>
      <c r="D268" s="33" t="s">
        <v>208</v>
      </c>
      <c r="E268" s="33" t="s">
        <v>126</v>
      </c>
      <c r="F268" s="33" t="s">
        <v>147</v>
      </c>
      <c r="G268" s="33" t="s">
        <v>138</v>
      </c>
      <c r="H268" s="50" t="s">
        <v>139</v>
      </c>
      <c r="I268" s="21" t="s">
        <v>177</v>
      </c>
      <c r="J268" s="21" t="s">
        <v>173</v>
      </c>
      <c r="K268" s="44">
        <v>43678</v>
      </c>
      <c r="L268" s="33" t="s">
        <v>697</v>
      </c>
      <c r="M268" s="23">
        <v>32.475360000000002</v>
      </c>
      <c r="N268" s="23">
        <v>2.1</v>
      </c>
      <c r="O268" s="26" t="s">
        <v>167</v>
      </c>
      <c r="P268" s="23">
        <v>30.375360000000001</v>
      </c>
      <c r="Q268" s="33">
        <v>2.4</v>
      </c>
      <c r="R268" s="33" t="s">
        <v>16</v>
      </c>
      <c r="S268" s="27">
        <v>1</v>
      </c>
      <c r="T268" s="33">
        <v>6.45</v>
      </c>
      <c r="U268" s="33">
        <v>0.55000000000000004</v>
      </c>
      <c r="V268" s="33">
        <v>2</v>
      </c>
      <c r="W268" s="33"/>
      <c r="X268" s="33">
        <v>3</v>
      </c>
      <c r="Y268" s="33">
        <v>14.92</v>
      </c>
      <c r="Z268" s="33">
        <v>0.87</v>
      </c>
      <c r="AA268" s="23"/>
      <c r="AB268" s="33"/>
      <c r="AC268" s="23"/>
      <c r="AD268" s="33"/>
      <c r="AE268" s="33">
        <v>13.6</v>
      </c>
      <c r="AF268" s="33">
        <v>0.5</v>
      </c>
      <c r="AG268" s="33">
        <v>7.6</v>
      </c>
      <c r="AH268" s="33">
        <v>0.6</v>
      </c>
      <c r="AI268" s="26"/>
      <c r="AJ268" s="33">
        <v>2.13</v>
      </c>
      <c r="AK268" s="25" t="s">
        <v>223</v>
      </c>
      <c r="AL268" s="26">
        <v>25.448732551389373</v>
      </c>
      <c r="AM268" s="25" t="s">
        <v>223</v>
      </c>
      <c r="AN268" s="25">
        <f>SUM(AL268:AM268)</f>
        <v>25.448732551389373</v>
      </c>
      <c r="AP268" s="33" t="s">
        <v>125</v>
      </c>
      <c r="AQ268" s="33"/>
      <c r="AR268" s="33" t="s">
        <v>167</v>
      </c>
      <c r="AS268" s="33">
        <v>23</v>
      </c>
      <c r="AT268" s="26">
        <v>2.7359222222222215</v>
      </c>
      <c r="AU268" s="23">
        <v>47.66</v>
      </c>
      <c r="AV268" s="21">
        <v>21</v>
      </c>
      <c r="AW268" s="53">
        <f>(((P268*(10^-6))*(AS268/1000)*1)/0.082057/(AV268+273.15))*(10^12)</f>
        <v>28944.41536848644</v>
      </c>
      <c r="AX268" s="14">
        <f>(P268*1000)/AT268/AU268</f>
        <v>232.95050100265402</v>
      </c>
      <c r="AY268" s="14">
        <f>AW268/AT268/AU268</f>
        <v>221.97649875813275</v>
      </c>
      <c r="BA268" s="30">
        <v>30.261115239530252</v>
      </c>
      <c r="BC268" s="14">
        <v>1</v>
      </c>
      <c r="BE268" s="14">
        <v>587.60133371731274</v>
      </c>
      <c r="BF268" s="14">
        <v>55.482071217247558</v>
      </c>
      <c r="BG268" s="14">
        <v>3</v>
      </c>
      <c r="BI268" s="14">
        <v>26472.848429835842</v>
      </c>
      <c r="BJ268" s="14">
        <v>2357.289261942386</v>
      </c>
      <c r="BK268" s="14">
        <v>3</v>
      </c>
      <c r="BN268" s="42"/>
      <c r="BO268" s="33"/>
    </row>
    <row r="270" spans="1:71" x14ac:dyDescent="0.2">
      <c r="A270" s="21" t="s">
        <v>1297</v>
      </c>
      <c r="B270" s="21" t="s">
        <v>1296</v>
      </c>
      <c r="C270" s="21" t="s">
        <v>971</v>
      </c>
      <c r="D270" s="21" t="s">
        <v>208</v>
      </c>
      <c r="E270" s="21" t="s">
        <v>115</v>
      </c>
      <c r="F270" s="21" t="s">
        <v>971</v>
      </c>
      <c r="G270" s="21" t="s">
        <v>138</v>
      </c>
      <c r="H270" s="43" t="s">
        <v>141</v>
      </c>
      <c r="I270" s="21" t="s">
        <v>170</v>
      </c>
      <c r="J270" s="21" t="s">
        <v>178</v>
      </c>
      <c r="K270" s="44">
        <v>45022</v>
      </c>
      <c r="L270" s="48"/>
      <c r="M270" s="30">
        <v>944.27913422640006</v>
      </c>
      <c r="O270" s="30"/>
      <c r="P270" s="21" t="s">
        <v>1188</v>
      </c>
      <c r="Q270" s="30" t="s">
        <v>167</v>
      </c>
      <c r="R270" s="21"/>
      <c r="S270" s="21"/>
      <c r="V270" s="21"/>
      <c r="W270" s="21"/>
      <c r="X270" s="21"/>
      <c r="AA270" s="21"/>
      <c r="AC270" s="21"/>
      <c r="AG270" s="21"/>
      <c r="AH270" s="21"/>
      <c r="AI270" s="21"/>
      <c r="AJ270" s="21"/>
      <c r="AL270" s="21"/>
      <c r="AM270" s="21"/>
      <c r="AN270" s="21"/>
      <c r="AO270" s="21"/>
      <c r="AP270" s="21"/>
      <c r="AQ270" s="21"/>
      <c r="AT270" s="14" t="s">
        <v>810</v>
      </c>
      <c r="AU270" s="14">
        <v>49.000000000116415</v>
      </c>
      <c r="AV270" s="14"/>
      <c r="AW270" s="14"/>
      <c r="AX270" s="14"/>
      <c r="AZ270" s="49"/>
      <c r="BB270" s="14"/>
      <c r="BI270" s="14"/>
      <c r="BJ270" s="14"/>
      <c r="BK270" s="14"/>
    </row>
    <row r="271" spans="1:71" x14ac:dyDescent="0.2">
      <c r="A271" s="21" t="s">
        <v>1297</v>
      </c>
      <c r="B271" s="21" t="s">
        <v>1296</v>
      </c>
      <c r="C271" s="21" t="s">
        <v>972</v>
      </c>
      <c r="D271" s="21" t="s">
        <v>208</v>
      </c>
      <c r="E271" s="21" t="s">
        <v>115</v>
      </c>
      <c r="F271" s="21" t="s">
        <v>972</v>
      </c>
      <c r="G271" s="21" t="s">
        <v>138</v>
      </c>
      <c r="H271" s="43" t="s">
        <v>141</v>
      </c>
      <c r="I271" s="21" t="s">
        <v>170</v>
      </c>
      <c r="J271" s="21" t="s">
        <v>178</v>
      </c>
      <c r="K271" s="44">
        <v>45022</v>
      </c>
      <c r="L271" s="48"/>
      <c r="M271" s="30">
        <v>1143.7492244673999</v>
      </c>
      <c r="O271" s="30"/>
      <c r="P271" s="21" t="s">
        <v>1188</v>
      </c>
      <c r="Q271" s="30" t="s">
        <v>167</v>
      </c>
      <c r="R271" s="21"/>
      <c r="S271" s="21"/>
      <c r="V271" s="21"/>
      <c r="W271" s="21"/>
      <c r="X271" s="21"/>
      <c r="AA271" s="21"/>
      <c r="AC271" s="21"/>
      <c r="AG271" s="21"/>
      <c r="AH271" s="21"/>
      <c r="AI271" s="21"/>
      <c r="AJ271" s="21"/>
      <c r="AL271" s="21"/>
      <c r="AM271" s="21"/>
      <c r="AN271" s="21"/>
      <c r="AO271" s="21"/>
      <c r="AP271" s="21"/>
      <c r="AQ271" s="21"/>
      <c r="AT271" s="14" t="s">
        <v>810</v>
      </c>
      <c r="AU271" s="14">
        <v>49.000000000116415</v>
      </c>
      <c r="AV271" s="14"/>
      <c r="AW271" s="14"/>
      <c r="AX271" s="14"/>
      <c r="AZ271" s="49"/>
      <c r="BB271" s="14"/>
      <c r="BI271" s="14"/>
      <c r="BJ271" s="14"/>
      <c r="BK271" s="14"/>
    </row>
  </sheetData>
  <autoFilter ref="H2" xr:uid="{5C09CC99-23B3-F445-94D3-292B4A768E6F}"/>
  <phoneticPr fontId="18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706F-270F-9246-BF5F-ECB3F321B58A}">
  <dimension ref="A1:A5"/>
  <sheetViews>
    <sheetView workbookViewId="0"/>
  </sheetViews>
  <sheetFormatPr baseColWidth="10" defaultRowHeight="39" x14ac:dyDescent="0.45"/>
  <cols>
    <col min="1" max="1" width="147.1640625" style="145" bestFit="1" customWidth="1"/>
  </cols>
  <sheetData>
    <row r="1" spans="1:1" x14ac:dyDescent="0.45">
      <c r="A1" s="144" t="s">
        <v>991</v>
      </c>
    </row>
    <row r="3" spans="1:1" x14ac:dyDescent="0.45">
      <c r="A3" s="145" t="s">
        <v>205</v>
      </c>
    </row>
    <row r="4" spans="1:1" x14ac:dyDescent="0.45">
      <c r="A4" s="145" t="s">
        <v>204</v>
      </c>
    </row>
    <row r="5" spans="1:1" x14ac:dyDescent="0.45">
      <c r="A5" s="145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21D5-ACCB-E547-AED9-78EB78137F18}">
  <dimension ref="L6:S17"/>
  <sheetViews>
    <sheetView workbookViewId="0">
      <selection activeCell="K1" sqref="K1"/>
    </sheetView>
  </sheetViews>
  <sheetFormatPr baseColWidth="10" defaultRowHeight="21" x14ac:dyDescent="0.25"/>
  <cols>
    <col min="12" max="12" width="18.83203125" style="146" bestFit="1" customWidth="1"/>
    <col min="13" max="13" width="17.33203125" style="146" bestFit="1" customWidth="1"/>
    <col min="14" max="14" width="15.6640625" style="146" bestFit="1" customWidth="1"/>
    <col min="15" max="15" width="16.33203125" style="146" bestFit="1" customWidth="1"/>
    <col min="16" max="16" width="19.83203125" style="146" bestFit="1" customWidth="1"/>
    <col min="17" max="17" width="18.83203125" style="146" bestFit="1" customWidth="1"/>
    <col min="18" max="18" width="22.5" style="146" bestFit="1" customWidth="1"/>
    <col min="19" max="19" width="22.33203125" style="147" bestFit="1" customWidth="1"/>
  </cols>
  <sheetData>
    <row r="6" spans="12:19" x14ac:dyDescent="0.25">
      <c r="L6" s="146" t="s">
        <v>1</v>
      </c>
      <c r="M6" s="146" t="s">
        <v>2</v>
      </c>
      <c r="N6" s="146" t="s">
        <v>3</v>
      </c>
      <c r="O6" s="146" t="s">
        <v>4</v>
      </c>
      <c r="P6" s="146" t="s">
        <v>5</v>
      </c>
      <c r="Q6" s="146" t="s">
        <v>6</v>
      </c>
      <c r="R6" s="146" t="s">
        <v>7</v>
      </c>
      <c r="S6" s="146" t="s">
        <v>169</v>
      </c>
    </row>
    <row r="7" spans="12:19" x14ac:dyDescent="0.25">
      <c r="S7" s="146"/>
    </row>
    <row r="8" spans="12:19" x14ac:dyDescent="0.25">
      <c r="L8" s="146">
        <v>8.41</v>
      </c>
      <c r="M8" s="146">
        <v>1.89</v>
      </c>
      <c r="N8" s="146">
        <v>8</v>
      </c>
      <c r="O8" s="146">
        <v>2</v>
      </c>
      <c r="P8" s="146" t="s">
        <v>167</v>
      </c>
      <c r="S8" s="146"/>
    </row>
    <row r="9" spans="12:19" x14ac:dyDescent="0.25">
      <c r="L9" s="146">
        <v>10.56</v>
      </c>
      <c r="M9" s="146">
        <v>1.18</v>
      </c>
      <c r="N9" s="146">
        <v>3</v>
      </c>
      <c r="O9" s="146">
        <v>2</v>
      </c>
      <c r="P9" s="146" t="s">
        <v>167</v>
      </c>
      <c r="S9" s="146"/>
    </row>
    <row r="10" spans="12:19" x14ac:dyDescent="0.25">
      <c r="L10" s="146">
        <v>7.93</v>
      </c>
      <c r="M10" s="146">
        <v>0.49</v>
      </c>
      <c r="N10" s="146">
        <v>4</v>
      </c>
      <c r="O10" s="146">
        <v>2.4</v>
      </c>
      <c r="P10" s="146" t="s">
        <v>167</v>
      </c>
      <c r="S10" s="146"/>
    </row>
    <row r="11" spans="12:19" x14ac:dyDescent="0.25">
      <c r="L11" s="146">
        <v>6.45</v>
      </c>
      <c r="M11" s="146">
        <v>0.55000000000000004</v>
      </c>
      <c r="N11" s="146">
        <v>2</v>
      </c>
      <c r="O11" s="146">
        <v>2.1</v>
      </c>
      <c r="P11" s="146" t="s">
        <v>167</v>
      </c>
      <c r="S11" s="146"/>
    </row>
    <row r="12" spans="12:19" x14ac:dyDescent="0.25">
      <c r="L12" s="146">
        <v>6.19</v>
      </c>
      <c r="M12" s="146" t="s">
        <v>16</v>
      </c>
      <c r="N12" s="146">
        <v>1</v>
      </c>
      <c r="O12" s="146" t="s">
        <v>167</v>
      </c>
      <c r="P12" s="146" t="s">
        <v>167</v>
      </c>
      <c r="S12" s="146"/>
    </row>
    <row r="13" spans="12:19" x14ac:dyDescent="0.25">
      <c r="L13" s="146">
        <v>8.66</v>
      </c>
      <c r="M13" s="146" t="s">
        <v>16</v>
      </c>
      <c r="N13" s="146">
        <v>1</v>
      </c>
      <c r="O13" s="146" t="s">
        <v>167</v>
      </c>
      <c r="P13" s="146" t="s">
        <v>167</v>
      </c>
      <c r="S13" s="146"/>
    </row>
    <row r="14" spans="12:19" x14ac:dyDescent="0.25">
      <c r="Q14" s="146">
        <v>14.92</v>
      </c>
      <c r="R14" s="146" t="s">
        <v>168</v>
      </c>
      <c r="S14" s="146">
        <v>8</v>
      </c>
    </row>
    <row r="15" spans="12:19" x14ac:dyDescent="0.25">
      <c r="Q15" s="146">
        <v>15.42</v>
      </c>
      <c r="R15" s="146">
        <v>0.56000000000000005</v>
      </c>
      <c r="S15" s="146">
        <v>3</v>
      </c>
    </row>
    <row r="16" spans="12:19" x14ac:dyDescent="0.25">
      <c r="Q16" s="146">
        <v>15.5</v>
      </c>
      <c r="R16" s="146">
        <v>0.66</v>
      </c>
      <c r="S16" s="146">
        <v>2</v>
      </c>
    </row>
    <row r="17" spans="17:19" x14ac:dyDescent="0.25">
      <c r="Q17" s="146">
        <v>15.69</v>
      </c>
      <c r="R17" s="146" t="s">
        <v>16</v>
      </c>
      <c r="S17" s="14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 of All BNF Data</vt:lpstr>
      <vt:lpstr>BNF Unamended</vt:lpstr>
      <vt:lpstr>AmbientAir Unamended</vt:lpstr>
      <vt:lpstr>Amended</vt:lpstr>
      <vt:lpstr>Used &amp; Unused ISARA raw data</vt:lpstr>
      <vt:lpstr>Unused Amendment Data (Prelim)</vt:lpstr>
      <vt:lpstr>Criteria of Publishable Data</vt:lpstr>
      <vt:lpstr>Table S5 Haynes et al (2022)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Eunah Han</dc:creator>
  <cp:lastModifiedBy>Eunah Han</cp:lastModifiedBy>
  <dcterms:created xsi:type="dcterms:W3CDTF">2023-11-13T18:03:43Z</dcterms:created>
  <dcterms:modified xsi:type="dcterms:W3CDTF">2024-04-06T01:24:34Z</dcterms:modified>
</cp:coreProperties>
</file>