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frai\Desktop\bills\finance\bank_statements\"/>
    </mc:Choice>
  </mc:AlternateContent>
  <xr:revisionPtr revIDLastSave="0" documentId="8_{79291047-1D9D-4112-AF92-C8338665B37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קרן שווה" sheetId="1" r:id="rId1"/>
    <sheet name="שפיצ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1" l="1"/>
  <c r="C6" i="2" l="1"/>
  <c r="G3" i="1"/>
  <c r="I3" i="1" s="1"/>
  <c r="C5" i="1"/>
  <c r="C8" i="1" s="1"/>
  <c r="D6" i="2" l="1"/>
  <c r="E6" i="2" s="1"/>
  <c r="F6" i="2" s="1"/>
  <c r="C7" i="2" s="1"/>
  <c r="I82" i="1"/>
  <c r="H3" i="1"/>
  <c r="K3" i="1" s="1"/>
  <c r="I10" i="1"/>
  <c r="I19" i="1"/>
  <c r="I35" i="1"/>
  <c r="I51" i="1"/>
  <c r="I67" i="1"/>
  <c r="J3" i="1"/>
  <c r="G4" i="1" s="1"/>
  <c r="H4" i="1" s="1"/>
  <c r="I11" i="1"/>
  <c r="I23" i="1"/>
  <c r="I39" i="1"/>
  <c r="I55" i="1"/>
  <c r="I71" i="1"/>
  <c r="I6" i="1"/>
  <c r="I14" i="1"/>
  <c r="I27" i="1"/>
  <c r="I43" i="1"/>
  <c r="I59" i="1"/>
  <c r="I75" i="1"/>
  <c r="I7" i="1"/>
  <c r="I15" i="1"/>
  <c r="I31" i="1"/>
  <c r="I47" i="1"/>
  <c r="I63" i="1"/>
  <c r="I79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K4" i="1" l="1"/>
  <c r="D7" i="2"/>
  <c r="E7" i="2" s="1"/>
  <c r="F7" i="2"/>
  <c r="C8" i="2" s="1"/>
  <c r="J4" i="1"/>
  <c r="G5" i="1" s="1"/>
  <c r="J5" i="1" s="1"/>
  <c r="G6" i="1" s="1"/>
  <c r="H5" i="1" l="1"/>
  <c r="K5" i="1" s="1"/>
  <c r="D8" i="2"/>
  <c r="E8" i="2" s="1"/>
  <c r="F8" i="2" s="1"/>
  <c r="C9" i="2" s="1"/>
  <c r="H6" i="1"/>
  <c r="K6" i="1" s="1"/>
  <c r="J6" i="1"/>
  <c r="G7" i="1" s="1"/>
  <c r="H7" i="1" s="1"/>
  <c r="K7" i="1" s="1"/>
  <c r="D9" i="2" l="1"/>
  <c r="E9" i="2" s="1"/>
  <c r="F9" i="2" s="1"/>
  <c r="C10" i="2" s="1"/>
  <c r="J7" i="1"/>
  <c r="G8" i="1" s="1"/>
  <c r="H8" i="1" s="1"/>
  <c r="K8" i="1" s="1"/>
  <c r="J8" i="1"/>
  <c r="G9" i="1" s="1"/>
  <c r="H9" i="1" s="1"/>
  <c r="K9" i="1" s="1"/>
  <c r="D10" i="2" l="1"/>
  <c r="E10" i="2" s="1"/>
  <c r="F10" i="2"/>
  <c r="C11" i="2" s="1"/>
  <c r="J9" i="1"/>
  <c r="G10" i="1" s="1"/>
  <c r="H10" i="1" s="1"/>
  <c r="K10" i="1" s="1"/>
  <c r="D11" i="2" l="1"/>
  <c r="E11" i="2" s="1"/>
  <c r="F11" i="2" s="1"/>
  <c r="C12" i="2" s="1"/>
  <c r="J10" i="1"/>
  <c r="G11" i="1" s="1"/>
  <c r="H11" i="1" s="1"/>
  <c r="K11" i="1" s="1"/>
  <c r="D12" i="2" l="1"/>
  <c r="E12" i="2" s="1"/>
  <c r="F12" i="2"/>
  <c r="C13" i="2" s="1"/>
  <c r="J11" i="1"/>
  <c r="G12" i="1" s="1"/>
  <c r="H12" i="1" s="1"/>
  <c r="K12" i="1" s="1"/>
  <c r="D13" i="2" l="1"/>
  <c r="E13" i="2" s="1"/>
  <c r="F13" i="2"/>
  <c r="C14" i="2" s="1"/>
  <c r="J12" i="1"/>
  <c r="G13" i="1" s="1"/>
  <c r="H13" i="1" s="1"/>
  <c r="K13" i="1" s="1"/>
  <c r="D14" i="2" l="1"/>
  <c r="E14" i="2" s="1"/>
  <c r="F14" i="2"/>
  <c r="C15" i="2" s="1"/>
  <c r="J13" i="1"/>
  <c r="G14" i="1" s="1"/>
  <c r="H14" i="1" s="1"/>
  <c r="K14" i="1" s="1"/>
  <c r="D15" i="2" l="1"/>
  <c r="E15" i="2" s="1"/>
  <c r="F15" i="2" s="1"/>
  <c r="C16" i="2" s="1"/>
  <c r="J14" i="1"/>
  <c r="G15" i="1" s="1"/>
  <c r="H15" i="1" s="1"/>
  <c r="K15" i="1" s="1"/>
  <c r="D16" i="2" l="1"/>
  <c r="E16" i="2" s="1"/>
  <c r="F16" i="2" s="1"/>
  <c r="C17" i="2" s="1"/>
  <c r="J15" i="1"/>
  <c r="G16" i="1" s="1"/>
  <c r="H16" i="1" s="1"/>
  <c r="K16" i="1" s="1"/>
  <c r="D17" i="2" l="1"/>
  <c r="E17" i="2" s="1"/>
  <c r="F17" i="2"/>
  <c r="C18" i="2" s="1"/>
  <c r="J16" i="1"/>
  <c r="G17" i="1" s="1"/>
  <c r="H17" i="1" s="1"/>
  <c r="K17" i="1" s="1"/>
  <c r="D18" i="2" l="1"/>
  <c r="E18" i="2" s="1"/>
  <c r="F18" i="2"/>
  <c r="C19" i="2" s="1"/>
  <c r="J17" i="1"/>
  <c r="G18" i="1" s="1"/>
  <c r="H18" i="1" s="1"/>
  <c r="K18" i="1" s="1"/>
  <c r="D19" i="2" l="1"/>
  <c r="E19" i="2" s="1"/>
  <c r="F19" i="2"/>
  <c r="C20" i="2" s="1"/>
  <c r="J18" i="1"/>
  <c r="G19" i="1" s="1"/>
  <c r="H19" i="1" s="1"/>
  <c r="K19" i="1" s="1"/>
  <c r="D20" i="2" l="1"/>
  <c r="E20" i="2" s="1"/>
  <c r="F20" i="2"/>
  <c r="C21" i="2" s="1"/>
  <c r="J19" i="1"/>
  <c r="G20" i="1" s="1"/>
  <c r="H20" i="1" s="1"/>
  <c r="K20" i="1" s="1"/>
  <c r="D21" i="2" l="1"/>
  <c r="E21" i="2" s="1"/>
  <c r="F21" i="2" s="1"/>
  <c r="C22" i="2" s="1"/>
  <c r="J20" i="1"/>
  <c r="G21" i="1" s="1"/>
  <c r="H21" i="1" s="1"/>
  <c r="K21" i="1" s="1"/>
  <c r="D22" i="2" l="1"/>
  <c r="E22" i="2" s="1"/>
  <c r="F22" i="2" s="1"/>
  <c r="C23" i="2" s="1"/>
  <c r="J21" i="1"/>
  <c r="G22" i="1" s="1"/>
  <c r="H22" i="1" s="1"/>
  <c r="K22" i="1" s="1"/>
  <c r="D23" i="2" l="1"/>
  <c r="E23" i="2" s="1"/>
  <c r="F23" i="2" s="1"/>
  <c r="C24" i="2" s="1"/>
  <c r="J22" i="1"/>
  <c r="G23" i="1" s="1"/>
  <c r="H23" i="1" s="1"/>
  <c r="K23" i="1" s="1"/>
  <c r="D24" i="2" l="1"/>
  <c r="E24" i="2" s="1"/>
  <c r="F24" i="2" s="1"/>
  <c r="C25" i="2" s="1"/>
  <c r="J23" i="1"/>
  <c r="G24" i="1" s="1"/>
  <c r="H24" i="1" s="1"/>
  <c r="K24" i="1" s="1"/>
  <c r="D25" i="2" l="1"/>
  <c r="E25" i="2" s="1"/>
  <c r="F25" i="2"/>
  <c r="C26" i="2" s="1"/>
  <c r="J24" i="1"/>
  <c r="G25" i="1" s="1"/>
  <c r="H25" i="1" s="1"/>
  <c r="K25" i="1" s="1"/>
  <c r="D26" i="2" l="1"/>
  <c r="E26" i="2" s="1"/>
  <c r="F26" i="2" s="1"/>
  <c r="C27" i="2" s="1"/>
  <c r="J25" i="1"/>
  <c r="G26" i="1" s="1"/>
  <c r="H26" i="1" s="1"/>
  <c r="K26" i="1" s="1"/>
  <c r="D27" i="2" l="1"/>
  <c r="E27" i="2" s="1"/>
  <c r="F27" i="2" s="1"/>
  <c r="C28" i="2" s="1"/>
  <c r="J26" i="1"/>
  <c r="G27" i="1" s="1"/>
  <c r="H27" i="1" s="1"/>
  <c r="K27" i="1" s="1"/>
  <c r="D28" i="2" l="1"/>
  <c r="E28" i="2" s="1"/>
  <c r="F28" i="2" s="1"/>
  <c r="C29" i="2" s="1"/>
  <c r="J27" i="1"/>
  <c r="G28" i="1" s="1"/>
  <c r="H28" i="1" s="1"/>
  <c r="K28" i="1" s="1"/>
  <c r="D29" i="2" l="1"/>
  <c r="E29" i="2" s="1"/>
  <c r="F29" i="2"/>
  <c r="C30" i="2" s="1"/>
  <c r="J28" i="1"/>
  <c r="G29" i="1" s="1"/>
  <c r="H29" i="1" s="1"/>
  <c r="K29" i="1" s="1"/>
  <c r="D30" i="2" l="1"/>
  <c r="E30" i="2" s="1"/>
  <c r="F30" i="2" s="1"/>
  <c r="C31" i="2" s="1"/>
  <c r="J29" i="1"/>
  <c r="G30" i="1" s="1"/>
  <c r="H30" i="1" s="1"/>
  <c r="K30" i="1" s="1"/>
  <c r="D31" i="2" l="1"/>
  <c r="E31" i="2" s="1"/>
  <c r="F31" i="2" s="1"/>
  <c r="C32" i="2" s="1"/>
  <c r="J30" i="1"/>
  <c r="G31" i="1" s="1"/>
  <c r="H31" i="1" s="1"/>
  <c r="K31" i="1" s="1"/>
  <c r="D32" i="2" l="1"/>
  <c r="E32" i="2" s="1"/>
  <c r="F32" i="2" s="1"/>
  <c r="C33" i="2" s="1"/>
  <c r="J31" i="1"/>
  <c r="G32" i="1" s="1"/>
  <c r="H32" i="1" s="1"/>
  <c r="K32" i="1" s="1"/>
  <c r="D33" i="2" l="1"/>
  <c r="E33" i="2" s="1"/>
  <c r="F33" i="2" s="1"/>
  <c r="C34" i="2" s="1"/>
  <c r="J32" i="1"/>
  <c r="G33" i="1" s="1"/>
  <c r="H33" i="1" s="1"/>
  <c r="K33" i="1" s="1"/>
  <c r="D34" i="2" l="1"/>
  <c r="E34" i="2" s="1"/>
  <c r="F34" i="2" s="1"/>
  <c r="C35" i="2" s="1"/>
  <c r="J33" i="1"/>
  <c r="G34" i="1" s="1"/>
  <c r="H34" i="1" s="1"/>
  <c r="K34" i="1" s="1"/>
  <c r="D35" i="2" l="1"/>
  <c r="E35" i="2" s="1"/>
  <c r="F35" i="2" s="1"/>
  <c r="C36" i="2" s="1"/>
  <c r="J34" i="1"/>
  <c r="G35" i="1" s="1"/>
  <c r="H35" i="1" s="1"/>
  <c r="K35" i="1" s="1"/>
  <c r="D36" i="2" l="1"/>
  <c r="E36" i="2" s="1"/>
  <c r="F36" i="2" s="1"/>
  <c r="C37" i="2" s="1"/>
  <c r="J35" i="1"/>
  <c r="G36" i="1" s="1"/>
  <c r="H36" i="1" s="1"/>
  <c r="K36" i="1" s="1"/>
  <c r="D37" i="2" l="1"/>
  <c r="E37" i="2" s="1"/>
  <c r="F37" i="2" s="1"/>
  <c r="C38" i="2" s="1"/>
  <c r="J36" i="1"/>
  <c r="G37" i="1" s="1"/>
  <c r="H37" i="1" s="1"/>
  <c r="K37" i="1" s="1"/>
  <c r="D38" i="2" l="1"/>
  <c r="E38" i="2" s="1"/>
  <c r="F38" i="2" s="1"/>
  <c r="C39" i="2" s="1"/>
  <c r="J37" i="1"/>
  <c r="G38" i="1" s="1"/>
  <c r="H38" i="1" s="1"/>
  <c r="K38" i="1" s="1"/>
  <c r="D39" i="2" l="1"/>
  <c r="E39" i="2" s="1"/>
  <c r="F39" i="2" s="1"/>
  <c r="C40" i="2" s="1"/>
  <c r="J38" i="1"/>
  <c r="G39" i="1" s="1"/>
  <c r="H39" i="1" s="1"/>
  <c r="K39" i="1" s="1"/>
  <c r="D40" i="2" l="1"/>
  <c r="E40" i="2" s="1"/>
  <c r="F40" i="2" s="1"/>
  <c r="C41" i="2" s="1"/>
  <c r="J39" i="1"/>
  <c r="G40" i="1" s="1"/>
  <c r="H40" i="1" s="1"/>
  <c r="K40" i="1" s="1"/>
  <c r="D41" i="2" l="1"/>
  <c r="E41" i="2" s="1"/>
  <c r="F41" i="2" s="1"/>
  <c r="C42" i="2" s="1"/>
  <c r="J40" i="1"/>
  <c r="G41" i="1" s="1"/>
  <c r="H41" i="1" s="1"/>
  <c r="K41" i="1" s="1"/>
  <c r="D42" i="2" l="1"/>
  <c r="E42" i="2" s="1"/>
  <c r="F42" i="2" s="1"/>
  <c r="C43" i="2" s="1"/>
  <c r="J41" i="1"/>
  <c r="G42" i="1" s="1"/>
  <c r="H42" i="1" s="1"/>
  <c r="K42" i="1" s="1"/>
  <c r="D43" i="2" l="1"/>
  <c r="E43" i="2" s="1"/>
  <c r="F43" i="2" s="1"/>
  <c r="C44" i="2" s="1"/>
  <c r="J42" i="1"/>
  <c r="G43" i="1" s="1"/>
  <c r="H43" i="1" s="1"/>
  <c r="K43" i="1" s="1"/>
  <c r="D44" i="2" l="1"/>
  <c r="E44" i="2" s="1"/>
  <c r="F44" i="2" s="1"/>
  <c r="C45" i="2" s="1"/>
  <c r="J43" i="1"/>
  <c r="G44" i="1" s="1"/>
  <c r="H44" i="1" s="1"/>
  <c r="K44" i="1" s="1"/>
  <c r="D45" i="2" l="1"/>
  <c r="E45" i="2" s="1"/>
  <c r="F45" i="2" s="1"/>
  <c r="C46" i="2" s="1"/>
  <c r="J44" i="1"/>
  <c r="G45" i="1" s="1"/>
  <c r="H45" i="1" s="1"/>
  <c r="K45" i="1" s="1"/>
  <c r="D46" i="2" l="1"/>
  <c r="E46" i="2" s="1"/>
  <c r="F46" i="2" s="1"/>
  <c r="C47" i="2" s="1"/>
  <c r="J45" i="1"/>
  <c r="G46" i="1" s="1"/>
  <c r="H46" i="1" s="1"/>
  <c r="K46" i="1" s="1"/>
  <c r="D47" i="2" l="1"/>
  <c r="E47" i="2" s="1"/>
  <c r="F47" i="2" s="1"/>
  <c r="C48" i="2" s="1"/>
  <c r="J46" i="1"/>
  <c r="G47" i="1" s="1"/>
  <c r="H47" i="1" s="1"/>
  <c r="K47" i="1" s="1"/>
  <c r="D48" i="2" l="1"/>
  <c r="E48" i="2" s="1"/>
  <c r="F48" i="2" s="1"/>
  <c r="C49" i="2" s="1"/>
  <c r="J47" i="1"/>
  <c r="G48" i="1" s="1"/>
  <c r="H48" i="1" s="1"/>
  <c r="K48" i="1" s="1"/>
  <c r="D49" i="2" l="1"/>
  <c r="E49" i="2" s="1"/>
  <c r="F49" i="2"/>
  <c r="C50" i="2" s="1"/>
  <c r="J48" i="1"/>
  <c r="G49" i="1" s="1"/>
  <c r="H49" i="1" s="1"/>
  <c r="K49" i="1" s="1"/>
  <c r="D50" i="2" l="1"/>
  <c r="E50" i="2" s="1"/>
  <c r="F50" i="2" s="1"/>
  <c r="C51" i="2" s="1"/>
  <c r="J49" i="1"/>
  <c r="G50" i="1" s="1"/>
  <c r="H50" i="1" s="1"/>
  <c r="K50" i="1" s="1"/>
  <c r="D51" i="2" l="1"/>
  <c r="E51" i="2" s="1"/>
  <c r="F51" i="2" s="1"/>
  <c r="C52" i="2" s="1"/>
  <c r="J50" i="1"/>
  <c r="G51" i="1" s="1"/>
  <c r="H51" i="1" s="1"/>
  <c r="K51" i="1" s="1"/>
  <c r="D52" i="2" l="1"/>
  <c r="E52" i="2" s="1"/>
  <c r="F52" i="2" s="1"/>
  <c r="C53" i="2" s="1"/>
  <c r="J51" i="1"/>
  <c r="G52" i="1" s="1"/>
  <c r="H52" i="1" s="1"/>
  <c r="K52" i="1" s="1"/>
  <c r="D53" i="2" l="1"/>
  <c r="E53" i="2" s="1"/>
  <c r="F53" i="2" s="1"/>
  <c r="C54" i="2" s="1"/>
  <c r="J52" i="1"/>
  <c r="G53" i="1" s="1"/>
  <c r="H53" i="1" s="1"/>
  <c r="K53" i="1" s="1"/>
  <c r="D54" i="2" l="1"/>
  <c r="E54" i="2" s="1"/>
  <c r="F54" i="2" s="1"/>
  <c r="C55" i="2" s="1"/>
  <c r="J53" i="1"/>
  <c r="G54" i="1" s="1"/>
  <c r="H54" i="1" s="1"/>
  <c r="K54" i="1" s="1"/>
  <c r="D55" i="2" l="1"/>
  <c r="E55" i="2" s="1"/>
  <c r="F55" i="2"/>
  <c r="C56" i="2" s="1"/>
  <c r="J54" i="1"/>
  <c r="G55" i="1" s="1"/>
  <c r="H55" i="1" s="1"/>
  <c r="K55" i="1" s="1"/>
  <c r="D56" i="2" l="1"/>
  <c r="E56" i="2" s="1"/>
  <c r="F56" i="2" s="1"/>
  <c r="C57" i="2" s="1"/>
  <c r="J55" i="1"/>
  <c r="G56" i="1" s="1"/>
  <c r="H56" i="1" s="1"/>
  <c r="K56" i="1" s="1"/>
  <c r="D57" i="2" l="1"/>
  <c r="E57" i="2" s="1"/>
  <c r="F57" i="2" s="1"/>
  <c r="C58" i="2" s="1"/>
  <c r="J56" i="1"/>
  <c r="G57" i="1" s="1"/>
  <c r="H57" i="1" s="1"/>
  <c r="K57" i="1" s="1"/>
  <c r="D58" i="2" l="1"/>
  <c r="E58" i="2" s="1"/>
  <c r="F58" i="2" s="1"/>
  <c r="C59" i="2" s="1"/>
  <c r="J57" i="1"/>
  <c r="G58" i="1" s="1"/>
  <c r="H58" i="1" s="1"/>
  <c r="K58" i="1" s="1"/>
  <c r="D59" i="2" l="1"/>
  <c r="E59" i="2" s="1"/>
  <c r="F59" i="2"/>
  <c r="C60" i="2" s="1"/>
  <c r="J58" i="1"/>
  <c r="G59" i="1" s="1"/>
  <c r="H59" i="1" s="1"/>
  <c r="K59" i="1" s="1"/>
  <c r="D60" i="2" l="1"/>
  <c r="E60" i="2" s="1"/>
  <c r="F60" i="2" s="1"/>
  <c r="C61" i="2" s="1"/>
  <c r="J59" i="1"/>
  <c r="G60" i="1" s="1"/>
  <c r="H60" i="1" s="1"/>
  <c r="K60" i="1" s="1"/>
  <c r="D61" i="2" l="1"/>
  <c r="E61" i="2" s="1"/>
  <c r="F61" i="2" s="1"/>
  <c r="C62" i="2" s="1"/>
  <c r="J60" i="1"/>
  <c r="G61" i="1" s="1"/>
  <c r="H61" i="1" s="1"/>
  <c r="K61" i="1" s="1"/>
  <c r="D62" i="2" l="1"/>
  <c r="E62" i="2" s="1"/>
  <c r="F62" i="2" s="1"/>
  <c r="C63" i="2" s="1"/>
  <c r="J61" i="1"/>
  <c r="G62" i="1" s="1"/>
  <c r="H62" i="1" s="1"/>
  <c r="K62" i="1" s="1"/>
  <c r="D63" i="2" l="1"/>
  <c r="E63" i="2" s="1"/>
  <c r="F63" i="2" s="1"/>
  <c r="C64" i="2" s="1"/>
  <c r="J62" i="1"/>
  <c r="G63" i="1" s="1"/>
  <c r="H63" i="1" s="1"/>
  <c r="K63" i="1" s="1"/>
  <c r="D64" i="2" l="1"/>
  <c r="E64" i="2" s="1"/>
  <c r="F64" i="2" s="1"/>
  <c r="C65" i="2" s="1"/>
  <c r="J63" i="1"/>
  <c r="G64" i="1" s="1"/>
  <c r="H64" i="1" s="1"/>
  <c r="K64" i="1" s="1"/>
  <c r="D65" i="2" l="1"/>
  <c r="E65" i="2" s="1"/>
  <c r="F65" i="2" s="1"/>
  <c r="C66" i="2" s="1"/>
  <c r="J64" i="1"/>
  <c r="G65" i="1" s="1"/>
  <c r="H65" i="1" s="1"/>
  <c r="K65" i="1" s="1"/>
  <c r="D66" i="2" l="1"/>
  <c r="E66" i="2" s="1"/>
  <c r="F66" i="2" s="1"/>
  <c r="C67" i="2" s="1"/>
  <c r="J65" i="1"/>
  <c r="G66" i="1" s="1"/>
  <c r="H66" i="1" s="1"/>
  <c r="K66" i="1" s="1"/>
  <c r="D67" i="2" l="1"/>
  <c r="E67" i="2" s="1"/>
  <c r="F67" i="2" s="1"/>
  <c r="C68" i="2" s="1"/>
  <c r="J66" i="1"/>
  <c r="G67" i="1" s="1"/>
  <c r="H67" i="1" s="1"/>
  <c r="K67" i="1" s="1"/>
  <c r="D68" i="2" l="1"/>
  <c r="E68" i="2" s="1"/>
  <c r="F68" i="2"/>
  <c r="C69" i="2" s="1"/>
  <c r="J67" i="1"/>
  <c r="G68" i="1" s="1"/>
  <c r="H68" i="1" s="1"/>
  <c r="K68" i="1" s="1"/>
  <c r="D69" i="2" l="1"/>
  <c r="E69" i="2" s="1"/>
  <c r="F69" i="2" s="1"/>
  <c r="C70" i="2" s="1"/>
  <c r="J68" i="1"/>
  <c r="G69" i="1" s="1"/>
  <c r="H69" i="1" s="1"/>
  <c r="K69" i="1" s="1"/>
  <c r="D70" i="2" l="1"/>
  <c r="E70" i="2" s="1"/>
  <c r="F70" i="2" s="1"/>
  <c r="C71" i="2" s="1"/>
  <c r="J69" i="1"/>
  <c r="G70" i="1" s="1"/>
  <c r="H70" i="1" s="1"/>
  <c r="K70" i="1" s="1"/>
  <c r="D71" i="2" l="1"/>
  <c r="E71" i="2" s="1"/>
  <c r="F71" i="2" s="1"/>
  <c r="C72" i="2" s="1"/>
  <c r="J70" i="1"/>
  <c r="G71" i="1" s="1"/>
  <c r="H71" i="1" s="1"/>
  <c r="K71" i="1" s="1"/>
  <c r="D72" i="2" l="1"/>
  <c r="E72" i="2" s="1"/>
  <c r="F72" i="2" s="1"/>
  <c r="C73" i="2" s="1"/>
  <c r="J71" i="1"/>
  <c r="G72" i="1" s="1"/>
  <c r="H72" i="1" s="1"/>
  <c r="K72" i="1" s="1"/>
  <c r="D73" i="2" l="1"/>
  <c r="E73" i="2" s="1"/>
  <c r="F73" i="2"/>
  <c r="C74" i="2" s="1"/>
  <c r="J72" i="1"/>
  <c r="G73" i="1" s="1"/>
  <c r="H73" i="1" s="1"/>
  <c r="K73" i="1" s="1"/>
  <c r="D74" i="2" l="1"/>
  <c r="E74" i="2" s="1"/>
  <c r="F74" i="2"/>
  <c r="C75" i="2" s="1"/>
  <c r="J73" i="1"/>
  <c r="G74" i="1" s="1"/>
  <c r="H74" i="1" s="1"/>
  <c r="K74" i="1" s="1"/>
  <c r="D75" i="2" l="1"/>
  <c r="E75" i="2" s="1"/>
  <c r="F75" i="2" s="1"/>
  <c r="C76" i="2" s="1"/>
  <c r="J74" i="1"/>
  <c r="G75" i="1" s="1"/>
  <c r="H75" i="1" s="1"/>
  <c r="K75" i="1" s="1"/>
  <c r="D76" i="2" l="1"/>
  <c r="E76" i="2" s="1"/>
  <c r="F76" i="2" s="1"/>
  <c r="C77" i="2" s="1"/>
  <c r="J75" i="1"/>
  <c r="G76" i="1" s="1"/>
  <c r="H76" i="1" s="1"/>
  <c r="K76" i="1" s="1"/>
  <c r="D77" i="2" l="1"/>
  <c r="E77" i="2" s="1"/>
  <c r="F77" i="2"/>
  <c r="C78" i="2" s="1"/>
  <c r="J76" i="1"/>
  <c r="G77" i="1" s="1"/>
  <c r="H77" i="1" s="1"/>
  <c r="K77" i="1" s="1"/>
  <c r="D78" i="2" l="1"/>
  <c r="E78" i="2" s="1"/>
  <c r="F78" i="2" s="1"/>
  <c r="C79" i="2" s="1"/>
  <c r="J77" i="1"/>
  <c r="G78" i="1" s="1"/>
  <c r="H78" i="1" s="1"/>
  <c r="K78" i="1" s="1"/>
  <c r="D79" i="2" l="1"/>
  <c r="E79" i="2" s="1"/>
  <c r="F79" i="2" s="1"/>
  <c r="C80" i="2" s="1"/>
  <c r="J78" i="1"/>
  <c r="G79" i="1" s="1"/>
  <c r="H79" i="1" s="1"/>
  <c r="K79" i="1" s="1"/>
  <c r="D80" i="2" l="1"/>
  <c r="E80" i="2" s="1"/>
  <c r="F80" i="2"/>
  <c r="C81" i="2" s="1"/>
  <c r="J79" i="1"/>
  <c r="G80" i="1" s="1"/>
  <c r="H80" i="1" s="1"/>
  <c r="K80" i="1" s="1"/>
  <c r="D81" i="2" l="1"/>
  <c r="E81" i="2" s="1"/>
  <c r="F81" i="2"/>
  <c r="C82" i="2" s="1"/>
  <c r="J80" i="1"/>
  <c r="G81" i="1" s="1"/>
  <c r="H81" i="1" s="1"/>
  <c r="K81" i="1" s="1"/>
  <c r="D82" i="2" l="1"/>
  <c r="E82" i="2" s="1"/>
  <c r="F82" i="2" s="1"/>
  <c r="C83" i="2" s="1"/>
  <c r="J81" i="1"/>
  <c r="G82" i="1" s="1"/>
  <c r="H82" i="1" s="1"/>
  <c r="K82" i="1" s="1"/>
  <c r="D83" i="2" l="1"/>
  <c r="E83" i="2" s="1"/>
  <c r="F83" i="2" s="1"/>
  <c r="C84" i="2" s="1"/>
  <c r="J82" i="1"/>
  <c r="D84" i="2" l="1"/>
  <c r="E84" i="2" s="1"/>
  <c r="F84" i="2" s="1"/>
  <c r="C85" i="2" s="1"/>
  <c r="D85" i="2" l="1"/>
  <c r="E85" i="2" s="1"/>
  <c r="F85" i="2" s="1"/>
</calcChain>
</file>

<file path=xl/sharedStrings.xml><?xml version="1.0" encoding="utf-8"?>
<sst xmlns="http://schemas.openxmlformats.org/spreadsheetml/2006/main" count="21" uniqueCount="16">
  <si>
    <t>Interest</t>
  </si>
  <si>
    <t>Month</t>
  </si>
  <si>
    <t>Loan Amount</t>
  </si>
  <si>
    <t>Periods</t>
  </si>
  <si>
    <t>Compounding periods per year</t>
  </si>
  <si>
    <t>Loan Assumptions</t>
  </si>
  <si>
    <t>Payment</t>
  </si>
  <si>
    <t>Annual Interest rate</t>
  </si>
  <si>
    <t>Monthly Rate</t>
  </si>
  <si>
    <t>Principal</t>
  </si>
  <si>
    <t>Prime + 0.5</t>
  </si>
  <si>
    <t>Beginning</t>
  </si>
  <si>
    <t>Ending Balance</t>
  </si>
  <si>
    <t>Shpitzer Table</t>
  </si>
  <si>
    <t>Keren Shava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</si>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</sst>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 [$₪-40D]\ * #,##0_ ;_ [$₪-40D]\ * \-#,##0_ ;_ [$₪-40D]\ * &quot;-&quot;_ ;_ @_ "/>
    <numFmt numFmtId="166" formatCode="[$₪-40D]\ #,##0.00;[Red][$₪-40D]\ \-#,##0.00"/>
    <numFmt numFmtId="167" formatCode="_ [$₪-40D]\ * #,##0.00_ ;_ [$₪-40D]\ * \-#,##0.00_ ;_ [$₪-40D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33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Continuous" vertical="center"/>
    </xf>
    <xf numFmtId="164" fontId="3" fillId="0" borderId="0" xfId="1" applyNumberFormat="1" applyFont="1"/>
    <xf numFmtId="10" fontId="3" fillId="0" borderId="0" xfId="0" applyNumberFormat="1" applyFont="1"/>
    <xf numFmtId="165" fontId="3" fillId="0" borderId="0" xfId="1" applyNumberFormat="1" applyFont="1"/>
    <xf numFmtId="0" fontId="3" fillId="0" borderId="0" xfId="1" applyNumberFormat="1" applyFont="1"/>
    <xf numFmtId="165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3"/>
  <sheetViews>
    <sheetView tabSelected="1" topLeftCell="B1" zoomScale="85" zoomScaleNormal="85" workbookViewId="0">
      <selection activeCell="H8" sqref="H8"/>
    </sheetView>
  </sheetViews>
  <sheetFormatPr defaultColWidth="12.81640625" defaultRowHeight="14.5" x14ac:dyDescent="0.35"/>
  <cols>
    <col min="1" max="1" width="12.81640625" style="1"/>
    <col min="2" max="2" width="29" style="1" bestFit="1" customWidth="1"/>
    <col min="3" max="7" width="12.81640625" style="1"/>
    <col min="8" max="8" width="14.54296875" style="1" bestFit="1" customWidth="1"/>
    <col min="9" max="9" width="12.81640625" style="1"/>
    <col min="10" max="10" width="13.90625" style="1" bestFit="1" customWidth="1"/>
    <col min="11" max="11" width="16.36328125" style="1" bestFit="1" customWidth="1"/>
    <col min="12" max="16384" width="12.81640625" style="1"/>
  </cols>
  <sheetData>
    <row r="1" spans="2:11" x14ac:dyDescent="0.35">
      <c r="F1" s="1" t="s">
        <v>14</v>
      </c>
    </row>
    <row r="2" spans="2:11" x14ac:dyDescent="0.35">
      <c r="B2" s="2" t="s">
        <v>5</v>
      </c>
      <c r="C2" s="2"/>
      <c r="F2" s="2" t="s">
        <v>1</v>
      </c>
      <c r="G2" s="2" t="s">
        <v>11</v>
      </c>
      <c r="H2" s="2" t="s">
        <v>0</v>
      </c>
      <c r="I2" s="2" t="s">
        <v>9</v>
      </c>
      <c r="J2" s="2" t="s">
        <v>12</v>
      </c>
      <c r="K2" s="2" t="s">
        <v>15</v>
      </c>
    </row>
    <row r="3" spans="2:11" x14ac:dyDescent="0.35">
      <c r="B3" s="1" t="s">
        <v>2</v>
      </c>
      <c r="C3" s="5">
        <v>25000</v>
      </c>
      <c r="D3" s="3"/>
      <c r="F3" s="1">
        <v>1</v>
      </c>
      <c r="G3" s="7">
        <f>C3</f>
        <v>25000</v>
      </c>
      <c r="H3" s="8">
        <f>G3*$C$5</f>
        <v>46.875</v>
      </c>
      <c r="I3" s="8">
        <f>$G$3/80</f>
        <v>312.5</v>
      </c>
      <c r="J3" s="8">
        <f>G3-I3</f>
        <v>24687.5</v>
      </c>
      <c r="K3" s="8">
        <f>I3+H3</f>
        <v>359.375</v>
      </c>
    </row>
    <row r="4" spans="2:11" x14ac:dyDescent="0.35">
      <c r="B4" s="1" t="s">
        <v>7</v>
      </c>
      <c r="C4" s="4">
        <v>2.2499999999999999E-2</v>
      </c>
      <c r="D4" s="1" t="s">
        <v>10</v>
      </c>
      <c r="F4" s="1">
        <v>2</v>
      </c>
      <c r="G4" s="8">
        <f>J3</f>
        <v>24687.5</v>
      </c>
      <c r="H4" s="8">
        <f t="shared" ref="H4:H67" si="0">G4*$C$5</f>
        <v>46.2890625</v>
      </c>
      <c r="I4" s="8">
        <f t="shared" ref="I4:I67" si="1">$G$3/80</f>
        <v>312.5</v>
      </c>
      <c r="J4" s="8">
        <f t="shared" ref="J4:J67" si="2">G4-I4</f>
        <v>24375</v>
      </c>
      <c r="K4" s="8">
        <f t="shared" ref="K4:K67" si="3">I4+H4</f>
        <v>358.7890625</v>
      </c>
    </row>
    <row r="5" spans="2:11" x14ac:dyDescent="0.35">
      <c r="B5" s="1" t="s">
        <v>8</v>
      </c>
      <c r="C5" s="4">
        <f>C4/12</f>
        <v>1.8749999999999999E-3</v>
      </c>
      <c r="F5" s="1">
        <v>3</v>
      </c>
      <c r="G5" s="8">
        <f t="shared" ref="G5:G68" si="4">J4</f>
        <v>24375</v>
      </c>
      <c r="H5" s="8">
        <f t="shared" si="0"/>
        <v>45.703125</v>
      </c>
      <c r="I5" s="8">
        <f t="shared" si="1"/>
        <v>312.5</v>
      </c>
      <c r="J5" s="8">
        <f t="shared" si="2"/>
        <v>24062.5</v>
      </c>
      <c r="K5" s="8">
        <f t="shared" si="3"/>
        <v>358.203125</v>
      </c>
    </row>
    <row r="6" spans="2:11" x14ac:dyDescent="0.35">
      <c r="B6" s="1" t="s">
        <v>3</v>
      </c>
      <c r="C6" s="6">
        <v>80</v>
      </c>
      <c r="F6" s="1">
        <v>4</v>
      </c>
      <c r="G6" s="8">
        <f t="shared" si="4"/>
        <v>24062.5</v>
      </c>
      <c r="H6" s="8">
        <f t="shared" si="0"/>
        <v>45.1171875</v>
      </c>
      <c r="I6" s="8">
        <f t="shared" si="1"/>
        <v>312.5</v>
      </c>
      <c r="J6" s="8">
        <f t="shared" si="2"/>
        <v>23750</v>
      </c>
      <c r="K6" s="8">
        <f t="shared" si="3"/>
        <v>357.6171875</v>
      </c>
    </row>
    <row r="7" spans="2:11" x14ac:dyDescent="0.35">
      <c r="B7" s="1" t="s">
        <v>4</v>
      </c>
      <c r="C7" s="6">
        <v>0</v>
      </c>
      <c r="F7" s="1">
        <v>5</v>
      </c>
      <c r="G7" s="8">
        <f t="shared" si="4"/>
        <v>23750</v>
      </c>
      <c r="H7" s="8">
        <f t="shared" si="0"/>
        <v>44.53125</v>
      </c>
      <c r="I7" s="8">
        <f t="shared" si="1"/>
        <v>312.5</v>
      </c>
      <c r="J7" s="8">
        <f t="shared" si="2"/>
        <v>23437.5</v>
      </c>
      <c r="K7" s="8">
        <f t="shared" si="3"/>
        <v>357.03125</v>
      </c>
    </row>
    <row r="8" spans="2:11" x14ac:dyDescent="0.35">
      <c r="B8" s="1" t="s">
        <v>6</v>
      </c>
      <c r="C8" s="9">
        <f>PMT(C5,C6,-C3,,0)</f>
        <v>336.81554715943383</v>
      </c>
      <c r="F8" s="1">
        <v>6</v>
      </c>
      <c r="G8" s="8">
        <f t="shared" si="4"/>
        <v>23437.5</v>
      </c>
      <c r="H8" s="8">
        <f t="shared" si="0"/>
        <v>43.9453125</v>
      </c>
      <c r="I8" s="8">
        <f t="shared" si="1"/>
        <v>312.5</v>
      </c>
      <c r="J8" s="8">
        <f t="shared" si="2"/>
        <v>23125</v>
      </c>
      <c r="K8" s="8">
        <f t="shared" si="3"/>
        <v>356.4453125</v>
      </c>
    </row>
    <row r="9" spans="2:11" x14ac:dyDescent="0.35">
      <c r="F9" s="1">
        <v>7</v>
      </c>
      <c r="G9" s="8">
        <f t="shared" si="4"/>
        <v>23125</v>
      </c>
      <c r="H9" s="8">
        <f t="shared" si="0"/>
        <v>43.359375</v>
      </c>
      <c r="I9" s="8">
        <f t="shared" si="1"/>
        <v>312.5</v>
      </c>
      <c r="J9" s="8">
        <f t="shared" si="2"/>
        <v>22812.5</v>
      </c>
      <c r="K9" s="8">
        <f t="shared" si="3"/>
        <v>355.859375</v>
      </c>
    </row>
    <row r="10" spans="2:11" x14ac:dyDescent="0.35">
      <c r="F10" s="1">
        <v>8</v>
      </c>
      <c r="G10" s="8">
        <f t="shared" si="4"/>
        <v>22812.5</v>
      </c>
      <c r="H10" s="8">
        <f t="shared" si="0"/>
        <v>42.7734375</v>
      </c>
      <c r="I10" s="8">
        <f t="shared" si="1"/>
        <v>312.5</v>
      </c>
      <c r="J10" s="8">
        <f t="shared" si="2"/>
        <v>22500</v>
      </c>
      <c r="K10" s="8">
        <f t="shared" si="3"/>
        <v>355.2734375</v>
      </c>
    </row>
    <row r="11" spans="2:11" x14ac:dyDescent="0.35">
      <c r="F11" s="1">
        <v>9</v>
      </c>
      <c r="G11" s="8">
        <f t="shared" si="4"/>
        <v>22500</v>
      </c>
      <c r="H11" s="8">
        <f t="shared" si="0"/>
        <v>42.1875</v>
      </c>
      <c r="I11" s="8">
        <f t="shared" si="1"/>
        <v>312.5</v>
      </c>
      <c r="J11" s="8">
        <f t="shared" si="2"/>
        <v>22187.5</v>
      </c>
      <c r="K11" s="8">
        <f t="shared" si="3"/>
        <v>354.6875</v>
      </c>
    </row>
    <row r="12" spans="2:11" x14ac:dyDescent="0.35">
      <c r="F12" s="1">
        <v>10</v>
      </c>
      <c r="G12" s="8">
        <f t="shared" si="4"/>
        <v>22187.5</v>
      </c>
      <c r="H12" s="8">
        <f t="shared" si="0"/>
        <v>41.6015625</v>
      </c>
      <c r="I12" s="8">
        <f t="shared" si="1"/>
        <v>312.5</v>
      </c>
      <c r="J12" s="8">
        <f t="shared" si="2"/>
        <v>21875</v>
      </c>
      <c r="K12" s="8">
        <f t="shared" si="3"/>
        <v>354.1015625</v>
      </c>
    </row>
    <row r="13" spans="2:11" x14ac:dyDescent="0.35">
      <c r="F13" s="1">
        <v>11</v>
      </c>
      <c r="G13" s="8">
        <f t="shared" si="4"/>
        <v>21875</v>
      </c>
      <c r="H13" s="8">
        <f t="shared" si="0"/>
        <v>41.015625</v>
      </c>
      <c r="I13" s="8">
        <f t="shared" si="1"/>
        <v>312.5</v>
      </c>
      <c r="J13" s="8">
        <f t="shared" si="2"/>
        <v>21562.5</v>
      </c>
      <c r="K13" s="8">
        <f t="shared" si="3"/>
        <v>353.515625</v>
      </c>
    </row>
    <row r="14" spans="2:11" x14ac:dyDescent="0.35">
      <c r="F14" s="1">
        <v>12</v>
      </c>
      <c r="G14" s="8">
        <f t="shared" si="4"/>
        <v>21562.5</v>
      </c>
      <c r="H14" s="8">
        <f t="shared" si="0"/>
        <v>40.4296875</v>
      </c>
      <c r="I14" s="8">
        <f t="shared" si="1"/>
        <v>312.5</v>
      </c>
      <c r="J14" s="8">
        <f t="shared" si="2"/>
        <v>21250</v>
      </c>
      <c r="K14" s="8">
        <f t="shared" si="3"/>
        <v>352.9296875</v>
      </c>
    </row>
    <row r="15" spans="2:11" x14ac:dyDescent="0.35">
      <c r="F15" s="1">
        <v>13</v>
      </c>
      <c r="G15" s="8">
        <f t="shared" si="4"/>
        <v>21250</v>
      </c>
      <c r="H15" s="8">
        <f t="shared" si="0"/>
        <v>39.84375</v>
      </c>
      <c r="I15" s="8">
        <f t="shared" si="1"/>
        <v>312.5</v>
      </c>
      <c r="J15" s="8">
        <f t="shared" si="2"/>
        <v>20937.5</v>
      </c>
      <c r="K15" s="8">
        <f t="shared" si="3"/>
        <v>352.34375</v>
      </c>
    </row>
    <row r="16" spans="2:11" x14ac:dyDescent="0.35">
      <c r="F16" s="1">
        <v>14</v>
      </c>
      <c r="G16" s="8">
        <f t="shared" si="4"/>
        <v>20937.5</v>
      </c>
      <c r="H16" s="8">
        <f t="shared" si="0"/>
        <v>39.2578125</v>
      </c>
      <c r="I16" s="8">
        <f t="shared" si="1"/>
        <v>312.5</v>
      </c>
      <c r="J16" s="8">
        <f t="shared" si="2"/>
        <v>20625</v>
      </c>
      <c r="K16" s="8">
        <f t="shared" si="3"/>
        <v>351.7578125</v>
      </c>
    </row>
    <row r="17" spans="6:11" x14ac:dyDescent="0.35">
      <c r="F17" s="1">
        <v>15</v>
      </c>
      <c r="G17" s="8">
        <f t="shared" si="4"/>
        <v>20625</v>
      </c>
      <c r="H17" s="8">
        <f t="shared" si="0"/>
        <v>38.671875</v>
      </c>
      <c r="I17" s="8">
        <f t="shared" si="1"/>
        <v>312.5</v>
      </c>
      <c r="J17" s="8">
        <f t="shared" si="2"/>
        <v>20312.5</v>
      </c>
      <c r="K17" s="8">
        <f t="shared" si="3"/>
        <v>351.171875</v>
      </c>
    </row>
    <row r="18" spans="6:11" x14ac:dyDescent="0.35">
      <c r="F18" s="1">
        <v>16</v>
      </c>
      <c r="G18" s="8">
        <f t="shared" si="4"/>
        <v>20312.5</v>
      </c>
      <c r="H18" s="8">
        <f t="shared" si="0"/>
        <v>38.0859375</v>
      </c>
      <c r="I18" s="8">
        <f t="shared" si="1"/>
        <v>312.5</v>
      </c>
      <c r="J18" s="8">
        <f t="shared" si="2"/>
        <v>20000</v>
      </c>
      <c r="K18" s="8">
        <f t="shared" si="3"/>
        <v>350.5859375</v>
      </c>
    </row>
    <row r="19" spans="6:11" x14ac:dyDescent="0.35">
      <c r="F19" s="1">
        <v>17</v>
      </c>
      <c r="G19" s="8">
        <f t="shared" si="4"/>
        <v>20000</v>
      </c>
      <c r="H19" s="8">
        <f t="shared" si="0"/>
        <v>37.5</v>
      </c>
      <c r="I19" s="8">
        <f t="shared" si="1"/>
        <v>312.5</v>
      </c>
      <c r="J19" s="8">
        <f t="shared" si="2"/>
        <v>19687.5</v>
      </c>
      <c r="K19" s="8">
        <f t="shared" si="3"/>
        <v>350</v>
      </c>
    </row>
    <row r="20" spans="6:11" x14ac:dyDescent="0.35">
      <c r="F20" s="1">
        <v>18</v>
      </c>
      <c r="G20" s="8">
        <f t="shared" si="4"/>
        <v>19687.5</v>
      </c>
      <c r="H20" s="8">
        <f t="shared" si="0"/>
        <v>36.9140625</v>
      </c>
      <c r="I20" s="8">
        <f t="shared" si="1"/>
        <v>312.5</v>
      </c>
      <c r="J20" s="8">
        <f t="shared" si="2"/>
        <v>19375</v>
      </c>
      <c r="K20" s="8">
        <f t="shared" si="3"/>
        <v>349.4140625</v>
      </c>
    </row>
    <row r="21" spans="6:11" x14ac:dyDescent="0.35">
      <c r="F21" s="1">
        <v>19</v>
      </c>
      <c r="G21" s="8">
        <f t="shared" si="4"/>
        <v>19375</v>
      </c>
      <c r="H21" s="8">
        <f t="shared" si="0"/>
        <v>36.328125</v>
      </c>
      <c r="I21" s="8">
        <f t="shared" si="1"/>
        <v>312.5</v>
      </c>
      <c r="J21" s="8">
        <f t="shared" si="2"/>
        <v>19062.5</v>
      </c>
      <c r="K21" s="8">
        <f t="shared" si="3"/>
        <v>348.828125</v>
      </c>
    </row>
    <row r="22" spans="6:11" x14ac:dyDescent="0.35">
      <c r="F22" s="1">
        <v>20</v>
      </c>
      <c r="G22" s="8">
        <f t="shared" si="4"/>
        <v>19062.5</v>
      </c>
      <c r="H22" s="8">
        <f t="shared" si="0"/>
        <v>35.7421875</v>
      </c>
      <c r="I22" s="8">
        <f t="shared" si="1"/>
        <v>312.5</v>
      </c>
      <c r="J22" s="8">
        <f t="shared" si="2"/>
        <v>18750</v>
      </c>
      <c r="K22" s="8">
        <f t="shared" si="3"/>
        <v>348.2421875</v>
      </c>
    </row>
    <row r="23" spans="6:11" x14ac:dyDescent="0.35">
      <c r="F23" s="1">
        <v>21</v>
      </c>
      <c r="G23" s="8">
        <f t="shared" si="4"/>
        <v>18750</v>
      </c>
      <c r="H23" s="8">
        <f t="shared" si="0"/>
        <v>35.15625</v>
      </c>
      <c r="I23" s="8">
        <f t="shared" si="1"/>
        <v>312.5</v>
      </c>
      <c r="J23" s="8">
        <f t="shared" si="2"/>
        <v>18437.5</v>
      </c>
      <c r="K23" s="8">
        <f t="shared" si="3"/>
        <v>347.65625</v>
      </c>
    </row>
    <row r="24" spans="6:11" x14ac:dyDescent="0.35">
      <c r="F24" s="1">
        <v>22</v>
      </c>
      <c r="G24" s="8">
        <f t="shared" si="4"/>
        <v>18437.5</v>
      </c>
      <c r="H24" s="8">
        <f t="shared" si="0"/>
        <v>34.5703125</v>
      </c>
      <c r="I24" s="8">
        <f t="shared" si="1"/>
        <v>312.5</v>
      </c>
      <c r="J24" s="8">
        <f t="shared" si="2"/>
        <v>18125</v>
      </c>
      <c r="K24" s="8">
        <f t="shared" si="3"/>
        <v>347.0703125</v>
      </c>
    </row>
    <row r="25" spans="6:11" x14ac:dyDescent="0.35">
      <c r="F25" s="1">
        <v>23</v>
      </c>
      <c r="G25" s="8">
        <f t="shared" si="4"/>
        <v>18125</v>
      </c>
      <c r="H25" s="8">
        <f t="shared" si="0"/>
        <v>33.984375</v>
      </c>
      <c r="I25" s="8">
        <f t="shared" si="1"/>
        <v>312.5</v>
      </c>
      <c r="J25" s="8">
        <f t="shared" si="2"/>
        <v>17812.5</v>
      </c>
      <c r="K25" s="8">
        <f t="shared" si="3"/>
        <v>346.484375</v>
      </c>
    </row>
    <row r="26" spans="6:11" x14ac:dyDescent="0.35">
      <c r="F26" s="1">
        <v>24</v>
      </c>
      <c r="G26" s="8">
        <f t="shared" si="4"/>
        <v>17812.5</v>
      </c>
      <c r="H26" s="8">
        <f t="shared" si="0"/>
        <v>33.3984375</v>
      </c>
      <c r="I26" s="8">
        <f t="shared" si="1"/>
        <v>312.5</v>
      </c>
      <c r="J26" s="8">
        <f t="shared" si="2"/>
        <v>17500</v>
      </c>
      <c r="K26" s="8">
        <f t="shared" si="3"/>
        <v>345.8984375</v>
      </c>
    </row>
    <row r="27" spans="6:11" x14ac:dyDescent="0.35">
      <c r="F27" s="1">
        <v>25</v>
      </c>
      <c r="G27" s="8">
        <f t="shared" si="4"/>
        <v>17500</v>
      </c>
      <c r="H27" s="8">
        <f t="shared" si="0"/>
        <v>32.8125</v>
      </c>
      <c r="I27" s="8">
        <f t="shared" si="1"/>
        <v>312.5</v>
      </c>
      <c r="J27" s="8">
        <f t="shared" si="2"/>
        <v>17187.5</v>
      </c>
      <c r="K27" s="8">
        <f t="shared" si="3"/>
        <v>345.3125</v>
      </c>
    </row>
    <row r="28" spans="6:11" x14ac:dyDescent="0.35">
      <c r="F28" s="1">
        <v>26</v>
      </c>
      <c r="G28" s="8">
        <f t="shared" si="4"/>
        <v>17187.5</v>
      </c>
      <c r="H28" s="8">
        <f t="shared" si="0"/>
        <v>32.2265625</v>
      </c>
      <c r="I28" s="8">
        <f t="shared" si="1"/>
        <v>312.5</v>
      </c>
      <c r="J28" s="8">
        <f t="shared" si="2"/>
        <v>16875</v>
      </c>
      <c r="K28" s="8">
        <f t="shared" si="3"/>
        <v>344.7265625</v>
      </c>
    </row>
    <row r="29" spans="6:11" x14ac:dyDescent="0.35">
      <c r="F29" s="1">
        <v>27</v>
      </c>
      <c r="G29" s="8">
        <f t="shared" si="4"/>
        <v>16875</v>
      </c>
      <c r="H29" s="8">
        <f t="shared" si="0"/>
        <v>31.640625</v>
      </c>
      <c r="I29" s="8">
        <f t="shared" si="1"/>
        <v>312.5</v>
      </c>
      <c r="J29" s="8">
        <f t="shared" si="2"/>
        <v>16562.5</v>
      </c>
      <c r="K29" s="8">
        <f t="shared" si="3"/>
        <v>344.140625</v>
      </c>
    </row>
    <row r="30" spans="6:11" x14ac:dyDescent="0.35">
      <c r="F30" s="1">
        <v>28</v>
      </c>
      <c r="G30" s="8">
        <f t="shared" si="4"/>
        <v>16562.5</v>
      </c>
      <c r="H30" s="8">
        <f t="shared" si="0"/>
        <v>31.0546875</v>
      </c>
      <c r="I30" s="8">
        <f t="shared" si="1"/>
        <v>312.5</v>
      </c>
      <c r="J30" s="8">
        <f t="shared" si="2"/>
        <v>16250</v>
      </c>
      <c r="K30" s="8">
        <f t="shared" si="3"/>
        <v>343.5546875</v>
      </c>
    </row>
    <row r="31" spans="6:11" x14ac:dyDescent="0.35">
      <c r="F31" s="1">
        <v>29</v>
      </c>
      <c r="G31" s="8">
        <f t="shared" si="4"/>
        <v>16250</v>
      </c>
      <c r="H31" s="8">
        <f t="shared" si="0"/>
        <v>30.46875</v>
      </c>
      <c r="I31" s="8">
        <f t="shared" si="1"/>
        <v>312.5</v>
      </c>
      <c r="J31" s="8">
        <f t="shared" si="2"/>
        <v>15937.5</v>
      </c>
      <c r="K31" s="8">
        <f t="shared" si="3"/>
        <v>342.96875</v>
      </c>
    </row>
    <row r="32" spans="6:11" x14ac:dyDescent="0.35">
      <c r="F32" s="1">
        <v>30</v>
      </c>
      <c r="G32" s="8">
        <f t="shared" si="4"/>
        <v>15937.5</v>
      </c>
      <c r="H32" s="8">
        <f t="shared" si="0"/>
        <v>29.8828125</v>
      </c>
      <c r="I32" s="8">
        <f t="shared" si="1"/>
        <v>312.5</v>
      </c>
      <c r="J32" s="8">
        <f t="shared" si="2"/>
        <v>15625</v>
      </c>
      <c r="K32" s="8">
        <f t="shared" si="3"/>
        <v>342.3828125</v>
      </c>
    </row>
    <row r="33" spans="6:11" x14ac:dyDescent="0.35">
      <c r="F33" s="1">
        <v>31</v>
      </c>
      <c r="G33" s="8">
        <f t="shared" si="4"/>
        <v>15625</v>
      </c>
      <c r="H33" s="8">
        <f t="shared" si="0"/>
        <v>29.296875</v>
      </c>
      <c r="I33" s="8">
        <f t="shared" si="1"/>
        <v>312.5</v>
      </c>
      <c r="J33" s="8">
        <f t="shared" si="2"/>
        <v>15312.5</v>
      </c>
      <c r="K33" s="8">
        <f t="shared" si="3"/>
        <v>341.796875</v>
      </c>
    </row>
    <row r="34" spans="6:11" x14ac:dyDescent="0.35">
      <c r="F34" s="1">
        <v>32</v>
      </c>
      <c r="G34" s="8">
        <f t="shared" si="4"/>
        <v>15312.5</v>
      </c>
      <c r="H34" s="8">
        <f t="shared" si="0"/>
        <v>28.7109375</v>
      </c>
      <c r="I34" s="8">
        <f t="shared" si="1"/>
        <v>312.5</v>
      </c>
      <c r="J34" s="8">
        <f t="shared" si="2"/>
        <v>15000</v>
      </c>
      <c r="K34" s="8">
        <f t="shared" si="3"/>
        <v>341.2109375</v>
      </c>
    </row>
    <row r="35" spans="6:11" x14ac:dyDescent="0.35">
      <c r="F35" s="1">
        <v>33</v>
      </c>
      <c r="G35" s="8">
        <f t="shared" si="4"/>
        <v>15000</v>
      </c>
      <c r="H35" s="8">
        <f t="shared" si="0"/>
        <v>28.125</v>
      </c>
      <c r="I35" s="8">
        <f t="shared" si="1"/>
        <v>312.5</v>
      </c>
      <c r="J35" s="8">
        <f t="shared" si="2"/>
        <v>14687.5</v>
      </c>
      <c r="K35" s="8">
        <f t="shared" si="3"/>
        <v>340.625</v>
      </c>
    </row>
    <row r="36" spans="6:11" x14ac:dyDescent="0.35">
      <c r="F36" s="1">
        <v>34</v>
      </c>
      <c r="G36" s="8">
        <f t="shared" si="4"/>
        <v>14687.5</v>
      </c>
      <c r="H36" s="8">
        <f t="shared" si="0"/>
        <v>27.5390625</v>
      </c>
      <c r="I36" s="8">
        <f t="shared" si="1"/>
        <v>312.5</v>
      </c>
      <c r="J36" s="8">
        <f t="shared" si="2"/>
        <v>14375</v>
      </c>
      <c r="K36" s="8">
        <f t="shared" si="3"/>
        <v>340.0390625</v>
      </c>
    </row>
    <row r="37" spans="6:11" x14ac:dyDescent="0.35">
      <c r="F37" s="1">
        <v>35</v>
      </c>
      <c r="G37" s="8">
        <f t="shared" si="4"/>
        <v>14375</v>
      </c>
      <c r="H37" s="8">
        <f t="shared" si="0"/>
        <v>26.953125</v>
      </c>
      <c r="I37" s="8">
        <f t="shared" si="1"/>
        <v>312.5</v>
      </c>
      <c r="J37" s="8">
        <f t="shared" si="2"/>
        <v>14062.5</v>
      </c>
      <c r="K37" s="8">
        <f t="shared" si="3"/>
        <v>339.453125</v>
      </c>
    </row>
    <row r="38" spans="6:11" x14ac:dyDescent="0.35">
      <c r="F38" s="1">
        <v>36</v>
      </c>
      <c r="G38" s="8">
        <f t="shared" si="4"/>
        <v>14062.5</v>
      </c>
      <c r="H38" s="8">
        <f t="shared" si="0"/>
        <v>26.3671875</v>
      </c>
      <c r="I38" s="8">
        <f t="shared" si="1"/>
        <v>312.5</v>
      </c>
      <c r="J38" s="8">
        <f t="shared" si="2"/>
        <v>13750</v>
      </c>
      <c r="K38" s="8">
        <f t="shared" si="3"/>
        <v>338.8671875</v>
      </c>
    </row>
    <row r="39" spans="6:11" x14ac:dyDescent="0.35">
      <c r="F39" s="1">
        <v>37</v>
      </c>
      <c r="G39" s="8">
        <f t="shared" si="4"/>
        <v>13750</v>
      </c>
      <c r="H39" s="8">
        <f t="shared" si="0"/>
        <v>25.78125</v>
      </c>
      <c r="I39" s="8">
        <f t="shared" si="1"/>
        <v>312.5</v>
      </c>
      <c r="J39" s="8">
        <f t="shared" si="2"/>
        <v>13437.5</v>
      </c>
      <c r="K39" s="8">
        <f t="shared" si="3"/>
        <v>338.28125</v>
      </c>
    </row>
    <row r="40" spans="6:11" x14ac:dyDescent="0.35">
      <c r="F40" s="1">
        <v>38</v>
      </c>
      <c r="G40" s="8">
        <f t="shared" si="4"/>
        <v>13437.5</v>
      </c>
      <c r="H40" s="8">
        <f t="shared" si="0"/>
        <v>25.1953125</v>
      </c>
      <c r="I40" s="8">
        <f t="shared" si="1"/>
        <v>312.5</v>
      </c>
      <c r="J40" s="8">
        <f t="shared" si="2"/>
        <v>13125</v>
      </c>
      <c r="K40" s="8">
        <f t="shared" si="3"/>
        <v>337.6953125</v>
      </c>
    </row>
    <row r="41" spans="6:11" x14ac:dyDescent="0.35">
      <c r="F41" s="1">
        <v>39</v>
      </c>
      <c r="G41" s="8">
        <f t="shared" si="4"/>
        <v>13125</v>
      </c>
      <c r="H41" s="8">
        <f t="shared" si="0"/>
        <v>24.609375</v>
      </c>
      <c r="I41" s="8">
        <f t="shared" si="1"/>
        <v>312.5</v>
      </c>
      <c r="J41" s="8">
        <f t="shared" si="2"/>
        <v>12812.5</v>
      </c>
      <c r="K41" s="8">
        <f t="shared" si="3"/>
        <v>337.109375</v>
      </c>
    </row>
    <row r="42" spans="6:11" x14ac:dyDescent="0.35">
      <c r="F42" s="1">
        <v>40</v>
      </c>
      <c r="G42" s="8">
        <f t="shared" si="4"/>
        <v>12812.5</v>
      </c>
      <c r="H42" s="8">
        <f t="shared" si="0"/>
        <v>24.0234375</v>
      </c>
      <c r="I42" s="8">
        <f t="shared" si="1"/>
        <v>312.5</v>
      </c>
      <c r="J42" s="8">
        <f t="shared" si="2"/>
        <v>12500</v>
      </c>
      <c r="K42" s="8">
        <f t="shared" si="3"/>
        <v>336.5234375</v>
      </c>
    </row>
    <row r="43" spans="6:11" x14ac:dyDescent="0.35">
      <c r="F43" s="1">
        <v>41</v>
      </c>
      <c r="G43" s="8">
        <f t="shared" si="4"/>
        <v>12500</v>
      </c>
      <c r="H43" s="8">
        <f t="shared" si="0"/>
        <v>23.4375</v>
      </c>
      <c r="I43" s="8">
        <f t="shared" si="1"/>
        <v>312.5</v>
      </c>
      <c r="J43" s="8">
        <f t="shared" si="2"/>
        <v>12187.5</v>
      </c>
      <c r="K43" s="8">
        <f t="shared" si="3"/>
        <v>335.9375</v>
      </c>
    </row>
    <row r="44" spans="6:11" x14ac:dyDescent="0.35">
      <c r="F44" s="1">
        <v>42</v>
      </c>
      <c r="G44" s="8">
        <f t="shared" si="4"/>
        <v>12187.5</v>
      </c>
      <c r="H44" s="8">
        <f t="shared" si="0"/>
        <v>22.8515625</v>
      </c>
      <c r="I44" s="8">
        <f t="shared" si="1"/>
        <v>312.5</v>
      </c>
      <c r="J44" s="8">
        <f t="shared" si="2"/>
        <v>11875</v>
      </c>
      <c r="K44" s="8">
        <f t="shared" si="3"/>
        <v>335.3515625</v>
      </c>
    </row>
    <row r="45" spans="6:11" x14ac:dyDescent="0.35">
      <c r="F45" s="1">
        <v>43</v>
      </c>
      <c r="G45" s="8">
        <f t="shared" si="4"/>
        <v>11875</v>
      </c>
      <c r="H45" s="8">
        <f t="shared" si="0"/>
        <v>22.265625</v>
      </c>
      <c r="I45" s="8">
        <f t="shared" si="1"/>
        <v>312.5</v>
      </c>
      <c r="J45" s="8">
        <f t="shared" si="2"/>
        <v>11562.5</v>
      </c>
      <c r="K45" s="8">
        <f t="shared" si="3"/>
        <v>334.765625</v>
      </c>
    </row>
    <row r="46" spans="6:11" x14ac:dyDescent="0.35">
      <c r="F46" s="1">
        <v>44</v>
      </c>
      <c r="G46" s="8">
        <f t="shared" si="4"/>
        <v>11562.5</v>
      </c>
      <c r="H46" s="8">
        <f t="shared" si="0"/>
        <v>21.6796875</v>
      </c>
      <c r="I46" s="8">
        <f t="shared" si="1"/>
        <v>312.5</v>
      </c>
      <c r="J46" s="8">
        <f t="shared" si="2"/>
        <v>11250</v>
      </c>
      <c r="K46" s="8">
        <f t="shared" si="3"/>
        <v>334.1796875</v>
      </c>
    </row>
    <row r="47" spans="6:11" x14ac:dyDescent="0.35">
      <c r="F47" s="1">
        <v>45</v>
      </c>
      <c r="G47" s="8">
        <f t="shared" si="4"/>
        <v>11250</v>
      </c>
      <c r="H47" s="8">
        <f t="shared" si="0"/>
        <v>21.09375</v>
      </c>
      <c r="I47" s="8">
        <f t="shared" si="1"/>
        <v>312.5</v>
      </c>
      <c r="J47" s="8">
        <f t="shared" si="2"/>
        <v>10937.5</v>
      </c>
      <c r="K47" s="8">
        <f t="shared" si="3"/>
        <v>333.59375</v>
      </c>
    </row>
    <row r="48" spans="6:11" x14ac:dyDescent="0.35">
      <c r="F48" s="1">
        <v>46</v>
      </c>
      <c r="G48" s="8">
        <f t="shared" si="4"/>
        <v>10937.5</v>
      </c>
      <c r="H48" s="8">
        <f t="shared" si="0"/>
        <v>20.5078125</v>
      </c>
      <c r="I48" s="8">
        <f t="shared" si="1"/>
        <v>312.5</v>
      </c>
      <c r="J48" s="8">
        <f t="shared" si="2"/>
        <v>10625</v>
      </c>
      <c r="K48" s="8">
        <f t="shared" si="3"/>
        <v>333.0078125</v>
      </c>
    </row>
    <row r="49" spans="6:11" x14ac:dyDescent="0.35">
      <c r="F49" s="1">
        <v>47</v>
      </c>
      <c r="G49" s="8">
        <f t="shared" si="4"/>
        <v>10625</v>
      </c>
      <c r="H49" s="8">
        <f t="shared" si="0"/>
        <v>19.921875</v>
      </c>
      <c r="I49" s="8">
        <f t="shared" si="1"/>
        <v>312.5</v>
      </c>
      <c r="J49" s="8">
        <f t="shared" si="2"/>
        <v>10312.5</v>
      </c>
      <c r="K49" s="8">
        <f t="shared" si="3"/>
        <v>332.421875</v>
      </c>
    </row>
    <row r="50" spans="6:11" x14ac:dyDescent="0.35">
      <c r="F50" s="1">
        <v>48</v>
      </c>
      <c r="G50" s="8">
        <f t="shared" si="4"/>
        <v>10312.5</v>
      </c>
      <c r="H50" s="8">
        <f t="shared" si="0"/>
        <v>19.3359375</v>
      </c>
      <c r="I50" s="8">
        <f t="shared" si="1"/>
        <v>312.5</v>
      </c>
      <c r="J50" s="8">
        <f t="shared" si="2"/>
        <v>10000</v>
      </c>
      <c r="K50" s="8">
        <f t="shared" si="3"/>
        <v>331.8359375</v>
      </c>
    </row>
    <row r="51" spans="6:11" x14ac:dyDescent="0.35">
      <c r="F51" s="1">
        <v>49</v>
      </c>
      <c r="G51" s="8">
        <f t="shared" si="4"/>
        <v>10000</v>
      </c>
      <c r="H51" s="8">
        <f t="shared" si="0"/>
        <v>18.75</v>
      </c>
      <c r="I51" s="8">
        <f t="shared" si="1"/>
        <v>312.5</v>
      </c>
      <c r="J51" s="8">
        <f t="shared" si="2"/>
        <v>9687.5</v>
      </c>
      <c r="K51" s="8">
        <f t="shared" si="3"/>
        <v>331.25</v>
      </c>
    </row>
    <row r="52" spans="6:11" x14ac:dyDescent="0.35">
      <c r="F52" s="1">
        <v>50</v>
      </c>
      <c r="G52" s="8">
        <f t="shared" si="4"/>
        <v>9687.5</v>
      </c>
      <c r="H52" s="8">
        <f t="shared" si="0"/>
        <v>18.1640625</v>
      </c>
      <c r="I52" s="8">
        <f t="shared" si="1"/>
        <v>312.5</v>
      </c>
      <c r="J52" s="8">
        <f t="shared" si="2"/>
        <v>9375</v>
      </c>
      <c r="K52" s="8">
        <f t="shared" si="3"/>
        <v>330.6640625</v>
      </c>
    </row>
    <row r="53" spans="6:11" x14ac:dyDescent="0.35">
      <c r="F53" s="1">
        <v>51</v>
      </c>
      <c r="G53" s="8">
        <f t="shared" si="4"/>
        <v>9375</v>
      </c>
      <c r="H53" s="8">
        <f t="shared" si="0"/>
        <v>17.578125</v>
      </c>
      <c r="I53" s="8">
        <f t="shared" si="1"/>
        <v>312.5</v>
      </c>
      <c r="J53" s="8">
        <f t="shared" si="2"/>
        <v>9062.5</v>
      </c>
      <c r="K53" s="8">
        <f t="shared" si="3"/>
        <v>330.078125</v>
      </c>
    </row>
    <row r="54" spans="6:11" x14ac:dyDescent="0.35">
      <c r="F54" s="1">
        <v>52</v>
      </c>
      <c r="G54" s="8">
        <f t="shared" si="4"/>
        <v>9062.5</v>
      </c>
      <c r="H54" s="8">
        <f t="shared" si="0"/>
        <v>16.9921875</v>
      </c>
      <c r="I54" s="8">
        <f t="shared" si="1"/>
        <v>312.5</v>
      </c>
      <c r="J54" s="8">
        <f t="shared" si="2"/>
        <v>8750</v>
      </c>
      <c r="K54" s="8">
        <f t="shared" si="3"/>
        <v>329.4921875</v>
      </c>
    </row>
    <row r="55" spans="6:11" x14ac:dyDescent="0.35">
      <c r="F55" s="1">
        <v>53</v>
      </c>
      <c r="G55" s="8">
        <f t="shared" si="4"/>
        <v>8750</v>
      </c>
      <c r="H55" s="8">
        <f t="shared" si="0"/>
        <v>16.40625</v>
      </c>
      <c r="I55" s="8">
        <f t="shared" si="1"/>
        <v>312.5</v>
      </c>
      <c r="J55" s="8">
        <f t="shared" si="2"/>
        <v>8437.5</v>
      </c>
      <c r="K55" s="8">
        <f t="shared" si="3"/>
        <v>328.90625</v>
      </c>
    </row>
    <row r="56" spans="6:11" x14ac:dyDescent="0.35">
      <c r="F56" s="1">
        <v>54</v>
      </c>
      <c r="G56" s="8">
        <f t="shared" si="4"/>
        <v>8437.5</v>
      </c>
      <c r="H56" s="8">
        <f t="shared" si="0"/>
        <v>15.8203125</v>
      </c>
      <c r="I56" s="8">
        <f t="shared" si="1"/>
        <v>312.5</v>
      </c>
      <c r="J56" s="8">
        <f t="shared" si="2"/>
        <v>8125</v>
      </c>
      <c r="K56" s="8">
        <f t="shared" si="3"/>
        <v>328.3203125</v>
      </c>
    </row>
    <row r="57" spans="6:11" x14ac:dyDescent="0.35">
      <c r="F57" s="1">
        <v>55</v>
      </c>
      <c r="G57" s="8">
        <f t="shared" si="4"/>
        <v>8125</v>
      </c>
      <c r="H57" s="8">
        <f t="shared" si="0"/>
        <v>15.234375</v>
      </c>
      <c r="I57" s="8">
        <f t="shared" si="1"/>
        <v>312.5</v>
      </c>
      <c r="J57" s="8">
        <f t="shared" si="2"/>
        <v>7812.5</v>
      </c>
      <c r="K57" s="8">
        <f t="shared" si="3"/>
        <v>327.734375</v>
      </c>
    </row>
    <row r="58" spans="6:11" x14ac:dyDescent="0.35">
      <c r="F58" s="1">
        <v>56</v>
      </c>
      <c r="G58" s="8">
        <f t="shared" si="4"/>
        <v>7812.5</v>
      </c>
      <c r="H58" s="8">
        <f t="shared" si="0"/>
        <v>14.6484375</v>
      </c>
      <c r="I58" s="8">
        <f t="shared" si="1"/>
        <v>312.5</v>
      </c>
      <c r="J58" s="8">
        <f t="shared" si="2"/>
        <v>7500</v>
      </c>
      <c r="K58" s="8">
        <f t="shared" si="3"/>
        <v>327.1484375</v>
      </c>
    </row>
    <row r="59" spans="6:11" x14ac:dyDescent="0.35">
      <c r="F59" s="1">
        <v>57</v>
      </c>
      <c r="G59" s="8">
        <f t="shared" si="4"/>
        <v>7500</v>
      </c>
      <c r="H59" s="8">
        <f t="shared" si="0"/>
        <v>14.0625</v>
      </c>
      <c r="I59" s="8">
        <f t="shared" si="1"/>
        <v>312.5</v>
      </c>
      <c r="J59" s="8">
        <f t="shared" si="2"/>
        <v>7187.5</v>
      </c>
      <c r="K59" s="8">
        <f t="shared" si="3"/>
        <v>326.5625</v>
      </c>
    </row>
    <row r="60" spans="6:11" x14ac:dyDescent="0.35">
      <c r="F60" s="1">
        <v>58</v>
      </c>
      <c r="G60" s="8">
        <f t="shared" si="4"/>
        <v>7187.5</v>
      </c>
      <c r="H60" s="8">
        <f t="shared" si="0"/>
        <v>13.4765625</v>
      </c>
      <c r="I60" s="8">
        <f t="shared" si="1"/>
        <v>312.5</v>
      </c>
      <c r="J60" s="8">
        <f t="shared" si="2"/>
        <v>6875</v>
      </c>
      <c r="K60" s="8">
        <f t="shared" si="3"/>
        <v>325.9765625</v>
      </c>
    </row>
    <row r="61" spans="6:11" x14ac:dyDescent="0.35">
      <c r="F61" s="1">
        <v>59</v>
      </c>
      <c r="G61" s="8">
        <f t="shared" si="4"/>
        <v>6875</v>
      </c>
      <c r="H61" s="8">
        <f t="shared" si="0"/>
        <v>12.890625</v>
      </c>
      <c r="I61" s="8">
        <f t="shared" si="1"/>
        <v>312.5</v>
      </c>
      <c r="J61" s="8">
        <f t="shared" si="2"/>
        <v>6562.5</v>
      </c>
      <c r="K61" s="8">
        <f t="shared" si="3"/>
        <v>325.390625</v>
      </c>
    </row>
    <row r="62" spans="6:11" x14ac:dyDescent="0.35">
      <c r="F62" s="1">
        <v>60</v>
      </c>
      <c r="G62" s="8">
        <f t="shared" si="4"/>
        <v>6562.5</v>
      </c>
      <c r="H62" s="8">
        <f t="shared" si="0"/>
        <v>12.3046875</v>
      </c>
      <c r="I62" s="8">
        <f t="shared" si="1"/>
        <v>312.5</v>
      </c>
      <c r="J62" s="8">
        <f t="shared" si="2"/>
        <v>6250</v>
      </c>
      <c r="K62" s="8">
        <f t="shared" si="3"/>
        <v>324.8046875</v>
      </c>
    </row>
    <row r="63" spans="6:11" x14ac:dyDescent="0.35">
      <c r="F63" s="1">
        <v>61</v>
      </c>
      <c r="G63" s="8">
        <f t="shared" si="4"/>
        <v>6250</v>
      </c>
      <c r="H63" s="8">
        <f t="shared" si="0"/>
        <v>11.71875</v>
      </c>
      <c r="I63" s="8">
        <f t="shared" si="1"/>
        <v>312.5</v>
      </c>
      <c r="J63" s="8">
        <f t="shared" si="2"/>
        <v>5937.5</v>
      </c>
      <c r="K63" s="8">
        <f t="shared" si="3"/>
        <v>324.21875</v>
      </c>
    </row>
    <row r="64" spans="6:11" x14ac:dyDescent="0.35">
      <c r="F64" s="1">
        <v>62</v>
      </c>
      <c r="G64" s="8">
        <f t="shared" si="4"/>
        <v>5937.5</v>
      </c>
      <c r="H64" s="8">
        <f t="shared" si="0"/>
        <v>11.1328125</v>
      </c>
      <c r="I64" s="8">
        <f t="shared" si="1"/>
        <v>312.5</v>
      </c>
      <c r="J64" s="8">
        <f t="shared" si="2"/>
        <v>5625</v>
      </c>
      <c r="K64" s="8">
        <f t="shared" si="3"/>
        <v>323.6328125</v>
      </c>
    </row>
    <row r="65" spans="6:11" x14ac:dyDescent="0.35">
      <c r="F65" s="1">
        <v>63</v>
      </c>
      <c r="G65" s="8">
        <f t="shared" si="4"/>
        <v>5625</v>
      </c>
      <c r="H65" s="8">
        <f t="shared" si="0"/>
        <v>10.546875</v>
      </c>
      <c r="I65" s="8">
        <f t="shared" si="1"/>
        <v>312.5</v>
      </c>
      <c r="J65" s="8">
        <f t="shared" si="2"/>
        <v>5312.5</v>
      </c>
      <c r="K65" s="8">
        <f t="shared" si="3"/>
        <v>323.046875</v>
      </c>
    </row>
    <row r="66" spans="6:11" x14ac:dyDescent="0.35">
      <c r="F66" s="1">
        <v>64</v>
      </c>
      <c r="G66" s="8">
        <f t="shared" si="4"/>
        <v>5312.5</v>
      </c>
      <c r="H66" s="8">
        <f t="shared" si="0"/>
        <v>9.9609375</v>
      </c>
      <c r="I66" s="8">
        <f t="shared" si="1"/>
        <v>312.5</v>
      </c>
      <c r="J66" s="8">
        <f t="shared" si="2"/>
        <v>5000</v>
      </c>
      <c r="K66" s="8">
        <f t="shared" si="3"/>
        <v>322.4609375</v>
      </c>
    </row>
    <row r="67" spans="6:11" x14ac:dyDescent="0.35">
      <c r="F67" s="1">
        <v>65</v>
      </c>
      <c r="G67" s="8">
        <f t="shared" si="4"/>
        <v>5000</v>
      </c>
      <c r="H67" s="8">
        <f t="shared" si="0"/>
        <v>9.375</v>
      </c>
      <c r="I67" s="8">
        <f t="shared" si="1"/>
        <v>312.5</v>
      </c>
      <c r="J67" s="8">
        <f t="shared" si="2"/>
        <v>4687.5</v>
      </c>
      <c r="K67" s="8">
        <f t="shared" si="3"/>
        <v>321.875</v>
      </c>
    </row>
    <row r="68" spans="6:11" x14ac:dyDescent="0.35">
      <c r="F68" s="1">
        <v>66</v>
      </c>
      <c r="G68" s="8">
        <f t="shared" si="4"/>
        <v>4687.5</v>
      </c>
      <c r="H68" s="8">
        <f t="shared" ref="H68:H82" si="5">G68*$C$5</f>
        <v>8.7890625</v>
      </c>
      <c r="I68" s="8">
        <f t="shared" ref="I68:I82" si="6">$G$3/80</f>
        <v>312.5</v>
      </c>
      <c r="J68" s="8">
        <f t="shared" ref="J68:J82" si="7">G68-I68</f>
        <v>4375</v>
      </c>
      <c r="K68" s="8">
        <f t="shared" ref="K68:K82" si="8">I68+H68</f>
        <v>321.2890625</v>
      </c>
    </row>
    <row r="69" spans="6:11" x14ac:dyDescent="0.35">
      <c r="F69" s="1">
        <v>67</v>
      </c>
      <c r="G69" s="8">
        <f t="shared" ref="G69:G82" si="9">J68</f>
        <v>4375</v>
      </c>
      <c r="H69" s="8">
        <f t="shared" si="5"/>
        <v>8.203125</v>
      </c>
      <c r="I69" s="8">
        <f t="shared" si="6"/>
        <v>312.5</v>
      </c>
      <c r="J69" s="8">
        <f t="shared" si="7"/>
        <v>4062.5</v>
      </c>
      <c r="K69" s="8">
        <f t="shared" si="8"/>
        <v>320.703125</v>
      </c>
    </row>
    <row r="70" spans="6:11" x14ac:dyDescent="0.35">
      <c r="F70" s="1">
        <v>68</v>
      </c>
      <c r="G70" s="8">
        <f t="shared" si="9"/>
        <v>4062.5</v>
      </c>
      <c r="H70" s="8">
        <f t="shared" si="5"/>
        <v>7.6171875</v>
      </c>
      <c r="I70" s="8">
        <f t="shared" si="6"/>
        <v>312.5</v>
      </c>
      <c r="J70" s="8">
        <f t="shared" si="7"/>
        <v>3750</v>
      </c>
      <c r="K70" s="8">
        <f t="shared" si="8"/>
        <v>320.1171875</v>
      </c>
    </row>
    <row r="71" spans="6:11" x14ac:dyDescent="0.35">
      <c r="F71" s="1">
        <v>69</v>
      </c>
      <c r="G71" s="8">
        <f t="shared" si="9"/>
        <v>3750</v>
      </c>
      <c r="H71" s="8">
        <f t="shared" si="5"/>
        <v>7.03125</v>
      </c>
      <c r="I71" s="8">
        <f t="shared" si="6"/>
        <v>312.5</v>
      </c>
      <c r="J71" s="8">
        <f t="shared" si="7"/>
        <v>3437.5</v>
      </c>
      <c r="K71" s="8">
        <f t="shared" si="8"/>
        <v>319.53125</v>
      </c>
    </row>
    <row r="72" spans="6:11" x14ac:dyDescent="0.35">
      <c r="F72" s="1">
        <v>70</v>
      </c>
      <c r="G72" s="8">
        <f t="shared" si="9"/>
        <v>3437.5</v>
      </c>
      <c r="H72" s="8">
        <f t="shared" si="5"/>
        <v>6.4453125</v>
      </c>
      <c r="I72" s="8">
        <f t="shared" si="6"/>
        <v>312.5</v>
      </c>
      <c r="J72" s="8">
        <f t="shared" si="7"/>
        <v>3125</v>
      </c>
      <c r="K72" s="8">
        <f t="shared" si="8"/>
        <v>318.9453125</v>
      </c>
    </row>
    <row r="73" spans="6:11" x14ac:dyDescent="0.35">
      <c r="F73" s="1">
        <v>71</v>
      </c>
      <c r="G73" s="8">
        <f t="shared" si="9"/>
        <v>3125</v>
      </c>
      <c r="H73" s="8">
        <f t="shared" si="5"/>
        <v>5.859375</v>
      </c>
      <c r="I73" s="8">
        <f t="shared" si="6"/>
        <v>312.5</v>
      </c>
      <c r="J73" s="8">
        <f t="shared" si="7"/>
        <v>2812.5</v>
      </c>
      <c r="K73" s="8">
        <f t="shared" si="8"/>
        <v>318.359375</v>
      </c>
    </row>
    <row r="74" spans="6:11" x14ac:dyDescent="0.35">
      <c r="F74" s="1">
        <v>72</v>
      </c>
      <c r="G74" s="8">
        <f t="shared" si="9"/>
        <v>2812.5</v>
      </c>
      <c r="H74" s="8">
        <f t="shared" si="5"/>
        <v>5.2734375</v>
      </c>
      <c r="I74" s="8">
        <f t="shared" si="6"/>
        <v>312.5</v>
      </c>
      <c r="J74" s="8">
        <f t="shared" si="7"/>
        <v>2500</v>
      </c>
      <c r="K74" s="8">
        <f t="shared" si="8"/>
        <v>317.7734375</v>
      </c>
    </row>
    <row r="75" spans="6:11" x14ac:dyDescent="0.35">
      <c r="F75" s="1">
        <v>73</v>
      </c>
      <c r="G75" s="8">
        <f t="shared" si="9"/>
        <v>2500</v>
      </c>
      <c r="H75" s="8">
        <f t="shared" si="5"/>
        <v>4.6875</v>
      </c>
      <c r="I75" s="8">
        <f t="shared" si="6"/>
        <v>312.5</v>
      </c>
      <c r="J75" s="8">
        <f t="shared" si="7"/>
        <v>2187.5</v>
      </c>
      <c r="K75" s="8">
        <f t="shared" si="8"/>
        <v>317.1875</v>
      </c>
    </row>
    <row r="76" spans="6:11" x14ac:dyDescent="0.35">
      <c r="F76" s="1">
        <v>74</v>
      </c>
      <c r="G76" s="8">
        <f t="shared" si="9"/>
        <v>2187.5</v>
      </c>
      <c r="H76" s="8">
        <f t="shared" si="5"/>
        <v>4.1015625</v>
      </c>
      <c r="I76" s="8">
        <f t="shared" si="6"/>
        <v>312.5</v>
      </c>
      <c r="J76" s="8">
        <f t="shared" si="7"/>
        <v>1875</v>
      </c>
      <c r="K76" s="8">
        <f t="shared" si="8"/>
        <v>316.6015625</v>
      </c>
    </row>
    <row r="77" spans="6:11" x14ac:dyDescent="0.35">
      <c r="F77" s="1">
        <v>75</v>
      </c>
      <c r="G77" s="8">
        <f t="shared" si="9"/>
        <v>1875</v>
      </c>
      <c r="H77" s="8">
        <f t="shared" si="5"/>
        <v>3.515625</v>
      </c>
      <c r="I77" s="8">
        <f t="shared" si="6"/>
        <v>312.5</v>
      </c>
      <c r="J77" s="8">
        <f t="shared" si="7"/>
        <v>1562.5</v>
      </c>
      <c r="K77" s="8">
        <f t="shared" si="8"/>
        <v>316.015625</v>
      </c>
    </row>
    <row r="78" spans="6:11" x14ac:dyDescent="0.35">
      <c r="F78" s="1">
        <v>76</v>
      </c>
      <c r="G78" s="8">
        <f t="shared" si="9"/>
        <v>1562.5</v>
      </c>
      <c r="H78" s="8">
        <f t="shared" si="5"/>
        <v>2.9296875</v>
      </c>
      <c r="I78" s="8">
        <f t="shared" si="6"/>
        <v>312.5</v>
      </c>
      <c r="J78" s="8">
        <f t="shared" si="7"/>
        <v>1250</v>
      </c>
      <c r="K78" s="8">
        <f t="shared" si="8"/>
        <v>315.4296875</v>
      </c>
    </row>
    <row r="79" spans="6:11" x14ac:dyDescent="0.35">
      <c r="F79" s="1">
        <v>77</v>
      </c>
      <c r="G79" s="8">
        <f t="shared" si="9"/>
        <v>1250</v>
      </c>
      <c r="H79" s="8">
        <f t="shared" si="5"/>
        <v>2.34375</v>
      </c>
      <c r="I79" s="8">
        <f t="shared" si="6"/>
        <v>312.5</v>
      </c>
      <c r="J79" s="8">
        <f t="shared" si="7"/>
        <v>937.5</v>
      </c>
      <c r="K79" s="8">
        <f t="shared" si="8"/>
        <v>314.84375</v>
      </c>
    </row>
    <row r="80" spans="6:11" x14ac:dyDescent="0.35">
      <c r="F80" s="1">
        <v>78</v>
      </c>
      <c r="G80" s="8">
        <f t="shared" si="9"/>
        <v>937.5</v>
      </c>
      <c r="H80" s="8">
        <f t="shared" si="5"/>
        <v>1.7578125</v>
      </c>
      <c r="I80" s="8">
        <f t="shared" si="6"/>
        <v>312.5</v>
      </c>
      <c r="J80" s="8">
        <f t="shared" si="7"/>
        <v>625</v>
      </c>
      <c r="K80" s="8">
        <f t="shared" si="8"/>
        <v>314.2578125</v>
      </c>
    </row>
    <row r="81" spans="6:11" x14ac:dyDescent="0.35">
      <c r="F81" s="1">
        <v>79</v>
      </c>
      <c r="G81" s="8">
        <f t="shared" si="9"/>
        <v>625</v>
      </c>
      <c r="H81" s="8">
        <f t="shared" si="5"/>
        <v>1.171875</v>
      </c>
      <c r="I81" s="8">
        <f t="shared" si="6"/>
        <v>312.5</v>
      </c>
      <c r="J81" s="8">
        <f t="shared" si="7"/>
        <v>312.5</v>
      </c>
      <c r="K81" s="8">
        <f t="shared" si="8"/>
        <v>313.671875</v>
      </c>
    </row>
    <row r="82" spans="6:11" x14ac:dyDescent="0.35">
      <c r="F82" s="1">
        <v>80</v>
      </c>
      <c r="G82" s="8">
        <f t="shared" si="9"/>
        <v>312.5</v>
      </c>
      <c r="H82" s="8">
        <f t="shared" si="5"/>
        <v>0.5859375</v>
      </c>
      <c r="I82" s="8">
        <f t="shared" si="6"/>
        <v>312.5</v>
      </c>
      <c r="J82" s="8">
        <f t="shared" si="7"/>
        <v>0</v>
      </c>
      <c r="K82" s="8">
        <f t="shared" si="8"/>
        <v>313.0859375</v>
      </c>
    </row>
    <row r="83" spans="6:11" x14ac:dyDescent="0.35">
      <c r="K83" s="8">
        <f>SUM(K8:K82)</f>
        <v>25107.421875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69DA-1C48-4352-9F20-2C4A46218083}">
  <dimension ref="B3:F85"/>
  <sheetViews>
    <sheetView workbookViewId="0">
      <selection activeCell="A11" sqref="A11"/>
    </sheetView>
  </sheetViews>
  <sheetFormatPr defaultRowHeight="14.5" x14ac:dyDescent="0.35"/>
  <sheetData>
    <row r="3" spans="2:6" x14ac:dyDescent="0.35">
      <c r="B3" s="1" t="s">
        <v>13</v>
      </c>
      <c r="C3" s="1"/>
      <c r="D3" s="1"/>
      <c r="E3" s="1"/>
      <c r="F3" s="1"/>
    </row>
    <row r="4" spans="2:6" x14ac:dyDescent="0.35">
      <c r="B4" s="1"/>
      <c r="C4" s="1"/>
      <c r="D4" s="1"/>
      <c r="E4" s="1"/>
      <c r="F4" s="1"/>
    </row>
    <row r="5" spans="2:6" x14ac:dyDescent="0.35">
      <c r="B5" s="2" t="s">
        <v>1</v>
      </c>
      <c r="C5" s="2" t="s">
        <v>11</v>
      </c>
      <c r="D5" s="2" t="s">
        <v>0</v>
      </c>
      <c r="E5" s="2" t="s">
        <v>9</v>
      </c>
      <c r="F5" s="2" t="s">
        <v>12</v>
      </c>
    </row>
    <row r="6" spans="2:6" x14ac:dyDescent="0.35">
      <c r="B6" s="1">
        <v>1</v>
      </c>
      <c r="C6" s="7">
        <f>'קרן שווה'!C3</f>
        <v>25000</v>
      </c>
      <c r="D6" s="7">
        <f>C6*'קרן שווה'!$C$5</f>
        <v>46.875</v>
      </c>
      <c r="E6" s="7">
        <f>'קרן שווה'!$C$8-D6</f>
        <v>289.94054715943383</v>
      </c>
      <c r="F6" s="7">
        <f t="shared" ref="F6:F37" si="0">C6-E6</f>
        <v>24710.059452840567</v>
      </c>
    </row>
    <row r="7" spans="2:6" x14ac:dyDescent="0.35">
      <c r="B7" s="1">
        <v>2</v>
      </c>
      <c r="C7" s="7">
        <f t="shared" ref="C7:C38" si="1">F6</f>
        <v>24710.059452840567</v>
      </c>
      <c r="D7" s="7">
        <f>C7*'קרן שווה'!$C$5</f>
        <v>46.331361474076061</v>
      </c>
      <c r="E7" s="7">
        <f>'קרן שווה'!$C$8-D7</f>
        <v>290.48418568535777</v>
      </c>
      <c r="F7" s="7">
        <f t="shared" si="0"/>
        <v>24419.575267155211</v>
      </c>
    </row>
    <row r="8" spans="2:6" x14ac:dyDescent="0.35">
      <c r="B8" s="1">
        <v>3</v>
      </c>
      <c r="C8" s="7">
        <f t="shared" si="1"/>
        <v>24419.575267155211</v>
      </c>
      <c r="D8" s="7">
        <f>C8*'קרן שווה'!$C$5</f>
        <v>45.786703625916019</v>
      </c>
      <c r="E8" s="7">
        <f>'קרן שווה'!$C$8-D8</f>
        <v>291.02884353351783</v>
      </c>
      <c r="F8" s="7">
        <f t="shared" si="0"/>
        <v>24128.546423621694</v>
      </c>
    </row>
    <row r="9" spans="2:6" x14ac:dyDescent="0.35">
      <c r="B9" s="1">
        <v>4</v>
      </c>
      <c r="C9" s="7">
        <f t="shared" si="1"/>
        <v>24128.546423621694</v>
      </c>
      <c r="D9" s="7">
        <f>C9*'קרן שווה'!$C$5</f>
        <v>45.241024544290674</v>
      </c>
      <c r="E9" s="7">
        <f>'קרן שווה'!$C$8-D9</f>
        <v>291.57452261514317</v>
      </c>
      <c r="F9" s="7">
        <f t="shared" si="0"/>
        <v>23836.971901006549</v>
      </c>
    </row>
    <row r="10" spans="2:6" x14ac:dyDescent="0.35">
      <c r="B10" s="1">
        <v>5</v>
      </c>
      <c r="C10" s="7">
        <f t="shared" si="1"/>
        <v>23836.971901006549</v>
      </c>
      <c r="D10" s="7">
        <f>C10*'קרן שווה'!$C$5</f>
        <v>44.694322314387279</v>
      </c>
      <c r="E10" s="7">
        <f>'קרן שווה'!$C$8-D10</f>
        <v>292.12122484504653</v>
      </c>
      <c r="F10" s="7">
        <f t="shared" si="0"/>
        <v>23544.850676161503</v>
      </c>
    </row>
    <row r="11" spans="2:6" x14ac:dyDescent="0.35">
      <c r="B11" s="1">
        <v>6</v>
      </c>
      <c r="C11" s="7">
        <f t="shared" si="1"/>
        <v>23544.850676161503</v>
      </c>
      <c r="D11" s="7">
        <f>C11*'קרן שווה'!$C$5</f>
        <v>44.146595017802817</v>
      </c>
      <c r="E11" s="7">
        <f>'קרן שווה'!$C$8-D11</f>
        <v>292.668952141631</v>
      </c>
      <c r="F11" s="7">
        <f t="shared" si="0"/>
        <v>23252.181724019872</v>
      </c>
    </row>
    <row r="12" spans="2:6" x14ac:dyDescent="0.35">
      <c r="B12" s="1">
        <v>7</v>
      </c>
      <c r="C12" s="7">
        <f t="shared" si="1"/>
        <v>23252.181724019872</v>
      </c>
      <c r="D12" s="7">
        <f>C12*'קרן שווה'!$C$5</f>
        <v>43.597840732537257</v>
      </c>
      <c r="E12" s="7">
        <f>'קרן שווה'!$C$8-D12</f>
        <v>293.2177064268966</v>
      </c>
      <c r="F12" s="7">
        <f t="shared" si="0"/>
        <v>22958.964017592974</v>
      </c>
    </row>
    <row r="13" spans="2:6" x14ac:dyDescent="0.35">
      <c r="B13" s="1">
        <v>8</v>
      </c>
      <c r="C13" s="7">
        <f t="shared" si="1"/>
        <v>22958.964017592974</v>
      </c>
      <c r="D13" s="7">
        <f>C13*'קרן שווה'!$C$5</f>
        <v>43.048057532986824</v>
      </c>
      <c r="E13" s="7">
        <f>'קרן שווה'!$C$8-D13</f>
        <v>293.767489626447</v>
      </c>
      <c r="F13" s="7">
        <f t="shared" si="0"/>
        <v>22665.196527966527</v>
      </c>
    </row>
    <row r="14" spans="2:6" x14ac:dyDescent="0.35">
      <c r="B14" s="1">
        <v>9</v>
      </c>
      <c r="C14" s="7">
        <f t="shared" si="1"/>
        <v>22665.196527966527</v>
      </c>
      <c r="D14" s="7">
        <f>C14*'קרן שווה'!$C$5</f>
        <v>42.49724348993724</v>
      </c>
      <c r="E14" s="7">
        <f>'קרן שווה'!$C$8-D14</f>
        <v>294.31830366949657</v>
      </c>
      <c r="F14" s="7">
        <f t="shared" si="0"/>
        <v>22370.87822429703</v>
      </c>
    </row>
    <row r="15" spans="2:6" x14ac:dyDescent="0.35">
      <c r="B15" s="1">
        <v>10</v>
      </c>
      <c r="C15" s="7">
        <f t="shared" si="1"/>
        <v>22370.87822429703</v>
      </c>
      <c r="D15" s="7">
        <f>C15*'קרן שווה'!$C$5</f>
        <v>41.945396670556931</v>
      </c>
      <c r="E15" s="7">
        <f>'קרן שווה'!$C$8-D15</f>
        <v>294.8701504888769</v>
      </c>
      <c r="F15" s="7">
        <f t="shared" si="0"/>
        <v>22076.008073808152</v>
      </c>
    </row>
    <row r="16" spans="2:6" x14ac:dyDescent="0.35">
      <c r="B16" s="1">
        <v>11</v>
      </c>
      <c r="C16" s="7">
        <f t="shared" si="1"/>
        <v>22076.008073808152</v>
      </c>
      <c r="D16" s="7">
        <f>C16*'קרן שווה'!$C$5</f>
        <v>41.392515138390287</v>
      </c>
      <c r="E16" s="7">
        <f>'קרן שווה'!$C$8-D16</f>
        <v>295.42303202104353</v>
      </c>
      <c r="F16" s="7">
        <f t="shared" si="0"/>
        <v>21780.585041787108</v>
      </c>
    </row>
    <row r="17" spans="2:6" x14ac:dyDescent="0.35">
      <c r="B17" s="1">
        <v>12</v>
      </c>
      <c r="C17" s="7">
        <f t="shared" si="1"/>
        <v>21780.585041787108</v>
      </c>
      <c r="D17" s="7">
        <f>C17*'קרן שווה'!$C$5</f>
        <v>40.838596953350823</v>
      </c>
      <c r="E17" s="7">
        <f>'קרן שווה'!$C$8-D17</f>
        <v>295.97695020608302</v>
      </c>
      <c r="F17" s="7">
        <f t="shared" si="0"/>
        <v>21484.608091581023</v>
      </c>
    </row>
    <row r="18" spans="2:6" x14ac:dyDescent="0.35">
      <c r="B18" s="1">
        <v>13</v>
      </c>
      <c r="C18" s="7">
        <f t="shared" si="1"/>
        <v>21484.608091581023</v>
      </c>
      <c r="D18" s="7">
        <f>C18*'קרן שווה'!$C$5</f>
        <v>40.283640171714417</v>
      </c>
      <c r="E18" s="7">
        <f>'קרן שווה'!$C$8-D18</f>
        <v>296.53190698771942</v>
      </c>
      <c r="F18" s="7">
        <f t="shared" si="0"/>
        <v>21188.076184593305</v>
      </c>
    </row>
    <row r="19" spans="2:6" x14ac:dyDescent="0.35">
      <c r="B19" s="1">
        <v>14</v>
      </c>
      <c r="C19" s="7">
        <f t="shared" si="1"/>
        <v>21188.076184593305</v>
      </c>
      <c r="D19" s="7">
        <f>C19*'קרן שווה'!$C$5</f>
        <v>39.727642846112445</v>
      </c>
      <c r="E19" s="7">
        <f>'קרן שווה'!$C$8-D19</f>
        <v>297.08790431332136</v>
      </c>
      <c r="F19" s="7">
        <f t="shared" si="0"/>
        <v>20890.988280279984</v>
      </c>
    </row>
    <row r="20" spans="2:6" x14ac:dyDescent="0.35">
      <c r="B20" s="1">
        <v>15</v>
      </c>
      <c r="C20" s="7">
        <f t="shared" si="1"/>
        <v>20890.988280279984</v>
      </c>
      <c r="D20" s="7">
        <f>C20*'קרן שווה'!$C$5</f>
        <v>39.170603025524969</v>
      </c>
      <c r="E20" s="7">
        <f>'קרן שווה'!$C$8-D20</f>
        <v>297.64494413390889</v>
      </c>
      <c r="F20" s="7">
        <f t="shared" si="0"/>
        <v>20593.343336146074</v>
      </c>
    </row>
    <row r="21" spans="2:6" x14ac:dyDescent="0.35">
      <c r="B21" s="1">
        <v>16</v>
      </c>
      <c r="C21" s="7">
        <f t="shared" si="1"/>
        <v>20593.343336146074</v>
      </c>
      <c r="D21" s="7">
        <f>C21*'קרן שווה'!$C$5</f>
        <v>38.612518755273889</v>
      </c>
      <c r="E21" s="7">
        <f>'קרן שווה'!$C$8-D21</f>
        <v>298.20302840415997</v>
      </c>
      <c r="F21" s="7">
        <f t="shared" si="0"/>
        <v>20295.140307741913</v>
      </c>
    </row>
    <row r="22" spans="2:6" x14ac:dyDescent="0.35">
      <c r="B22" s="1">
        <v>17</v>
      </c>
      <c r="C22" s="7">
        <f t="shared" si="1"/>
        <v>20295.140307741913</v>
      </c>
      <c r="D22" s="7">
        <f>C22*'קרן שווה'!$C$5</f>
        <v>38.053388077016088</v>
      </c>
      <c r="E22" s="7">
        <f>'קרן שווה'!$C$8-D22</f>
        <v>298.76215908241772</v>
      </c>
      <c r="F22" s="7">
        <f t="shared" si="0"/>
        <v>19996.378148659496</v>
      </c>
    </row>
    <row r="23" spans="2:6" x14ac:dyDescent="0.35">
      <c r="B23" s="1">
        <v>18</v>
      </c>
      <c r="C23" s="7">
        <f t="shared" si="1"/>
        <v>19996.378148659496</v>
      </c>
      <c r="D23" s="7">
        <f>C23*'קרן שווה'!$C$5</f>
        <v>37.493209028736551</v>
      </c>
      <c r="E23" s="7">
        <f>'קרן שווה'!$C$8-D23</f>
        <v>299.32233813069729</v>
      </c>
      <c r="F23" s="7">
        <f t="shared" si="0"/>
        <v>19697.0558105288</v>
      </c>
    </row>
    <row r="24" spans="2:6" x14ac:dyDescent="0.35">
      <c r="B24" s="1">
        <v>19</v>
      </c>
      <c r="C24" s="7">
        <f t="shared" si="1"/>
        <v>19697.0558105288</v>
      </c>
      <c r="D24" s="7">
        <f>C24*'קרן שווה'!$C$5</f>
        <v>36.931979644741496</v>
      </c>
      <c r="E24" s="7">
        <f>'קרן שווה'!$C$8-D24</f>
        <v>299.88356751469234</v>
      </c>
      <c r="F24" s="7">
        <f t="shared" si="0"/>
        <v>19397.172243014109</v>
      </c>
    </row>
    <row r="25" spans="2:6" x14ac:dyDescent="0.35">
      <c r="B25" s="1">
        <v>20</v>
      </c>
      <c r="C25" s="7">
        <f t="shared" si="1"/>
        <v>19397.172243014109</v>
      </c>
      <c r="D25" s="7">
        <f>C25*'קרן שווה'!$C$5</f>
        <v>36.369697955651453</v>
      </c>
      <c r="E25" s="7">
        <f>'קרן שווה'!$C$8-D25</f>
        <v>300.44584920378236</v>
      </c>
      <c r="F25" s="7">
        <f t="shared" si="0"/>
        <v>19096.726393810328</v>
      </c>
    </row>
    <row r="26" spans="2:6" x14ac:dyDescent="0.35">
      <c r="B26" s="1">
        <v>21</v>
      </c>
      <c r="C26" s="7">
        <f t="shared" si="1"/>
        <v>19096.726393810328</v>
      </c>
      <c r="D26" s="7">
        <f>C26*'קרן שווה'!$C$5</f>
        <v>35.806361988394364</v>
      </c>
      <c r="E26" s="7">
        <f>'קרן שווה'!$C$8-D26</f>
        <v>301.00918517103946</v>
      </c>
      <c r="F26" s="7">
        <f t="shared" si="0"/>
        <v>18795.717208639289</v>
      </c>
    </row>
    <row r="27" spans="2:6" x14ac:dyDescent="0.35">
      <c r="B27" s="1">
        <v>22</v>
      </c>
      <c r="C27" s="7">
        <f t="shared" si="1"/>
        <v>18795.717208639289</v>
      </c>
      <c r="D27" s="7">
        <f>C27*'קרן שווה'!$C$5</f>
        <v>35.241969766198665</v>
      </c>
      <c r="E27" s="7">
        <f>'קרן שווה'!$C$8-D27</f>
        <v>301.57357739323515</v>
      </c>
      <c r="F27" s="7">
        <f t="shared" si="0"/>
        <v>18494.143631246054</v>
      </c>
    </row>
    <row r="28" spans="2:6" x14ac:dyDescent="0.35">
      <c r="B28" s="1">
        <v>23</v>
      </c>
      <c r="C28" s="7">
        <f t="shared" si="1"/>
        <v>18494.143631246054</v>
      </c>
      <c r="D28" s="7">
        <f>C28*'קרן שווה'!$C$5</f>
        <v>34.67651930858635</v>
      </c>
      <c r="E28" s="7">
        <f>'קרן שווה'!$C$8-D28</f>
        <v>302.13902785084747</v>
      </c>
      <c r="F28" s="7">
        <f t="shared" si="0"/>
        <v>18192.004603395206</v>
      </c>
    </row>
    <row r="29" spans="2:6" x14ac:dyDescent="0.35">
      <c r="B29" s="1">
        <v>24</v>
      </c>
      <c r="C29" s="7">
        <f t="shared" si="1"/>
        <v>18192.004603395206</v>
      </c>
      <c r="D29" s="7">
        <f>C29*'קרן שווה'!$C$5</f>
        <v>34.110008631366007</v>
      </c>
      <c r="E29" s="7">
        <f>'קרן שווה'!$C$8-D29</f>
        <v>302.70553852806785</v>
      </c>
      <c r="F29" s="7">
        <f t="shared" si="0"/>
        <v>17889.299064867137</v>
      </c>
    </row>
    <row r="30" spans="2:6" x14ac:dyDescent="0.35">
      <c r="B30" s="1">
        <v>25</v>
      </c>
      <c r="C30" s="7">
        <f t="shared" si="1"/>
        <v>17889.299064867137</v>
      </c>
      <c r="D30" s="7">
        <f>C30*'קרן שווה'!$C$5</f>
        <v>33.542435746625877</v>
      </c>
      <c r="E30" s="7">
        <f>'קרן שווה'!$C$8-D30</f>
        <v>303.27311141280796</v>
      </c>
      <c r="F30" s="7">
        <f t="shared" si="0"/>
        <v>17586.025953454329</v>
      </c>
    </row>
    <row r="31" spans="2:6" x14ac:dyDescent="0.35">
      <c r="B31" s="1">
        <v>26</v>
      </c>
      <c r="C31" s="7">
        <f t="shared" si="1"/>
        <v>17586.025953454329</v>
      </c>
      <c r="D31" s="7">
        <f>C31*'קרן שווה'!$C$5</f>
        <v>32.973798662726864</v>
      </c>
      <c r="E31" s="7">
        <f>'קרן שווה'!$C$8-D31</f>
        <v>303.84174849670694</v>
      </c>
      <c r="F31" s="7">
        <f t="shared" si="0"/>
        <v>17282.184204957623</v>
      </c>
    </row>
    <row r="32" spans="2:6" x14ac:dyDescent="0.35">
      <c r="B32" s="1">
        <v>27</v>
      </c>
      <c r="C32" s="7">
        <f t="shared" si="1"/>
        <v>17282.184204957623</v>
      </c>
      <c r="D32" s="7">
        <f>C32*'קרן שווה'!$C$5</f>
        <v>32.404095384295545</v>
      </c>
      <c r="E32" s="7">
        <f>'קרן שווה'!$C$8-D32</f>
        <v>304.41145177513829</v>
      </c>
      <c r="F32" s="7">
        <f t="shared" si="0"/>
        <v>16977.772753182486</v>
      </c>
    </row>
    <row r="33" spans="2:6" x14ac:dyDescent="0.35">
      <c r="B33" s="1">
        <v>28</v>
      </c>
      <c r="C33" s="7">
        <f t="shared" si="1"/>
        <v>16977.772753182486</v>
      </c>
      <c r="D33" s="7">
        <f>C33*'קרן שווה'!$C$5</f>
        <v>31.833323912217161</v>
      </c>
      <c r="E33" s="7">
        <f>'קרן שווה'!$C$8-D33</f>
        <v>304.98222324721667</v>
      </c>
      <c r="F33" s="7">
        <f t="shared" si="0"/>
        <v>16672.790529935268</v>
      </c>
    </row>
    <row r="34" spans="2:6" x14ac:dyDescent="0.35">
      <c r="B34" s="1">
        <v>29</v>
      </c>
      <c r="C34" s="7">
        <f t="shared" si="1"/>
        <v>16672.790529935268</v>
      </c>
      <c r="D34" s="7">
        <f>C34*'קרן שווה'!$C$5</f>
        <v>31.261482243628627</v>
      </c>
      <c r="E34" s="7">
        <f>'קרן שווה'!$C$8-D34</f>
        <v>305.55406491580521</v>
      </c>
      <c r="F34" s="7">
        <f t="shared" si="0"/>
        <v>16367.236465019463</v>
      </c>
    </row>
    <row r="35" spans="2:6" x14ac:dyDescent="0.35">
      <c r="B35" s="1">
        <v>30</v>
      </c>
      <c r="C35" s="7">
        <f t="shared" si="1"/>
        <v>16367.236465019463</v>
      </c>
      <c r="D35" s="7">
        <f>C35*'קרן שווה'!$C$5</f>
        <v>30.688568371911494</v>
      </c>
      <c r="E35" s="7">
        <f>'קרן שווה'!$C$8-D35</f>
        <v>306.12697878752232</v>
      </c>
      <c r="F35" s="7">
        <f t="shared" si="0"/>
        <v>16061.109486231941</v>
      </c>
    </row>
    <row r="36" spans="2:6" x14ac:dyDescent="0.35">
      <c r="B36" s="1">
        <v>31</v>
      </c>
      <c r="C36" s="7">
        <f t="shared" si="1"/>
        <v>16061.109486231941</v>
      </c>
      <c r="D36" s="7">
        <f>C36*'קרן שווה'!$C$5</f>
        <v>30.114580286684888</v>
      </c>
      <c r="E36" s="7">
        <f>'קרן שווה'!$C$8-D36</f>
        <v>306.70096687274895</v>
      </c>
      <c r="F36" s="7">
        <f t="shared" si="0"/>
        <v>15754.408519359191</v>
      </c>
    </row>
    <row r="37" spans="2:6" x14ac:dyDescent="0.35">
      <c r="B37" s="1">
        <v>32</v>
      </c>
      <c r="C37" s="7">
        <f t="shared" si="1"/>
        <v>15754.408519359191</v>
      </c>
      <c r="D37" s="7">
        <f>C37*'קרן שווה'!$C$5</f>
        <v>29.539515973798483</v>
      </c>
      <c r="E37" s="7">
        <f>'קרן שווה'!$C$8-D37</f>
        <v>307.27603118563536</v>
      </c>
      <c r="F37" s="7">
        <f t="shared" si="0"/>
        <v>15447.132488173556</v>
      </c>
    </row>
    <row r="38" spans="2:6" x14ac:dyDescent="0.35">
      <c r="B38" s="1">
        <v>33</v>
      </c>
      <c r="C38" s="7">
        <f t="shared" si="1"/>
        <v>15447.132488173556</v>
      </c>
      <c r="D38" s="7">
        <f>C38*'קרן שווה'!$C$5</f>
        <v>28.963373415325417</v>
      </c>
      <c r="E38" s="7">
        <f>'קרן שווה'!$C$8-D38</f>
        <v>307.85217374410843</v>
      </c>
      <c r="F38" s="7">
        <f t="shared" ref="F38:F69" si="2">C38-E38</f>
        <v>15139.280314429448</v>
      </c>
    </row>
    <row r="39" spans="2:6" x14ac:dyDescent="0.35">
      <c r="B39" s="1">
        <v>34</v>
      </c>
      <c r="C39" s="7">
        <f t="shared" ref="C39:C70" si="3">F38</f>
        <v>15139.280314429448</v>
      </c>
      <c r="D39" s="7">
        <f>C39*'קרן שווה'!$C$5</f>
        <v>28.386150589555214</v>
      </c>
      <c r="E39" s="7">
        <f>'קרן שווה'!$C$8-D39</f>
        <v>308.42939656987863</v>
      </c>
      <c r="F39" s="7">
        <f t="shared" si="2"/>
        <v>14830.85091785957</v>
      </c>
    </row>
    <row r="40" spans="2:6" x14ac:dyDescent="0.35">
      <c r="B40" s="1">
        <v>35</v>
      </c>
      <c r="C40" s="7">
        <f t="shared" si="3"/>
        <v>14830.85091785957</v>
      </c>
      <c r="D40" s="7">
        <f>C40*'קרן שווה'!$C$5</f>
        <v>27.807845470986695</v>
      </c>
      <c r="E40" s="7">
        <f>'קרן שווה'!$C$8-D40</f>
        <v>309.00770168844713</v>
      </c>
      <c r="F40" s="7">
        <f t="shared" si="2"/>
        <v>14521.843216171123</v>
      </c>
    </row>
    <row r="41" spans="2:6" x14ac:dyDescent="0.35">
      <c r="B41" s="1">
        <v>36</v>
      </c>
      <c r="C41" s="7">
        <f t="shared" si="3"/>
        <v>14521.843216171123</v>
      </c>
      <c r="D41" s="7">
        <f>C41*'קרן שווה'!$C$5</f>
        <v>27.228456030320853</v>
      </c>
      <c r="E41" s="7">
        <f>'קרן שווה'!$C$8-D41</f>
        <v>309.58709112911299</v>
      </c>
      <c r="F41" s="7">
        <f t="shared" si="2"/>
        <v>14212.256125042009</v>
      </c>
    </row>
    <row r="42" spans="2:6" x14ac:dyDescent="0.35">
      <c r="B42" s="1">
        <v>37</v>
      </c>
      <c r="C42" s="7">
        <f t="shared" si="3"/>
        <v>14212.256125042009</v>
      </c>
      <c r="D42" s="7">
        <f>C42*'קרן שווה'!$C$5</f>
        <v>26.647980234453765</v>
      </c>
      <c r="E42" s="7">
        <f>'קרן שווה'!$C$8-D42</f>
        <v>310.16756692498006</v>
      </c>
      <c r="F42" s="7">
        <f t="shared" si="2"/>
        <v>13902.08855811703</v>
      </c>
    </row>
    <row r="43" spans="2:6" x14ac:dyDescent="0.35">
      <c r="B43" s="1">
        <v>38</v>
      </c>
      <c r="C43" s="7">
        <f t="shared" si="3"/>
        <v>13902.08855811703</v>
      </c>
      <c r="D43" s="7">
        <f>C43*'קרן שווה'!$C$5</f>
        <v>26.066416046469431</v>
      </c>
      <c r="E43" s="7">
        <f>'קרן שווה'!$C$8-D43</f>
        <v>310.74913111296439</v>
      </c>
      <c r="F43" s="7">
        <f t="shared" si="2"/>
        <v>13591.339427004064</v>
      </c>
    </row>
    <row r="44" spans="2:6" x14ac:dyDescent="0.35">
      <c r="B44" s="1">
        <v>39</v>
      </c>
      <c r="C44" s="7">
        <f t="shared" si="3"/>
        <v>13591.339427004064</v>
      </c>
      <c r="D44" s="7">
        <f>C44*'קרן שווה'!$C$5</f>
        <v>25.483761425632618</v>
      </c>
      <c r="E44" s="7">
        <f>'קרן שווה'!$C$8-D44</f>
        <v>311.33178573380121</v>
      </c>
      <c r="F44" s="7">
        <f t="shared" si="2"/>
        <v>13280.007641270264</v>
      </c>
    </row>
    <row r="45" spans="2:6" x14ac:dyDescent="0.35">
      <c r="B45" s="1">
        <v>40</v>
      </c>
      <c r="C45" s="7">
        <f t="shared" si="3"/>
        <v>13280.007641270264</v>
      </c>
      <c r="D45" s="7">
        <f>C45*'קרן שווה'!$C$5</f>
        <v>24.900014327381744</v>
      </c>
      <c r="E45" s="7">
        <f>'קרן שווה'!$C$8-D45</f>
        <v>311.91553283205207</v>
      </c>
      <c r="F45" s="7">
        <f t="shared" si="2"/>
        <v>12968.092108438212</v>
      </c>
    </row>
    <row r="46" spans="2:6" x14ac:dyDescent="0.35">
      <c r="B46" s="1">
        <v>41</v>
      </c>
      <c r="C46" s="7">
        <f t="shared" si="3"/>
        <v>12968.092108438212</v>
      </c>
      <c r="D46" s="7">
        <f>C46*'קרן שווה'!$C$5</f>
        <v>24.315172703321647</v>
      </c>
      <c r="E46" s="7">
        <f>'קרן שווה'!$C$8-D46</f>
        <v>312.50037445611218</v>
      </c>
      <c r="F46" s="7">
        <f t="shared" si="2"/>
        <v>12655.591733982099</v>
      </c>
    </row>
    <row r="47" spans="2:6" x14ac:dyDescent="0.35">
      <c r="B47" s="1">
        <v>42</v>
      </c>
      <c r="C47" s="7">
        <f t="shared" si="3"/>
        <v>12655.591733982099</v>
      </c>
      <c r="D47" s="7">
        <f>C47*'קרן שווה'!$C$5</f>
        <v>23.729234501216435</v>
      </c>
      <c r="E47" s="7">
        <f>'קרן שווה'!$C$8-D47</f>
        <v>313.08631265821742</v>
      </c>
      <c r="F47" s="7">
        <f t="shared" si="2"/>
        <v>12342.505421323882</v>
      </c>
    </row>
    <row r="48" spans="2:6" x14ac:dyDescent="0.35">
      <c r="B48" s="1">
        <v>43</v>
      </c>
      <c r="C48" s="7">
        <f t="shared" si="3"/>
        <v>12342.505421323882</v>
      </c>
      <c r="D48" s="7">
        <f>C48*'קרן שווה'!$C$5</f>
        <v>23.142197664982277</v>
      </c>
      <c r="E48" s="7">
        <f>'קרן שווה'!$C$8-D48</f>
        <v>313.67334949445154</v>
      </c>
      <c r="F48" s="7">
        <f t="shared" si="2"/>
        <v>12028.832071829431</v>
      </c>
    </row>
    <row r="49" spans="2:6" x14ac:dyDescent="0.35">
      <c r="B49" s="1">
        <v>44</v>
      </c>
      <c r="C49" s="7">
        <f t="shared" si="3"/>
        <v>12028.832071829431</v>
      </c>
      <c r="D49" s="7">
        <f>C49*'קרן שווה'!$C$5</f>
        <v>22.554060134680181</v>
      </c>
      <c r="E49" s="7">
        <f>'קרן שווה'!$C$8-D49</f>
        <v>314.26148702475365</v>
      </c>
      <c r="F49" s="7">
        <f t="shared" si="2"/>
        <v>11714.570584804676</v>
      </c>
    </row>
    <row r="50" spans="2:6" x14ac:dyDescent="0.35">
      <c r="B50" s="1">
        <v>45</v>
      </c>
      <c r="C50" s="7">
        <f t="shared" si="3"/>
        <v>11714.570584804676</v>
      </c>
      <c r="D50" s="7">
        <f>C50*'קרן שווה'!$C$5</f>
        <v>21.964819846508767</v>
      </c>
      <c r="E50" s="7">
        <f>'קרן שווה'!$C$8-D50</f>
        <v>314.85072731292507</v>
      </c>
      <c r="F50" s="7">
        <f t="shared" si="2"/>
        <v>11399.719857491751</v>
      </c>
    </row>
    <row r="51" spans="2:6" x14ac:dyDescent="0.35">
      <c r="B51" s="1">
        <v>46</v>
      </c>
      <c r="C51" s="7">
        <f t="shared" si="3"/>
        <v>11399.719857491751</v>
      </c>
      <c r="D51" s="7">
        <f>C51*'קרן שווה'!$C$5</f>
        <v>21.374474732797033</v>
      </c>
      <c r="E51" s="7">
        <f>'קרן שווה'!$C$8-D51</f>
        <v>315.44107242663682</v>
      </c>
      <c r="F51" s="7">
        <f t="shared" si="2"/>
        <v>11084.278785065115</v>
      </c>
    </row>
    <row r="52" spans="2:6" x14ac:dyDescent="0.35">
      <c r="B52" s="1">
        <v>47</v>
      </c>
      <c r="C52" s="7">
        <f t="shared" si="3"/>
        <v>11084.278785065115</v>
      </c>
      <c r="D52" s="7">
        <f>C52*'קרן שווה'!$C$5</f>
        <v>20.783022721997089</v>
      </c>
      <c r="E52" s="7">
        <f>'קרן שווה'!$C$8-D52</f>
        <v>316.03252443743673</v>
      </c>
      <c r="F52" s="7">
        <f t="shared" si="2"/>
        <v>10768.246260627679</v>
      </c>
    </row>
    <row r="53" spans="2:6" x14ac:dyDescent="0.35">
      <c r="B53" s="1">
        <v>48</v>
      </c>
      <c r="C53" s="7">
        <f t="shared" si="3"/>
        <v>10768.246260627679</v>
      </c>
      <c r="D53" s="7">
        <f>C53*'קרן שווה'!$C$5</f>
        <v>20.190461738676898</v>
      </c>
      <c r="E53" s="7">
        <f>'קרן שווה'!$C$8-D53</f>
        <v>316.62508542075693</v>
      </c>
      <c r="F53" s="7">
        <f t="shared" si="2"/>
        <v>10451.621175206921</v>
      </c>
    </row>
    <row r="54" spans="2:6" x14ac:dyDescent="0.35">
      <c r="B54" s="1">
        <v>49</v>
      </c>
      <c r="C54" s="7">
        <f t="shared" si="3"/>
        <v>10451.621175206921</v>
      </c>
      <c r="D54" s="7">
        <f>C54*'קרן שווה'!$C$5</f>
        <v>19.596789703512975</v>
      </c>
      <c r="E54" s="7">
        <f>'קרן שווה'!$C$8-D54</f>
        <v>317.21875745592087</v>
      </c>
      <c r="F54" s="7">
        <f t="shared" si="2"/>
        <v>10134.402417751</v>
      </c>
    </row>
    <row r="55" spans="2:6" x14ac:dyDescent="0.35">
      <c r="B55" s="1">
        <v>50</v>
      </c>
      <c r="C55" s="7">
        <f t="shared" si="3"/>
        <v>10134.402417751</v>
      </c>
      <c r="D55" s="7">
        <f>C55*'קרן שווה'!$C$5</f>
        <v>19.002004533283124</v>
      </c>
      <c r="E55" s="7">
        <f>'קרן שווה'!$C$8-D55</f>
        <v>317.81354262615071</v>
      </c>
      <c r="F55" s="7">
        <f t="shared" si="2"/>
        <v>9816.5888751248494</v>
      </c>
    </row>
    <row r="56" spans="2:6" x14ac:dyDescent="0.35">
      <c r="B56" s="1">
        <v>51</v>
      </c>
      <c r="C56" s="7">
        <f t="shared" si="3"/>
        <v>9816.5888751248494</v>
      </c>
      <c r="D56" s="7">
        <f>C56*'קרן שווה'!$C$5</f>
        <v>18.406104140859092</v>
      </c>
      <c r="E56" s="7">
        <f>'קרן שווה'!$C$8-D56</f>
        <v>318.40944301857473</v>
      </c>
      <c r="F56" s="7">
        <f t="shared" si="2"/>
        <v>9498.1794321062753</v>
      </c>
    </row>
    <row r="57" spans="2:6" x14ac:dyDescent="0.35">
      <c r="B57" s="1">
        <v>52</v>
      </c>
      <c r="C57" s="7">
        <f t="shared" si="3"/>
        <v>9498.1794321062753</v>
      </c>
      <c r="D57" s="7">
        <f>C57*'קרן שווה'!$C$5</f>
        <v>17.809086435199266</v>
      </c>
      <c r="E57" s="7">
        <f>'קרן שווה'!$C$8-D57</f>
        <v>319.00646072423456</v>
      </c>
      <c r="F57" s="7">
        <f t="shared" si="2"/>
        <v>9179.1729713820405</v>
      </c>
    </row>
    <row r="58" spans="2:6" x14ac:dyDescent="0.35">
      <c r="B58" s="1">
        <v>53</v>
      </c>
      <c r="C58" s="7">
        <f t="shared" si="3"/>
        <v>9179.1729713820405</v>
      </c>
      <c r="D58" s="7">
        <f>C58*'קרן שווה'!$C$5</f>
        <v>17.210949321341324</v>
      </c>
      <c r="E58" s="7">
        <f>'קרן שווה'!$C$8-D58</f>
        <v>319.6045978380925</v>
      </c>
      <c r="F58" s="7">
        <f t="shared" si="2"/>
        <v>8859.5683735439488</v>
      </c>
    </row>
    <row r="59" spans="2:6" x14ac:dyDescent="0.35">
      <c r="B59" s="1">
        <v>54</v>
      </c>
      <c r="C59" s="7">
        <f t="shared" si="3"/>
        <v>8859.5683735439488</v>
      </c>
      <c r="D59" s="7">
        <f>C59*'קרן שווה'!$C$5</f>
        <v>16.611690700394902</v>
      </c>
      <c r="E59" s="7">
        <f>'קרן שווה'!$C$8-D59</f>
        <v>320.20385645903895</v>
      </c>
      <c r="F59" s="7">
        <f t="shared" si="2"/>
        <v>8539.3645170849104</v>
      </c>
    </row>
    <row r="60" spans="2:6" x14ac:dyDescent="0.35">
      <c r="B60" s="1">
        <v>55</v>
      </c>
      <c r="C60" s="7">
        <f t="shared" si="3"/>
        <v>8539.3645170849104</v>
      </c>
      <c r="D60" s="7">
        <f>C60*'קרן שווה'!$C$5</f>
        <v>16.011308469534207</v>
      </c>
      <c r="E60" s="7">
        <f>'קרן שווה'!$C$8-D60</f>
        <v>320.80423868989965</v>
      </c>
      <c r="F60" s="7">
        <f t="shared" si="2"/>
        <v>8218.5602783950108</v>
      </c>
    </row>
    <row r="61" spans="2:6" x14ac:dyDescent="0.35">
      <c r="B61" s="1">
        <v>56</v>
      </c>
      <c r="C61" s="7">
        <f t="shared" si="3"/>
        <v>8218.5602783950108</v>
      </c>
      <c r="D61" s="7">
        <f>C61*'קרן שווה'!$C$5</f>
        <v>15.409800521990645</v>
      </c>
      <c r="E61" s="7">
        <f>'קרן שווה'!$C$8-D61</f>
        <v>321.4057466374432</v>
      </c>
      <c r="F61" s="7">
        <f t="shared" si="2"/>
        <v>7897.1545317575674</v>
      </c>
    </row>
    <row r="62" spans="2:6" x14ac:dyDescent="0.35">
      <c r="B62" s="1">
        <v>57</v>
      </c>
      <c r="C62" s="7">
        <f t="shared" si="3"/>
        <v>7897.1545317575674</v>
      </c>
      <c r="D62" s="7">
        <f>C62*'קרן שווה'!$C$5</f>
        <v>14.807164747045439</v>
      </c>
      <c r="E62" s="7">
        <f>'קרן שווה'!$C$8-D62</f>
        <v>322.00838241238841</v>
      </c>
      <c r="F62" s="7">
        <f t="shared" si="2"/>
        <v>7575.1461493451789</v>
      </c>
    </row>
    <row r="63" spans="2:6" x14ac:dyDescent="0.35">
      <c r="B63" s="1">
        <v>58</v>
      </c>
      <c r="C63" s="7">
        <f t="shared" si="3"/>
        <v>7575.1461493451789</v>
      </c>
      <c r="D63" s="7">
        <f>C63*'קרן שווה'!$C$5</f>
        <v>14.20339903002221</v>
      </c>
      <c r="E63" s="7">
        <f>'קרן שווה'!$C$8-D63</f>
        <v>322.61214812941165</v>
      </c>
      <c r="F63" s="7">
        <f t="shared" si="2"/>
        <v>7252.5340012157676</v>
      </c>
    </row>
    <row r="64" spans="2:6" x14ac:dyDescent="0.35">
      <c r="B64" s="1">
        <v>59</v>
      </c>
      <c r="C64" s="7">
        <f t="shared" si="3"/>
        <v>7252.5340012157676</v>
      </c>
      <c r="D64" s="7">
        <f>C64*'קרן שווה'!$C$5</f>
        <v>13.598501252279563</v>
      </c>
      <c r="E64" s="7">
        <f>'קרן שווה'!$C$8-D64</f>
        <v>323.21704590715427</v>
      </c>
      <c r="F64" s="7">
        <f t="shared" si="2"/>
        <v>6929.3169553086136</v>
      </c>
    </row>
    <row r="65" spans="2:6" x14ac:dyDescent="0.35">
      <c r="B65" s="1">
        <v>60</v>
      </c>
      <c r="C65" s="7">
        <f t="shared" si="3"/>
        <v>6929.3169553086136</v>
      </c>
      <c r="D65" s="7">
        <f>C65*'קרן שווה'!$C$5</f>
        <v>12.992469291203649</v>
      </c>
      <c r="E65" s="7">
        <f>'קרן שווה'!$C$8-D65</f>
        <v>323.8230778682302</v>
      </c>
      <c r="F65" s="7">
        <f t="shared" si="2"/>
        <v>6605.4938774403836</v>
      </c>
    </row>
    <row r="66" spans="2:6" x14ac:dyDescent="0.35">
      <c r="B66" s="1">
        <v>61</v>
      </c>
      <c r="C66" s="7">
        <f t="shared" si="3"/>
        <v>6605.4938774403836</v>
      </c>
      <c r="D66" s="7">
        <f>C66*'קרן שווה'!$C$5</f>
        <v>12.385301020200719</v>
      </c>
      <c r="E66" s="7">
        <f>'קרן שווה'!$C$8-D66</f>
        <v>324.43024613923313</v>
      </c>
      <c r="F66" s="7">
        <f t="shared" si="2"/>
        <v>6281.0636313011501</v>
      </c>
    </row>
    <row r="67" spans="2:6" x14ac:dyDescent="0.35">
      <c r="B67" s="1">
        <v>62</v>
      </c>
      <c r="C67" s="7">
        <f t="shared" si="3"/>
        <v>6281.0636313011501</v>
      </c>
      <c r="D67" s="7">
        <f>C67*'קרן שווה'!$C$5</f>
        <v>11.776994308689655</v>
      </c>
      <c r="E67" s="7">
        <f>'קרן שווה'!$C$8-D67</f>
        <v>325.03855285074417</v>
      </c>
      <c r="F67" s="7">
        <f t="shared" si="2"/>
        <v>5956.025078450406</v>
      </c>
    </row>
    <row r="68" spans="2:6" x14ac:dyDescent="0.35">
      <c r="B68" s="1">
        <v>63</v>
      </c>
      <c r="C68" s="7">
        <f t="shared" si="3"/>
        <v>5956.025078450406</v>
      </c>
      <c r="D68" s="7">
        <f>C68*'קרן שווה'!$C$5</f>
        <v>11.16754702209451</v>
      </c>
      <c r="E68" s="7">
        <f>'קרן שווה'!$C$8-D68</f>
        <v>325.6480001373393</v>
      </c>
      <c r="F68" s="7">
        <f t="shared" si="2"/>
        <v>5630.3770783130667</v>
      </c>
    </row>
    <row r="69" spans="2:6" x14ac:dyDescent="0.35">
      <c r="B69" s="1">
        <v>64</v>
      </c>
      <c r="C69" s="7">
        <f t="shared" si="3"/>
        <v>5630.3770783130667</v>
      </c>
      <c r="D69" s="7">
        <f>C69*'קרן שווה'!$C$5</f>
        <v>10.556957021837</v>
      </c>
      <c r="E69" s="7">
        <f>'קרן שווה'!$C$8-D69</f>
        <v>326.25859013759685</v>
      </c>
      <c r="F69" s="7">
        <f t="shared" si="2"/>
        <v>5304.1184881754698</v>
      </c>
    </row>
    <row r="70" spans="2:6" x14ac:dyDescent="0.35">
      <c r="B70" s="1">
        <v>65</v>
      </c>
      <c r="C70" s="7">
        <f t="shared" si="3"/>
        <v>5304.1184881754698</v>
      </c>
      <c r="D70" s="7">
        <f>C70*'קרן שווה'!$C$5</f>
        <v>9.9452221653290049</v>
      </c>
      <c r="E70" s="7">
        <f>'קרן שווה'!$C$8-D70</f>
        <v>326.87032499410481</v>
      </c>
      <c r="F70" s="7">
        <f t="shared" ref="F70:F101" si="4">C70-E70</f>
        <v>4977.2481631813653</v>
      </c>
    </row>
    <row r="71" spans="2:6" x14ac:dyDescent="0.35">
      <c r="B71" s="1">
        <v>66</v>
      </c>
      <c r="C71" s="7">
        <f t="shared" ref="C71:C85" si="5">F70</f>
        <v>4977.2481631813653</v>
      </c>
      <c r="D71" s="7">
        <f>C71*'קרן שווה'!$C$5</f>
        <v>9.3323403059650598</v>
      </c>
      <c r="E71" s="7">
        <f>'קרן שווה'!$C$8-D71</f>
        <v>327.4832068534688</v>
      </c>
      <c r="F71" s="7">
        <f t="shared" si="4"/>
        <v>4649.7649563278965</v>
      </c>
    </row>
    <row r="72" spans="2:6" x14ac:dyDescent="0.35">
      <c r="B72" s="1">
        <v>67</v>
      </c>
      <c r="C72" s="7">
        <f t="shared" si="5"/>
        <v>4649.7649563278965</v>
      </c>
      <c r="D72" s="7">
        <f>C72*'קרן שווה'!$C$5</f>
        <v>8.718309293114805</v>
      </c>
      <c r="E72" s="7">
        <f>'קרן שווה'!$C$8-D72</f>
        <v>328.09723786631901</v>
      </c>
      <c r="F72" s="7">
        <f t="shared" si="4"/>
        <v>4321.6677184615774</v>
      </c>
    </row>
    <row r="73" spans="2:6" x14ac:dyDescent="0.35">
      <c r="B73" s="1">
        <v>68</v>
      </c>
      <c r="C73" s="7">
        <f t="shared" si="5"/>
        <v>4321.6677184615774</v>
      </c>
      <c r="D73" s="7">
        <f>C73*'קרן שווה'!$C$5</f>
        <v>8.103126972115458</v>
      </c>
      <c r="E73" s="7">
        <f>'קרן שווה'!$C$8-D73</f>
        <v>328.7124201873184</v>
      </c>
      <c r="F73" s="7">
        <f t="shared" si="4"/>
        <v>3992.9552982742589</v>
      </c>
    </row>
    <row r="74" spans="2:6" x14ac:dyDescent="0.35">
      <c r="B74" s="1">
        <v>69</v>
      </c>
      <c r="C74" s="7">
        <f t="shared" si="5"/>
        <v>3992.9552982742589</v>
      </c>
      <c r="D74" s="7">
        <f>C74*'קרן שווה'!$C$5</f>
        <v>7.4867911842642352</v>
      </c>
      <c r="E74" s="7">
        <f>'קרן שווה'!$C$8-D74</f>
        <v>329.3287559751696</v>
      </c>
      <c r="F74" s="7">
        <f t="shared" si="4"/>
        <v>3663.6265422990891</v>
      </c>
    </row>
    <row r="75" spans="2:6" x14ac:dyDescent="0.35">
      <c r="B75" s="1">
        <v>70</v>
      </c>
      <c r="C75" s="7">
        <f t="shared" si="5"/>
        <v>3663.6265422990891</v>
      </c>
      <c r="D75" s="7">
        <f>C75*'קרן שווה'!$C$5</f>
        <v>6.8692997668107916</v>
      </c>
      <c r="E75" s="7">
        <f>'קרן שווה'!$C$8-D75</f>
        <v>329.94624739262304</v>
      </c>
      <c r="F75" s="7">
        <f t="shared" si="4"/>
        <v>3333.6802949064659</v>
      </c>
    </row>
    <row r="76" spans="2:6" x14ac:dyDescent="0.35">
      <c r="B76" s="1">
        <v>71</v>
      </c>
      <c r="C76" s="7">
        <f t="shared" si="5"/>
        <v>3333.6802949064659</v>
      </c>
      <c r="D76" s="7">
        <f>C76*'קרן שווה'!$C$5</f>
        <v>6.2506505529496232</v>
      </c>
      <c r="E76" s="7">
        <f>'קרן שווה'!$C$8-D76</f>
        <v>330.56489660648418</v>
      </c>
      <c r="F76" s="7">
        <f t="shared" si="4"/>
        <v>3003.1153982999817</v>
      </c>
    </row>
    <row r="77" spans="2:6" x14ac:dyDescent="0.35">
      <c r="B77" s="1">
        <v>72</v>
      </c>
      <c r="C77" s="7">
        <f t="shared" si="5"/>
        <v>3003.1153982999817</v>
      </c>
      <c r="D77" s="7">
        <f>C77*'קרן שווה'!$C$5</f>
        <v>5.6308413718124655</v>
      </c>
      <c r="E77" s="7">
        <f>'קרן שווה'!$C$8-D77</f>
        <v>331.1847057876214</v>
      </c>
      <c r="F77" s="7">
        <f t="shared" si="4"/>
        <v>2671.9306925123601</v>
      </c>
    </row>
    <row r="78" spans="2:6" x14ac:dyDescent="0.35">
      <c r="B78" s="1">
        <v>73</v>
      </c>
      <c r="C78" s="7">
        <f t="shared" si="5"/>
        <v>2671.9306925123601</v>
      </c>
      <c r="D78" s="7">
        <f>C78*'קרן שווה'!$C$5</f>
        <v>5.0098700484606749</v>
      </c>
      <c r="E78" s="7">
        <f>'קרן שווה'!$C$8-D78</f>
        <v>331.80567711097314</v>
      </c>
      <c r="F78" s="7">
        <f t="shared" si="4"/>
        <v>2340.1250154013869</v>
      </c>
    </row>
    <row r="79" spans="2:6" x14ac:dyDescent="0.35">
      <c r="B79" s="1">
        <v>74</v>
      </c>
      <c r="C79" s="7">
        <f t="shared" si="5"/>
        <v>2340.1250154013869</v>
      </c>
      <c r="D79" s="7">
        <f>C79*'קרן שווה'!$C$5</f>
        <v>4.3877344038776007</v>
      </c>
      <c r="E79" s="7">
        <f>'קרן שווה'!$C$8-D79</f>
        <v>332.42781275555626</v>
      </c>
      <c r="F79" s="7">
        <f t="shared" si="4"/>
        <v>2007.6972026458307</v>
      </c>
    </row>
    <row r="80" spans="2:6" x14ac:dyDescent="0.35">
      <c r="B80" s="1">
        <v>75</v>
      </c>
      <c r="C80" s="7">
        <f t="shared" si="5"/>
        <v>2007.6972026458307</v>
      </c>
      <c r="D80" s="7">
        <f>C80*'קרן שווה'!$C$5</f>
        <v>3.7644322549609321</v>
      </c>
      <c r="E80" s="7">
        <f>'קרן שווה'!$C$8-D80</f>
        <v>333.05111490447291</v>
      </c>
      <c r="F80" s="7">
        <f t="shared" si="4"/>
        <v>1674.6460877413579</v>
      </c>
    </row>
    <row r="81" spans="2:6" x14ac:dyDescent="0.35">
      <c r="B81" s="1">
        <v>76</v>
      </c>
      <c r="C81" s="7">
        <f t="shared" si="5"/>
        <v>1674.6460877413579</v>
      </c>
      <c r="D81" s="7">
        <f>C81*'קרן שווה'!$C$5</f>
        <v>3.1399614145150458</v>
      </c>
      <c r="E81" s="7">
        <f>'קרן שווה'!$C$8-D81</f>
        <v>333.67558574491881</v>
      </c>
      <c r="F81" s="7">
        <f t="shared" si="4"/>
        <v>1340.970501996439</v>
      </c>
    </row>
    <row r="82" spans="2:6" x14ac:dyDescent="0.35">
      <c r="B82" s="1">
        <v>77</v>
      </c>
      <c r="C82" s="7">
        <f t="shared" si="5"/>
        <v>1340.970501996439</v>
      </c>
      <c r="D82" s="7">
        <f>C82*'קרן שווה'!$C$5</f>
        <v>2.514319691243323</v>
      </c>
      <c r="E82" s="7">
        <f>'קרן שווה'!$C$8-D82</f>
        <v>334.30122746819052</v>
      </c>
      <c r="F82" s="7">
        <f t="shared" si="4"/>
        <v>1006.6692745282485</v>
      </c>
    </row>
    <row r="83" spans="2:6" x14ac:dyDescent="0.35">
      <c r="B83" s="1">
        <v>78</v>
      </c>
      <c r="C83" s="7">
        <f t="shared" si="5"/>
        <v>1006.6692745282485</v>
      </c>
      <c r="D83" s="7">
        <f>C83*'קרן שווה'!$C$5</f>
        <v>1.8875048897404658</v>
      </c>
      <c r="E83" s="7">
        <f>'קרן שווה'!$C$8-D83</f>
        <v>334.92804226969338</v>
      </c>
      <c r="F83" s="7">
        <f t="shared" si="4"/>
        <v>671.7412322585551</v>
      </c>
    </row>
    <row r="84" spans="2:6" x14ac:dyDescent="0.35">
      <c r="B84" s="1">
        <v>79</v>
      </c>
      <c r="C84" s="7">
        <f t="shared" si="5"/>
        <v>671.7412322585551</v>
      </c>
      <c r="D84" s="7">
        <f>C84*'קרן שווה'!$C$5</f>
        <v>1.2595148104847909</v>
      </c>
      <c r="E84" s="7">
        <f>'קרן שווה'!$C$8-D84</f>
        <v>335.55603234894903</v>
      </c>
      <c r="F84" s="7">
        <f t="shared" si="4"/>
        <v>336.18519990960607</v>
      </c>
    </row>
    <row r="85" spans="2:6" x14ac:dyDescent="0.35">
      <c r="B85" s="1">
        <v>80</v>
      </c>
      <c r="C85" s="7">
        <f t="shared" si="5"/>
        <v>336.18519990960607</v>
      </c>
      <c r="D85" s="7">
        <f>C85*'קרן שווה'!$C$5</f>
        <v>0.63034724983051138</v>
      </c>
      <c r="E85" s="7">
        <f>'קרן שווה'!$C$8-D85</f>
        <v>336.18519990960334</v>
      </c>
      <c r="F85" s="7">
        <f t="shared" si="4"/>
        <v>2.7284841053187847E-12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קרן שווה</vt:lpstr>
      <vt:lpstr>שפיצר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 Naumburger</dc:creator>
  <cp:lastModifiedBy>efraim hazony</cp:lastModifiedBy>
  <dcterms:created xsi:type="dcterms:W3CDTF">2015-06-05T18:17:20Z</dcterms:created>
  <dcterms:modified xsi:type="dcterms:W3CDTF">2020-04-10T10:28:06Z</dcterms:modified>
</cp:coreProperties>
</file>