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L:\Modern\FieldVisits\"/>
    </mc:Choice>
  </mc:AlternateContent>
  <xr:revisionPtr revIDLastSave="0" documentId="13_ncr:1_{A8FD6942-F6FF-44E9-AB37-75A41C61C049}" xr6:coauthVersionLast="41" xr6:coauthVersionMax="41" xr10:uidLastSave="{00000000-0000-0000-0000-000000000000}"/>
  <bookViews>
    <workbookView xWindow="28680" yWindow="330" windowWidth="25440" windowHeight="15390" xr2:uid="{62E40685-8569-48A2-98E8-A504D3602E9A}"/>
  </bookViews>
  <sheets>
    <sheet name="K17"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6" i="1" l="1"/>
  <c r="L18" i="1"/>
  <c r="P18" i="1"/>
  <c r="V18" i="1"/>
  <c r="S6" i="1"/>
  <c r="T6" i="1"/>
  <c r="S8" i="1"/>
  <c r="T8" i="1"/>
  <c r="P19" i="1"/>
  <c r="X19" i="1"/>
  <c r="C29" i="1"/>
  <c r="C28" i="1"/>
  <c r="P16" i="1"/>
  <c r="U16" i="1"/>
  <c r="T18" i="1"/>
  <c r="C26" i="1"/>
  <c r="C25" i="1"/>
  <c r="C24" i="1"/>
  <c r="I23" i="1"/>
  <c r="G23" i="1"/>
  <c r="U8" i="1"/>
  <c r="N8" i="1"/>
  <c r="N7" i="1"/>
  <c r="O8" i="1"/>
  <c r="S7" i="1"/>
  <c r="O7" i="1"/>
  <c r="T7" i="1"/>
  <c r="I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GAAdmin</author>
    <author>cmcneil</author>
    <author>ehbaker</author>
  </authors>
  <commentList>
    <comment ref="M2" authorId="0" shapeId="0" xr:uid="{218D5950-F29B-49C2-A700-CFFC93D4B349}">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1E0D3577-1BBF-40FB-8752-93958E5E6565}">
      <text>
        <r>
          <rPr>
            <sz val="8"/>
            <color indexed="81"/>
            <rFont val="Tahoma"/>
            <family val="2"/>
          </rPr>
          <t>This is the amount of snow that is above the summer surface.  The value should always be positive or zero.</t>
        </r>
      </text>
    </comment>
    <comment ref="A3" authorId="0" shapeId="0" xr:uid="{977218EB-27BD-4359-81FB-42A6295F4D6C}">
      <text>
        <r>
          <rPr>
            <b/>
            <sz val="8"/>
            <color indexed="81"/>
            <rFont val="Tahoma"/>
            <family val="2"/>
          </rPr>
          <t>GAAdmin:</t>
        </r>
        <r>
          <rPr>
            <sz val="8"/>
            <color indexed="81"/>
            <rFont val="Tahoma"/>
            <family val="2"/>
          </rPr>
          <t xml:space="preserve">
The stake with which the observations were made.</t>
        </r>
      </text>
    </comment>
    <comment ref="B3" authorId="0" shapeId="0" xr:uid="{2C1A1B70-5732-414E-9974-5C5B4CE10286}">
      <text>
        <r>
          <rPr>
            <b/>
            <sz val="8"/>
            <color indexed="81"/>
            <rFont val="Tahoma"/>
            <family val="2"/>
          </rPr>
          <t>GAAdmin:</t>
        </r>
        <r>
          <rPr>
            <sz val="8"/>
            <color indexed="81"/>
            <rFont val="Tahoma"/>
            <family val="2"/>
          </rPr>
          <t xml:space="preserve">
Date of observations</t>
        </r>
      </text>
    </comment>
    <comment ref="C3" authorId="0" shapeId="0" xr:uid="{80B8CB8B-D7C5-4147-8B92-964F1FA26AD9}">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725D2A8E-0EC7-4069-B709-87CA41527722}">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E45CC1F9-5620-4DB5-A3DB-495DFDAD4DDD}">
      <text>
        <r>
          <rPr>
            <sz val="8"/>
            <color indexed="81"/>
            <rFont val="Tahoma"/>
            <family val="2"/>
          </rPr>
          <t>Type of surface strata:
Glacier Ice, Snow, Superimposed Ice, Old Firn or New Firn.  For the Fall surveys this should be the surface strata beneath any fresh snow.</t>
        </r>
      </text>
    </comment>
    <comment ref="G3" authorId="0" shapeId="0" xr:uid="{581FBF7E-5DAE-4DAF-B91B-1D0564F958F0}">
      <text>
        <r>
          <rPr>
            <b/>
            <sz val="8"/>
            <color indexed="81"/>
            <rFont val="Tahoma"/>
            <family val="2"/>
          </rPr>
          <t>GAAdmin:</t>
        </r>
        <r>
          <rPr>
            <sz val="8"/>
            <color indexed="81"/>
            <rFont val="Tahoma"/>
            <family val="2"/>
          </rPr>
          <t xml:space="preserve">
Average depth of snow as determined in snow pit.</t>
        </r>
      </text>
    </comment>
    <comment ref="H3" authorId="0" shapeId="0" xr:uid="{8775BD83-5533-4712-BD00-BB34DA280B5B}">
      <text>
        <r>
          <rPr>
            <b/>
            <sz val="8"/>
            <color indexed="81"/>
            <rFont val="Tahoma"/>
            <family val="2"/>
          </rPr>
          <t>GAAdmin:</t>
        </r>
        <r>
          <rPr>
            <sz val="8"/>
            <color indexed="81"/>
            <rFont val="Tahoma"/>
            <family val="2"/>
          </rPr>
          <t xml:space="preserve">
Average depth of snow from probing
</t>
        </r>
      </text>
    </comment>
    <comment ref="I3" authorId="0" shapeId="0" xr:uid="{0CDD21BF-89D9-40D6-BD82-8D2AE0ECEACD}">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3" authorId="0" shapeId="0" xr:uid="{BAEC970D-AB61-460C-804F-C696485EE9F0}">
      <text>
        <r>
          <rPr>
            <b/>
            <sz val="8"/>
            <color indexed="81"/>
            <rFont val="Tahoma"/>
            <family val="2"/>
          </rPr>
          <t>GAAdmin:</t>
        </r>
        <r>
          <rPr>
            <sz val="8"/>
            <color indexed="81"/>
            <rFont val="Tahoma"/>
            <family val="2"/>
          </rPr>
          <t xml:space="preserve">
Standard Error</t>
        </r>
      </text>
    </comment>
    <comment ref="K3" authorId="0" shapeId="0" xr:uid="{AA063807-F0EA-4861-87C4-30D3792D10FA}">
      <text>
        <r>
          <rPr>
            <b/>
            <sz val="8"/>
            <color indexed="81"/>
            <rFont val="Tahoma"/>
            <family val="2"/>
          </rPr>
          <t>GAAdmin:</t>
        </r>
        <r>
          <rPr>
            <sz val="8"/>
            <color indexed="81"/>
            <rFont val="Tahoma"/>
            <family val="2"/>
          </rPr>
          <t xml:space="preserve">
number of observations of snow depth</t>
        </r>
      </text>
    </comment>
    <comment ref="L3" authorId="0" shapeId="0" xr:uid="{71ACE928-2916-4213-8555-35FFC325432A}">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EB5044B7-3D14-40B3-950D-569D58F45B7F}">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E7B59CF6-6FCC-40A1-9983-BFE33B523108}">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CD80A9E3-6AC9-4B63-898C-22FE6D54AFE3}">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0BECDC5C-CE56-4339-A4B7-EBC8DAE2CEA4}">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08015FB5-3EDD-4AAE-B040-889242DECED5}">
      <text>
        <r>
          <rPr>
            <sz val="8"/>
            <color indexed="81"/>
            <rFont val="Tahoma"/>
            <family val="2"/>
          </rPr>
          <t>Average density of the material above ss.</t>
        </r>
      </text>
    </comment>
    <comment ref="R3" authorId="0" shapeId="0" xr:uid="{6FDA5723-4B66-4D81-88E3-C52892AE6888}">
      <text>
        <r>
          <rPr>
            <b/>
            <sz val="8"/>
            <color indexed="81"/>
            <rFont val="Tahoma"/>
            <family val="2"/>
          </rPr>
          <t>GAAdmin:</t>
        </r>
        <r>
          <rPr>
            <sz val="8"/>
            <color indexed="81"/>
            <rFont val="Tahoma"/>
            <family val="2"/>
          </rPr>
          <t xml:space="preserve">
Is the Density Estimated (E) or is it Measured (M) ?</t>
        </r>
      </text>
    </comment>
    <comment ref="S3" authorId="0" shapeId="0" xr:uid="{1D974147-B800-41DF-8A07-35B4FDB2DD51}">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EEFD1BE6-C274-4D06-B52C-6F9B80B56012}">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B7D93BFF-1736-48AF-9F3C-33D742299FAE}">
      <text>
        <r>
          <rPr>
            <sz val="8"/>
            <color indexed="81"/>
            <rFont val="Tahoma"/>
            <family val="2"/>
          </rPr>
          <t>This is both calculated and measured.  What goes in this column is an average or the "best value".  This is done so that there is a check on the entered value.  Identifying the summer surface correctly is VERY important!  That is why there is a built in check.</t>
        </r>
      </text>
    </comment>
    <comment ref="S4" authorId="0" shapeId="0" xr:uid="{E96AF6B3-4B6A-47FD-97F0-94C1A69361A1}">
      <text/>
    </comment>
    <comment ref="A8" authorId="0" shapeId="0" xr:uid="{B5E281F3-7C6B-4214-8E3F-8D7888500676}">
      <text>
        <r>
          <rPr>
            <sz val="8"/>
            <color indexed="81"/>
            <rFont val="Tahoma"/>
            <family val="2"/>
          </rPr>
          <t>There was an additional 1 cm of snow on this day.  Measurements recorded here ignore this snow layer and consider it accumulation for the following year.</t>
        </r>
      </text>
    </comment>
    <comment ref="A13" authorId="0" shapeId="0" xr:uid="{F4616D8E-C547-42C4-802E-8C0C401A56EA}">
      <text>
        <r>
          <rPr>
            <b/>
            <sz val="8"/>
            <color indexed="81"/>
            <rFont val="Tahoma"/>
            <family val="2"/>
          </rPr>
          <t>GAAdmin:</t>
        </r>
        <r>
          <rPr>
            <sz val="8"/>
            <color indexed="81"/>
            <rFont val="Tahoma"/>
            <family val="2"/>
          </rPr>
          <t xml:space="preserve">
The stake with which the observations were made.</t>
        </r>
      </text>
    </comment>
    <comment ref="B13" authorId="0" shapeId="0" xr:uid="{4212CB71-B37F-4F35-A7F5-89E446744129}">
      <text>
        <r>
          <rPr>
            <b/>
            <sz val="8"/>
            <color indexed="81"/>
            <rFont val="Tahoma"/>
            <family val="2"/>
          </rPr>
          <t>GAAdmin:</t>
        </r>
        <r>
          <rPr>
            <sz val="8"/>
            <color indexed="81"/>
            <rFont val="Tahoma"/>
            <family val="2"/>
          </rPr>
          <t xml:space="preserve">
Date of observations</t>
        </r>
      </text>
    </comment>
    <comment ref="C13" authorId="1" shapeId="0" xr:uid="{4562BC12-2417-4815-B730-142DF6FE11ED}">
      <text>
        <r>
          <rPr>
            <b/>
            <sz val="9"/>
            <color indexed="81"/>
            <rFont val="Tahoma"/>
            <family val="2"/>
          </rPr>
          <t>cmcneil:</t>
        </r>
        <r>
          <rPr>
            <sz val="9"/>
            <color indexed="81"/>
            <rFont val="Tahoma"/>
            <family val="2"/>
          </rPr>
          <t xml:space="preserve">
Total length of stake</t>
        </r>
      </text>
    </comment>
    <comment ref="D13" authorId="1" shapeId="0" xr:uid="{6B00F6F7-B323-45F1-A7B8-E9A056A32769}">
      <text>
        <r>
          <rPr>
            <b/>
            <sz val="9"/>
            <color indexed="81"/>
            <rFont val="Tahoma"/>
            <family val="2"/>
          </rPr>
          <t>cmcneil:</t>
        </r>
        <r>
          <rPr>
            <sz val="9"/>
            <color indexed="81"/>
            <rFont val="Tahoma"/>
            <family val="2"/>
          </rPr>
          <t xml:space="preserve">
Length of stake above the surface noted in column D</t>
        </r>
      </text>
    </comment>
    <comment ref="E13" authorId="1" shapeId="0" xr:uid="{C8DFA631-E91B-41B6-A737-8D110D162DA7}">
      <text>
        <r>
          <rPr>
            <b/>
            <sz val="9"/>
            <color indexed="81"/>
            <rFont val="Tahoma"/>
            <family val="2"/>
          </rPr>
          <t>cmcneil:</t>
        </r>
        <r>
          <rPr>
            <sz val="9"/>
            <color indexed="81"/>
            <rFont val="Tahoma"/>
            <family val="2"/>
          </rPr>
          <t xml:space="preserve">
Length of stake still below the surface noted in column D</t>
        </r>
      </text>
    </comment>
    <comment ref="F13" authorId="0" shapeId="0" xr:uid="{4B59C527-76A6-4B6A-9C45-A3FC7F6CD6C2}">
      <text>
        <r>
          <rPr>
            <sz val="8"/>
            <color indexed="81"/>
            <rFont val="Tahoma"/>
            <family val="2"/>
          </rPr>
          <t>Type of surface strata:
Glacier Ice, Snow, Superimposed Ice, Old Firn or New Firn.  For the Fall surveys this should be the surface strata beneath any fresh snow.</t>
        </r>
      </text>
    </comment>
    <comment ref="G13" authorId="0" shapeId="0" xr:uid="{43FD6771-B593-412E-A954-B43D89201ACD}">
      <text>
        <r>
          <rPr>
            <b/>
            <sz val="8"/>
            <color indexed="81"/>
            <rFont val="Tahoma"/>
            <family val="2"/>
          </rPr>
          <t>GAAdmin:</t>
        </r>
        <r>
          <rPr>
            <sz val="8"/>
            <color indexed="81"/>
            <rFont val="Tahoma"/>
            <family val="2"/>
          </rPr>
          <t xml:space="preserve">
Average depth of snow as determined in snow pit.</t>
        </r>
      </text>
    </comment>
    <comment ref="H13" authorId="0" shapeId="0" xr:uid="{CE4A0228-40ED-4DDB-8EC3-253B36BB0C27}">
      <text>
        <r>
          <rPr>
            <b/>
            <sz val="8"/>
            <color indexed="81"/>
            <rFont val="Tahoma"/>
            <family val="2"/>
          </rPr>
          <t>GAAdmin:</t>
        </r>
        <r>
          <rPr>
            <sz val="8"/>
            <color indexed="81"/>
            <rFont val="Tahoma"/>
            <family val="2"/>
          </rPr>
          <t xml:space="preserve">
Average depth of snow from probing
</t>
        </r>
      </text>
    </comment>
    <comment ref="I13" authorId="0" shapeId="0" xr:uid="{CA9CEA66-239E-49BF-BCC5-7206C76CB1B6}">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13" authorId="0" shapeId="0" xr:uid="{332D1906-543B-46BF-AEFE-BD9A73664AF6}">
      <text>
        <r>
          <rPr>
            <b/>
            <sz val="8"/>
            <color indexed="81"/>
            <rFont val="Tahoma"/>
            <family val="2"/>
          </rPr>
          <t>GAAdmin:</t>
        </r>
        <r>
          <rPr>
            <sz val="8"/>
            <color indexed="81"/>
            <rFont val="Tahoma"/>
            <family val="2"/>
          </rPr>
          <t xml:space="preserve">
Standard Error</t>
        </r>
      </text>
    </comment>
    <comment ref="K13" authorId="0" shapeId="0" xr:uid="{A4A418DC-9690-4C4E-AB70-768566BDDFC4}">
      <text>
        <r>
          <rPr>
            <b/>
            <sz val="8"/>
            <color indexed="81"/>
            <rFont val="Tahoma"/>
            <family val="2"/>
          </rPr>
          <t>GAAdmin:</t>
        </r>
        <r>
          <rPr>
            <sz val="8"/>
            <color indexed="81"/>
            <rFont val="Tahoma"/>
            <family val="2"/>
          </rPr>
          <t xml:space="preserve">
number of observations of snow depth</t>
        </r>
      </text>
    </comment>
    <comment ref="M13" authorId="0" shapeId="0" xr:uid="{0B4E34BE-EC34-4822-8275-577D11BDDD97}">
      <text>
        <r>
          <rPr>
            <b/>
            <sz val="8"/>
            <color indexed="81"/>
            <rFont val="Tahoma"/>
            <family val="2"/>
          </rPr>
          <t>GAAdmin:</t>
        </r>
        <r>
          <rPr>
            <sz val="8"/>
            <color indexed="81"/>
            <rFont val="Tahoma"/>
            <family val="2"/>
          </rPr>
          <t xml:space="preserve">
This density is estimated and is based on the surface strata of the previous survey.</t>
        </r>
      </text>
    </comment>
    <comment ref="O13" authorId="0" shapeId="0" xr:uid="{979F651E-68B0-418F-A612-056BC4906B5F}">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13" authorId="0" shapeId="0" xr:uid="{AE857DFC-0009-4451-854D-9AECC3B955D2}">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13" authorId="0" shapeId="0" xr:uid="{5AAF69A0-4C8A-48BA-A8CA-ED937C3C2317}">
      <text>
        <r>
          <rPr>
            <sz val="8"/>
            <color indexed="81"/>
            <rFont val="Tahoma"/>
            <family val="2"/>
          </rPr>
          <t>Average density of the material above ss.</t>
        </r>
      </text>
    </comment>
    <comment ref="T13" authorId="1" shapeId="0" xr:uid="{68D36330-4952-4FEA-BC70-80F9888A11BF}">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13" authorId="1" shapeId="0" xr:uid="{EEBDB6DC-CB63-4F37-AF69-C3CF08A3DF4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13" authorId="1" shapeId="0" xr:uid="{87FE1DB5-613B-4AD5-8E61-E3BF943C367B}">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13" authorId="1" shapeId="0" xr:uid="{551E7DD5-F7F5-4D78-82CE-F83ECC22DB39}">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13" authorId="1" shapeId="0" xr:uid="{05ECAEC7-9815-438D-9711-928935A1DA5E}">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C16" authorId="2" shapeId="0" xr:uid="{23012E22-A5D9-474F-A9B8-70D626E6059F}">
      <text>
        <r>
          <rPr>
            <b/>
            <sz val="9"/>
            <color indexed="81"/>
            <rFont val="Tahoma"/>
            <family val="2"/>
          </rPr>
          <t>ehbaker:</t>
        </r>
        <r>
          <rPr>
            <sz val="9"/>
            <color indexed="81"/>
            <rFont val="Tahoma"/>
            <family val="2"/>
          </rPr>
          <t xml:space="preserve">
no info on stake measurement details</t>
        </r>
      </text>
    </comment>
    <comment ref="Q16" authorId="2" shapeId="0" xr:uid="{758DAA41-135E-417E-9795-03E9F899568A}">
      <text>
        <r>
          <rPr>
            <b/>
            <sz val="9"/>
            <color indexed="81"/>
            <rFont val="Tahoma"/>
            <family val="2"/>
          </rPr>
          <t>ehbaker:</t>
        </r>
        <r>
          <rPr>
            <sz val="9"/>
            <color indexed="81"/>
            <rFont val="Tahoma"/>
            <family val="2"/>
          </rPr>
          <t xml:space="preserve">
assumed density for spring snow
</t>
        </r>
      </text>
    </comment>
    <comment ref="Q18" authorId="2" shapeId="0" xr:uid="{663A3641-E351-4641-BA13-972C607E1519}">
      <text>
        <r>
          <rPr>
            <b/>
            <sz val="9"/>
            <color indexed="81"/>
            <rFont val="Tahoma"/>
            <family val="2"/>
          </rPr>
          <t>ehbaker:</t>
        </r>
        <r>
          <rPr>
            <sz val="9"/>
            <color indexed="81"/>
            <rFont val="Tahoma"/>
            <family val="2"/>
          </rPr>
          <t xml:space="preserve">
assumed density for new firn</t>
        </r>
      </text>
    </comment>
    <comment ref="W18" authorId="2" shapeId="0" xr:uid="{DD3A55D9-2C60-4670-A72A-14CF33BEF7DE}">
      <text>
        <r>
          <rPr>
            <b/>
            <sz val="9"/>
            <color indexed="81"/>
            <rFont val="Tahoma"/>
            <family val="2"/>
          </rPr>
          <t>ehbaker:</t>
        </r>
        <r>
          <rPr>
            <sz val="9"/>
            <color indexed="81"/>
            <rFont val="Tahoma"/>
            <family val="2"/>
          </rPr>
          <t xml:space="preserve">
No info on probing to summer 1990 surface on the spring 1991 visit</t>
        </r>
      </text>
    </comment>
    <comment ref="Q19" authorId="2" shapeId="0" xr:uid="{05950717-AEFA-418A-A4A0-7898271D2342}">
      <text>
        <r>
          <rPr>
            <b/>
            <sz val="9"/>
            <color indexed="81"/>
            <rFont val="Tahoma"/>
            <family val="2"/>
          </rPr>
          <t>ehbaker:</t>
        </r>
        <r>
          <rPr>
            <sz val="9"/>
            <color indexed="81"/>
            <rFont val="Tahoma"/>
            <family val="2"/>
          </rPr>
          <t xml:space="preserve">
assumed density for new snow in fall</t>
        </r>
      </text>
    </comment>
  </commentList>
</comments>
</file>

<file path=xl/sharedStrings.xml><?xml version="1.0" encoding="utf-8"?>
<sst xmlns="http://schemas.openxmlformats.org/spreadsheetml/2006/main" count="147" uniqueCount="87">
  <si>
    <t>Snow</t>
  </si>
  <si>
    <t>Measured</t>
  </si>
  <si>
    <t>NFirn</t>
  </si>
  <si>
    <t>original calculation</t>
  </si>
  <si>
    <t>&lt;-----Stake Reading-------&gt;</t>
  </si>
  <si>
    <t>&lt;-----------Snow or New Firn Depth-------------&gt;</t>
  </si>
  <si>
    <t>Summer Surf.</t>
  </si>
  <si>
    <t xml:space="preserve"> &lt;-----Old Firn and Ice Losses------&gt;</t>
  </si>
  <si>
    <t xml:space="preserve"> &lt;-----------NFirn, SIce or Snow Amounts----------------&gt;</t>
  </si>
  <si>
    <t>Seasonal</t>
  </si>
  <si>
    <t>Annual</t>
  </si>
  <si>
    <t>Stake</t>
  </si>
  <si>
    <t>Date</t>
  </si>
  <si>
    <t>Tape</t>
  </si>
  <si>
    <t>Survey</t>
  </si>
  <si>
    <t>Strata</t>
  </si>
  <si>
    <t>Pit</t>
  </si>
  <si>
    <t>Probe</t>
  </si>
  <si>
    <t>Average</t>
  </si>
  <si>
    <t xml:space="preserve"> s.d.</t>
  </si>
  <si>
    <t>n</t>
  </si>
  <si>
    <t>Obsvd.</t>
  </si>
  <si>
    <t>Density</t>
  </si>
  <si>
    <t>Ice</t>
  </si>
  <si>
    <t>Depth</t>
  </si>
  <si>
    <t xml:space="preserve"> Density</t>
  </si>
  <si>
    <t>Estimated</t>
  </si>
  <si>
    <t xml:space="preserve">"Snow" </t>
  </si>
  <si>
    <t>Balance</t>
  </si>
  <si>
    <t>Name</t>
  </si>
  <si>
    <t>b'</t>
  </si>
  <si>
    <t>b*</t>
  </si>
  <si>
    <t>b**</t>
  </si>
  <si>
    <t>d</t>
  </si>
  <si>
    <t>b'ss</t>
  </si>
  <si>
    <t>r</t>
  </si>
  <si>
    <t>b'(i)</t>
  </si>
  <si>
    <t>ba(i)</t>
  </si>
  <si>
    <t>or</t>
  </si>
  <si>
    <t>bn(f)</t>
  </si>
  <si>
    <t>bw or bs</t>
  </si>
  <si>
    <t>bn</t>
  </si>
  <si>
    <t>m/d/y</t>
  </si>
  <si>
    <t>m</t>
  </si>
  <si>
    <t xml:space="preserve"> m</t>
  </si>
  <si>
    <t>kg/L</t>
  </si>
  <si>
    <t>m(w)</t>
  </si>
  <si>
    <t>new calculation</t>
  </si>
  <si>
    <t>Ablation</t>
  </si>
  <si>
    <t>Accumulation</t>
  </si>
  <si>
    <t>Balances</t>
  </si>
  <si>
    <t>Total</t>
  </si>
  <si>
    <t>Above Surface</t>
  </si>
  <si>
    <t>Below Surface</t>
  </si>
  <si>
    <t>At Stake</t>
  </si>
  <si>
    <t>Previous summer surface</t>
  </si>
  <si>
    <t>Stake Length Change</t>
  </si>
  <si>
    <t>Estimated or Measured</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</si>
  <si>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</si>
  <si>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</si>
  <si>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</si>
  <si>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Winter Ablation</t>
  </si>
  <si>
    <t>Summer Accumulation</t>
  </si>
  <si>
    <t>Comments</t>
  </si>
  <si>
    <t>(fall to fall)</t>
  </si>
  <si>
    <t>g/cm^3</t>
  </si>
  <si>
    <t>m w.e.</t>
  </si>
  <si>
    <t>91-K17</t>
  </si>
  <si>
    <t>SUMMARY:</t>
  </si>
  <si>
    <t>Time-systems</t>
  </si>
  <si>
    <t>Time 1</t>
  </si>
  <si>
    <t>Time 2</t>
  </si>
  <si>
    <t>Time 3</t>
  </si>
  <si>
    <t>stratigraphic</t>
  </si>
  <si>
    <t xml:space="preserve">Measurement Interval: </t>
  </si>
  <si>
    <t>:</t>
  </si>
  <si>
    <t>Winter Balance =</t>
  </si>
  <si>
    <t>NA</t>
  </si>
  <si>
    <t>Summer Balance =</t>
  </si>
  <si>
    <t>Annual Balance =</t>
  </si>
  <si>
    <t>previous summer accumulation=</t>
  </si>
  <si>
    <t>Winter Ablation=</t>
  </si>
  <si>
    <t>Summer Accumulation=</t>
  </si>
  <si>
    <t>Fall 1990</t>
  </si>
  <si>
    <t>snow</t>
  </si>
  <si>
    <t>new firn</t>
  </si>
  <si>
    <t>new snow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</si>
</sst>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
    <numFmt numFmtId="165" formatCode="0.00_)"/>
    <numFmt numFmtId="166" formatCode="0.000"/>
    <numFmt numFmtId="167" formatCode="??0"/>
    <numFmt numFmtId="168" formatCode="mm/dd/yyyy"/>
  </numFmts>
  <fonts count="28" x14ac:knownFonts="1">
    <font>
      <sz val="11"/>
      <color theme="1"/>
      <name val="Calibri"/>
      <family val="2"/>
      <scheme val="minor"/>
    </font>
    <font>
      <sz val="11"/>
      <color theme="1"/>
      <name val="Calibri"/>
      <family val="2"/>
      <scheme val="minor"/>
    </font>
    <font>
      <sz val="8"/>
      <color indexed="8"/>
      <name val="Arial"/>
      <family val="2"/>
    </font>
    <font>
      <sz val="8"/>
      <name val="Arial"/>
      <family val="2"/>
    </font>
    <font>
      <b/>
      <sz val="8"/>
      <color indexed="81"/>
      <name val="Tahoma"/>
      <family val="2"/>
    </font>
    <font>
      <b/>
      <sz val="12"/>
      <name val="Arial"/>
      <family val="2"/>
    </font>
    <font>
      <sz val="8"/>
      <color theme="1"/>
      <name val="Calibri"/>
      <family val="2"/>
      <scheme val="minor"/>
    </font>
    <font>
      <sz val="8"/>
      <name val="Calibri"/>
      <family val="2"/>
      <scheme val="minor"/>
    </font>
    <font>
      <sz val="8"/>
      <color indexed="8"/>
      <name val="Calibri"/>
      <family val="2"/>
      <scheme val="minor"/>
    </font>
    <font>
      <b/>
      <sz val="8"/>
      <name val="Calibri"/>
      <family val="2"/>
      <scheme val="minor"/>
    </font>
    <font>
      <b/>
      <sz val="10"/>
      <color rgb="FF000000"/>
      <name val="Arial"/>
      <family val="2"/>
    </font>
    <font>
      <b/>
      <vertAlign val="subscript"/>
      <sz val="10"/>
      <color rgb="FF000000"/>
      <name val="Arial"/>
      <family val="2"/>
    </font>
    <font>
      <b/>
      <sz val="8"/>
      <color theme="1"/>
      <name val="Arial"/>
      <family val="2"/>
    </font>
    <font>
      <b/>
      <sz val="8"/>
      <name val="Arial"/>
      <family val="2"/>
    </font>
    <font>
      <sz val="10"/>
      <color theme="1"/>
      <name val="Arial"/>
      <family val="2"/>
    </font>
    <font>
      <sz val="8"/>
      <color indexed="81"/>
      <name val="Tahoma"/>
      <family val="2"/>
    </font>
    <font>
      <b/>
      <sz val="9"/>
      <color indexed="81"/>
      <name val="Tahoma"/>
      <family val="2"/>
    </font>
    <font>
      <sz val="9"/>
      <color indexed="81"/>
      <name val="Tahoma"/>
      <family val="2"/>
    </font>
    <font>
      <b/>
      <sz val="10"/>
      <name val="Arial"/>
      <family val="2"/>
    </font>
    <font>
      <sz val="8"/>
      <color indexed="12"/>
      <name val="Arial"/>
      <family val="2"/>
    </font>
    <font>
      <sz val="8"/>
      <name val="Helv"/>
    </font>
    <font>
      <sz val="11"/>
      <color rgb="FFFF0000"/>
      <name val="Calibri"/>
      <family val="2"/>
      <scheme val="minor"/>
    </font>
    <font>
      <b/>
      <u/>
      <sz val="18"/>
      <color rgb="FF000000"/>
      <name val="Calibri"/>
      <family val="2"/>
    </font>
    <font>
      <b/>
      <u/>
      <sz val="10"/>
      <name val="Arial"/>
      <family val="2"/>
    </font>
    <font>
      <b/>
      <sz val="10"/>
      <color rgb="FF000000"/>
      <name val="Calibri"/>
      <family val="2"/>
    </font>
    <font>
      <sz val="10"/>
      <color rgb="FF000000"/>
      <name val="Arial"/>
      <family val="2"/>
    </font>
    <font>
      <sz val="8"/>
      <color rgb="FF000000"/>
      <name val="Arial"/>
      <family val="2"/>
    </font>
    <font>
      <sz val="8"/>
      <color theme="1"/>
      <name val="Arial"/>
      <family val="2"/>
    </font>
  </fonts>
  <fills count="10">
    <fill>
      <patternFill patternType="none"/>
    </fill>
    <fill>
      <patternFill patternType="gray125"/>
    </fill>
    <fill>
      <patternFill patternType="solid">
        <fgColor indexed="41"/>
        <bgColor indexed="64"/>
      </patternFill>
    </fill>
    <fill>
      <patternFill patternType="solid">
        <fgColor indexed="11"/>
        <bgColor indexed="64"/>
      </patternFill>
    </fill>
    <fill>
      <patternFill patternType="solid">
        <fgColor indexed="46"/>
        <bgColor indexed="64"/>
      </patternFill>
    </fill>
    <fill>
      <patternFill patternType="solid">
        <fgColor indexed="61"/>
        <bgColor indexed="64"/>
      </patternFill>
    </fill>
    <fill>
      <patternFill patternType="solid">
        <fgColor rgb="FFFFFF00"/>
        <bgColor rgb="FFFFFF00"/>
      </patternFill>
    </fill>
    <fill>
      <patternFill patternType="solid">
        <fgColor rgb="FFFFFF00"/>
        <bgColor indexed="64"/>
      </patternFill>
    </fill>
    <fill>
      <patternFill patternType="solid">
        <fgColor theme="8" tint="0.79998168889431442"/>
        <bgColor indexed="64"/>
      </patternFill>
    </fill>
    <fill>
      <patternFill patternType="solid">
        <fgColor theme="5" tint="0.79998168889431442"/>
        <bgColor indexed="64"/>
      </patternFill>
    </fill>
  </fills>
  <borders count="37">
    <border>
      <left/>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diagonal/>
    </border>
    <border>
      <left/>
      <right style="thin">
        <color indexed="64"/>
      </right>
      <top/>
      <bottom style="medium">
        <color indexed="64"/>
      </bottom>
      <diagonal/>
    </border>
    <border>
      <left style="thin">
        <color rgb="FFFF0000"/>
      </left>
      <right style="thin">
        <color rgb="FFFF0000"/>
      </right>
      <top style="thin">
        <color rgb="FFFF0000"/>
      </top>
      <bottom style="thin">
        <color rgb="FFFF0000"/>
      </bottom>
      <diagonal/>
    </border>
  </borders>
  <cellStyleXfs count="9">
    <xf numFmtId="0" fontId="0" fillId="0" borderId="0"/>
    <xf numFmtId="0" fontId="3" fillId="0" borderId="0" applyNumberFormat="0" applyFill="0" applyBorder="0" applyAlignment="0" applyProtection="0">
      <protection locked="0"/>
    </xf>
    <xf numFmtId="0" fontId="13" fillId="0" borderId="0" applyNumberFormat="0" applyFill="0" applyBorder="0" applyAlignment="0" applyProtection="0">
      <alignment horizontal="left"/>
      <protection locked="0"/>
    </xf>
    <xf numFmtId="0" fontId="19" fillId="0" borderId="0" applyNumberFormat="0" applyFill="0" applyBorder="0" applyAlignment="0" applyProtection="0">
      <alignment horizontal="left"/>
      <protection locked="0"/>
    </xf>
    <xf numFmtId="166" fontId="20" fillId="0" borderId="0" applyFont="0" applyFill="0" applyBorder="0" applyAlignment="0" applyProtection="0"/>
    <xf numFmtId="0" fontId="3" fillId="0" borderId="0" applyNumberFormat="0" applyFill="0" applyBorder="0" applyAlignment="0" applyProtection="0">
      <alignment horizontal="left" vertical="top" wrapText="1"/>
      <protection locked="0"/>
    </xf>
    <xf numFmtId="0" fontId="3" fillId="0" borderId="0" applyNumberFormat="0" applyFill="0" applyBorder="0" applyAlignment="0" applyProtection="0">
      <alignment horizontal="left" vertical="top" wrapText="1"/>
      <protection locked="0"/>
    </xf>
    <xf numFmtId="0" fontId="1" fillId="0" borderId="0"/>
    <xf numFmtId="167" fontId="20" fillId="0" borderId="0" applyFont="0" applyFill="0" applyBorder="0" applyAlignment="0" applyProtection="0">
      <alignment horizontal="left"/>
      <protection locked="0"/>
    </xf>
  </cellStyleXfs>
  <cellXfs count="219">
    <xf numFmtId="0" fontId="0" fillId="0" borderId="0" xfId="0"/>
    <xf numFmtId="0" fontId="5" fillId="0" borderId="0" xfId="1" applyFont="1" applyProtection="1"/>
    <xf numFmtId="0" fontId="3" fillId="0" borderId="0" xfId="1" applyProtection="1"/>
    <xf numFmtId="0" fontId="3" fillId="0" borderId="0" xfId="1" applyBorder="1" applyProtection="1"/>
    <xf numFmtId="0" fontId="3" fillId="3" borderId="2" xfId="1" applyFill="1" applyBorder="1" applyProtection="1">
      <protection locked="0"/>
    </xf>
    <xf numFmtId="0" fontId="3" fillId="3" borderId="2" xfId="1" applyFill="1" applyBorder="1" applyProtection="1"/>
    <xf numFmtId="0" fontId="3" fillId="3" borderId="2" xfId="1" applyFill="1" applyBorder="1" applyAlignment="1" applyProtection="1">
      <alignment horizontal="centerContinuous"/>
    </xf>
    <xf numFmtId="0" fontId="3" fillId="0" borderId="2" xfId="1" applyBorder="1" applyAlignment="1" applyProtection="1">
      <alignment horizontal="left"/>
      <protection locked="0"/>
    </xf>
    <xf numFmtId="0" fontId="3" fillId="0" borderId="3" xfId="1" applyFill="1" applyBorder="1" applyAlignment="1" applyProtection="1">
      <alignment horizontal="center"/>
      <protection locked="0"/>
    </xf>
    <xf numFmtId="0" fontId="3" fillId="0" borderId="4" xfId="1" applyFill="1" applyBorder="1" applyAlignment="1" applyProtection="1">
      <alignment horizontal="center"/>
      <protection locked="0"/>
    </xf>
    <xf numFmtId="0" fontId="3" fillId="0" borderId="0" xfId="1" applyFill="1" applyProtection="1"/>
    <xf numFmtId="0" fontId="3" fillId="0" borderId="0" xfId="1" applyFill="1" applyBorder="1" applyProtection="1"/>
    <xf numFmtId="0" fontId="3" fillId="3" borderId="1" xfId="1" applyFill="1" applyBorder="1" applyAlignment="1" applyProtection="1">
      <alignment horizontal="center"/>
      <protection locked="0"/>
    </xf>
    <xf numFmtId="0" fontId="3" fillId="4" borderId="6" xfId="1" applyFill="1" applyBorder="1" applyAlignment="1" applyProtection="1">
      <alignment horizontal="center"/>
      <protection locked="0"/>
    </xf>
    <xf numFmtId="0" fontId="3" fillId="3" borderId="6" xfId="1" applyFill="1" applyBorder="1" applyAlignment="1" applyProtection="1">
      <alignment horizontal="center"/>
      <protection locked="0"/>
    </xf>
    <xf numFmtId="0" fontId="3" fillId="3" borderId="0" xfId="1" applyFill="1" applyBorder="1" applyAlignment="1" applyProtection="1">
      <alignment horizontal="center"/>
      <protection locked="0"/>
    </xf>
    <xf numFmtId="1" fontId="3" fillId="3" borderId="7" xfId="1" applyNumberFormat="1" applyFill="1" applyBorder="1" applyAlignment="1" applyProtection="1">
      <alignment horizontal="center"/>
      <protection locked="0"/>
    </xf>
    <xf numFmtId="0" fontId="3" fillId="0" borderId="1" xfId="1" applyBorder="1" applyAlignment="1" applyProtection="1">
      <alignment horizontal="center"/>
      <protection locked="0"/>
    </xf>
    <xf numFmtId="0" fontId="3" fillId="0" borderId="6" xfId="1" applyBorder="1" applyAlignment="1" applyProtection="1">
      <alignment horizontal="center"/>
      <protection locked="0"/>
    </xf>
    <xf numFmtId="0" fontId="3" fillId="0" borderId="0" xfId="1" applyBorder="1" applyAlignment="1" applyProtection="1">
      <alignment horizontal="center"/>
      <protection locked="0"/>
    </xf>
    <xf numFmtId="0" fontId="3" fillId="0" borderId="7" xfId="1" applyBorder="1" applyAlignment="1" applyProtection="1">
      <alignment horizontal="centerContinuous"/>
      <protection locked="0"/>
    </xf>
    <xf numFmtId="165" fontId="3" fillId="3" borderId="0" xfId="1" applyNumberFormat="1" applyFill="1" applyBorder="1" applyAlignment="1" applyProtection="1">
      <alignment horizontal="left"/>
    </xf>
    <xf numFmtId="0" fontId="3" fillId="0" borderId="7" xfId="1" applyBorder="1" applyAlignment="1" applyProtection="1">
      <alignment horizontal="center"/>
      <protection locked="0"/>
    </xf>
    <xf numFmtId="0" fontId="3" fillId="0" borderId="6" xfId="1" applyFill="1" applyBorder="1" applyAlignment="1" applyProtection="1">
      <alignment horizontal="center"/>
      <protection locked="0"/>
    </xf>
    <xf numFmtId="0" fontId="3" fillId="0" borderId="0" xfId="1" applyFill="1" applyBorder="1" applyAlignment="1" applyProtection="1">
      <alignment horizontal="center"/>
      <protection locked="0"/>
    </xf>
    <xf numFmtId="0" fontId="3" fillId="4" borderId="0" xfId="1" applyFill="1" applyBorder="1" applyAlignment="1" applyProtection="1">
      <alignment horizontal="center"/>
      <protection locked="0"/>
    </xf>
    <xf numFmtId="0" fontId="3" fillId="4" borderId="7" xfId="1" applyFill="1" applyBorder="1" applyAlignment="1" applyProtection="1">
      <alignment horizontal="center"/>
      <protection locked="0"/>
    </xf>
    <xf numFmtId="0" fontId="3" fillId="3" borderId="1" xfId="1" applyFill="1" applyBorder="1" applyAlignment="1" applyProtection="1">
      <alignment horizontal="center"/>
    </xf>
    <xf numFmtId="165" fontId="3" fillId="3" borderId="0" xfId="1" applyNumberFormat="1" applyFill="1" applyBorder="1" applyAlignment="1" applyProtection="1">
      <alignment horizontal="centerContinuous"/>
      <protection locked="0"/>
    </xf>
    <xf numFmtId="0" fontId="3" fillId="5" borderId="6" xfId="1" applyFill="1" applyBorder="1" applyAlignment="1" applyProtection="1">
      <alignment horizontal="center"/>
      <protection locked="0"/>
    </xf>
    <xf numFmtId="0" fontId="3" fillId="3" borderId="8" xfId="1" applyFill="1" applyBorder="1" applyAlignment="1" applyProtection="1">
      <alignment horizontal="center"/>
      <protection locked="0"/>
    </xf>
    <xf numFmtId="0" fontId="3" fillId="4" borderId="9" xfId="1" applyFill="1" applyBorder="1" applyAlignment="1" applyProtection="1">
      <alignment horizontal="center"/>
      <protection locked="0"/>
    </xf>
    <xf numFmtId="0" fontId="3" fillId="4" borderId="10" xfId="1" applyFill="1" applyBorder="1" applyAlignment="1" applyProtection="1">
      <alignment horizontal="center"/>
      <protection locked="0"/>
    </xf>
    <xf numFmtId="0" fontId="3" fillId="4" borderId="11" xfId="1" applyFill="1" applyBorder="1" applyAlignment="1" applyProtection="1">
      <alignment horizontal="center"/>
      <protection locked="0"/>
    </xf>
    <xf numFmtId="0" fontId="3" fillId="3" borderId="8" xfId="1" applyFill="1" applyBorder="1" applyAlignment="1" applyProtection="1">
      <alignment horizontal="center"/>
    </xf>
    <xf numFmtId="0" fontId="3" fillId="3" borderId="9" xfId="1" applyFill="1" applyBorder="1" applyAlignment="1" applyProtection="1">
      <alignment horizontal="center"/>
      <protection locked="0"/>
    </xf>
    <xf numFmtId="0" fontId="3" fillId="3" borderId="10" xfId="1" applyFill="1" applyBorder="1" applyAlignment="1" applyProtection="1">
      <alignment horizontal="center"/>
      <protection locked="0"/>
    </xf>
    <xf numFmtId="1" fontId="3" fillId="3" borderId="11" xfId="1" applyNumberFormat="1" applyFill="1" applyBorder="1" applyAlignment="1" applyProtection="1">
      <alignment horizontal="center"/>
      <protection locked="0"/>
    </xf>
    <xf numFmtId="0" fontId="3" fillId="0" borderId="9" xfId="1" applyBorder="1" applyAlignment="1" applyProtection="1">
      <alignment horizontal="center"/>
      <protection locked="0"/>
    </xf>
    <xf numFmtId="0" fontId="3" fillId="0" borderId="10" xfId="1" applyBorder="1" applyAlignment="1" applyProtection="1">
      <alignment horizontal="center"/>
      <protection locked="0"/>
    </xf>
    <xf numFmtId="0" fontId="3" fillId="0" borderId="11" xfId="1" applyBorder="1" applyAlignment="1" applyProtection="1">
      <alignment horizontal="center"/>
      <protection locked="0"/>
    </xf>
    <xf numFmtId="165" fontId="3" fillId="3" borderId="10" xfId="1" applyNumberFormat="1" applyFill="1" applyBorder="1" applyAlignment="1" applyProtection="1">
      <alignment horizontal="centerContinuous"/>
      <protection locked="0"/>
    </xf>
    <xf numFmtId="0" fontId="3" fillId="5" borderId="9" xfId="1" applyFill="1" applyBorder="1" applyAlignment="1" applyProtection="1">
      <alignment horizontal="center"/>
      <protection locked="0"/>
    </xf>
    <xf numFmtId="0" fontId="3" fillId="0" borderId="10" xfId="1" applyFill="1" applyBorder="1" applyProtection="1"/>
    <xf numFmtId="0" fontId="6" fillId="0" borderId="0" xfId="0" applyFont="1" applyFill="1" applyBorder="1" applyAlignment="1">
      <alignment horizontal="center"/>
    </xf>
    <xf numFmtId="164" fontId="2" fillId="0" borderId="0" xfId="0" applyNumberFormat="1" applyFont="1" applyFill="1" applyBorder="1" applyAlignment="1" applyProtection="1">
      <alignment horizontal="center"/>
    </xf>
    <xf numFmtId="165" fontId="2" fillId="0" borderId="0" xfId="0" applyNumberFormat="1" applyFont="1" applyFill="1" applyBorder="1" applyAlignment="1" applyProtection="1">
      <alignment horizontal="center"/>
    </xf>
    <xf numFmtId="2" fontId="3" fillId="0" borderId="0" xfId="0" applyNumberFormat="1" applyFont="1" applyFill="1" applyBorder="1" applyAlignment="1">
      <alignment horizontal="center"/>
    </xf>
    <xf numFmtId="165" fontId="2" fillId="0" borderId="0" xfId="0" applyNumberFormat="1" applyFont="1" applyFill="1" applyBorder="1" applyAlignment="1">
      <alignment horizontal="center"/>
    </xf>
    <xf numFmtId="1" fontId="2" fillId="0" borderId="0" xfId="0" applyNumberFormat="1" applyFont="1" applyFill="1" applyBorder="1" applyAlignment="1">
      <alignment horizontal="center"/>
    </xf>
    <xf numFmtId="2" fontId="2" fillId="0" borderId="0" xfId="0" applyNumberFormat="1" applyFont="1" applyFill="1" applyBorder="1" applyAlignment="1" applyProtection="1">
      <alignment horizontal="center"/>
    </xf>
    <xf numFmtId="2" fontId="2" fillId="0" borderId="0" xfId="0" applyNumberFormat="1" applyFont="1" applyFill="1" applyBorder="1" applyAlignment="1">
      <alignment horizontal="center"/>
    </xf>
    <xf numFmtId="2" fontId="3" fillId="0" borderId="0" xfId="0" applyNumberFormat="1" applyFont="1" applyFill="1" applyBorder="1" applyAlignment="1" applyProtection="1">
      <alignment horizontal="center" vertical="center"/>
    </xf>
    <xf numFmtId="0" fontId="7" fillId="0" borderId="0" xfId="1" applyFont="1" applyFill="1" applyProtection="1"/>
    <xf numFmtId="0" fontId="7" fillId="0" borderId="0" xfId="1" applyFont="1" applyFill="1" applyBorder="1" applyProtection="1"/>
    <xf numFmtId="0" fontId="5" fillId="0" borderId="10" xfId="1" applyFont="1" applyBorder="1" applyProtection="1"/>
    <xf numFmtId="164" fontId="8" fillId="0" borderId="10" xfId="0" applyNumberFormat="1" applyFont="1" applyFill="1" applyBorder="1" applyAlignment="1" applyProtection="1">
      <alignment horizontal="center"/>
    </xf>
    <xf numFmtId="165" fontId="8" fillId="0" borderId="10" xfId="0" applyNumberFormat="1" applyFont="1" applyFill="1" applyBorder="1" applyAlignment="1" applyProtection="1">
      <alignment horizontal="left"/>
    </xf>
    <xf numFmtId="2" fontId="7" fillId="0" borderId="10" xfId="0" applyNumberFormat="1" applyFont="1" applyFill="1" applyBorder="1" applyAlignment="1">
      <alignment horizontal="center"/>
    </xf>
    <xf numFmtId="165" fontId="8" fillId="0" borderId="10" xfId="0" applyNumberFormat="1" applyFont="1" applyFill="1" applyBorder="1" applyAlignment="1">
      <alignment horizontal="center"/>
    </xf>
    <xf numFmtId="2" fontId="8" fillId="0" borderId="10" xfId="0" applyNumberFormat="1" applyFont="1" applyFill="1" applyBorder="1" applyAlignment="1">
      <alignment horizontal="center"/>
    </xf>
    <xf numFmtId="1" fontId="8" fillId="0" borderId="10" xfId="0" applyNumberFormat="1" applyFont="1" applyFill="1" applyBorder="1" applyAlignment="1">
      <alignment horizontal="center"/>
    </xf>
    <xf numFmtId="2" fontId="8" fillId="0" borderId="10" xfId="0" applyNumberFormat="1" applyFont="1" applyFill="1" applyBorder="1" applyAlignment="1" applyProtection="1">
      <alignment horizontal="center"/>
    </xf>
    <xf numFmtId="0" fontId="6" fillId="0" borderId="10" xfId="0" applyFont="1" applyFill="1" applyBorder="1"/>
    <xf numFmtId="2" fontId="9" fillId="0" borderId="10" xfId="0" applyNumberFormat="1" applyFont="1" applyFill="1" applyBorder="1" applyAlignment="1" applyProtection="1">
      <alignment horizontal="center" vertical="center"/>
    </xf>
    <xf numFmtId="2" fontId="7" fillId="0" borderId="10" xfId="0" applyNumberFormat="1" applyFont="1" applyFill="1" applyBorder="1" applyAlignment="1" applyProtection="1">
      <alignment horizontal="center" vertical="center"/>
    </xf>
    <xf numFmtId="0" fontId="3" fillId="3" borderId="1" xfId="1" applyFill="1" applyBorder="1" applyAlignment="1" applyProtection="1">
      <alignment horizontal="center" vertical="center"/>
      <protection locked="0"/>
    </xf>
    <xf numFmtId="0" fontId="3" fillId="3" borderId="1" xfId="1" applyFill="1" applyBorder="1" applyAlignment="1" applyProtection="1">
      <alignment horizontal="center" vertical="center"/>
    </xf>
    <xf numFmtId="0" fontId="3" fillId="0" borderId="1" xfId="1" applyBorder="1" applyAlignment="1" applyProtection="1">
      <alignment horizontal="center" vertical="center"/>
      <protection locked="0"/>
    </xf>
    <xf numFmtId="0" fontId="3" fillId="0" borderId="6" xfId="1" applyBorder="1" applyAlignment="1" applyProtection="1">
      <alignment horizontal="center" vertical="center"/>
      <protection locked="0"/>
    </xf>
    <xf numFmtId="0" fontId="3" fillId="0" borderId="0" xfId="1" applyBorder="1" applyAlignment="1" applyProtection="1">
      <alignment horizontal="center" vertical="center"/>
    </xf>
    <xf numFmtId="0" fontId="3" fillId="0" borderId="7" xfId="1" applyBorder="1" applyAlignment="1" applyProtection="1">
      <alignment horizontal="center" vertical="center"/>
    </xf>
    <xf numFmtId="165" fontId="3" fillId="0" borderId="6" xfId="1" applyNumberFormat="1" applyBorder="1" applyAlignment="1" applyProtection="1">
      <alignment horizontal="center" vertical="center"/>
      <protection locked="0"/>
    </xf>
    <xf numFmtId="0" fontId="3" fillId="0" borderId="6" xfId="1" applyBorder="1" applyAlignment="1" applyProtection="1">
      <alignment horizontal="center" vertical="center"/>
    </xf>
    <xf numFmtId="0" fontId="3" fillId="0" borderId="4" xfId="1" applyBorder="1" applyAlignment="1" applyProtection="1">
      <alignment horizontal="center" vertical="center"/>
    </xf>
    <xf numFmtId="0" fontId="3" fillId="0" borderId="5" xfId="1" applyBorder="1" applyAlignment="1" applyProtection="1">
      <alignment horizontal="center" vertical="center"/>
    </xf>
    <xf numFmtId="0" fontId="3" fillId="4" borderId="6" xfId="1" applyFill="1" applyBorder="1" applyAlignment="1" applyProtection="1">
      <alignment horizontal="center" vertical="center"/>
      <protection locked="0"/>
    </xf>
    <xf numFmtId="0" fontId="3" fillId="4" borderId="0" xfId="1" applyFill="1" applyBorder="1" applyAlignment="1" applyProtection="1">
      <alignment horizontal="center" vertical="center" wrapText="1"/>
    </xf>
    <xf numFmtId="0" fontId="3" fillId="4" borderId="7" xfId="1" applyFill="1" applyBorder="1" applyAlignment="1" applyProtection="1">
      <alignment horizontal="center" vertical="center" wrapText="1"/>
    </xf>
    <xf numFmtId="0" fontId="3" fillId="3" borderId="6" xfId="1" applyFill="1" applyBorder="1" applyAlignment="1" applyProtection="1">
      <alignment horizontal="center" vertical="center"/>
      <protection locked="0"/>
    </xf>
    <xf numFmtId="0" fontId="3" fillId="3" borderId="0" xfId="1" applyFill="1" applyBorder="1" applyAlignment="1" applyProtection="1">
      <alignment horizontal="center" vertical="center"/>
      <protection locked="0"/>
    </xf>
    <xf numFmtId="1" fontId="3" fillId="3" borderId="7" xfId="1" applyNumberFormat="1" applyFill="1" applyBorder="1" applyAlignment="1" applyProtection="1">
      <alignment horizontal="center" vertical="center"/>
      <protection locked="0"/>
    </xf>
    <xf numFmtId="0" fontId="3" fillId="0" borderId="1" xfId="1" applyBorder="1" applyAlignment="1" applyProtection="1">
      <alignment horizontal="center" vertical="center" wrapText="1"/>
      <protection locked="0"/>
    </xf>
    <xf numFmtId="0" fontId="3" fillId="0" borderId="0" xfId="1" applyBorder="1" applyAlignment="1" applyProtection="1">
      <alignment horizontal="center" vertical="center" wrapText="1"/>
      <protection locked="0"/>
    </xf>
    <xf numFmtId="0" fontId="3" fillId="0" borderId="7" xfId="1" applyBorder="1" applyAlignment="1" applyProtection="1">
      <alignment horizontal="center" vertical="center"/>
      <protection locked="0"/>
    </xf>
    <xf numFmtId="165" fontId="3" fillId="3" borderId="0" xfId="1" applyNumberFormat="1" applyFill="1" applyBorder="1" applyAlignment="1" applyProtection="1">
      <alignment horizontal="center" vertical="center"/>
    </xf>
    <xf numFmtId="4" fontId="10" fillId="0" borderId="6" xfId="0" applyNumberFormat="1" applyFont="1" applyBorder="1" applyAlignment="1">
      <alignment horizontal="center" vertical="center"/>
    </xf>
    <xf numFmtId="4" fontId="10" fillId="0" borderId="0" xfId="0" applyNumberFormat="1" applyFont="1" applyBorder="1" applyAlignment="1">
      <alignment horizontal="center" vertical="center"/>
    </xf>
    <xf numFmtId="4" fontId="12" fillId="0" borderId="0" xfId="0" applyNumberFormat="1" applyFont="1" applyBorder="1" applyAlignment="1">
      <alignment horizontal="center" vertical="center" wrapText="1"/>
    </xf>
    <xf numFmtId="0" fontId="13" fillId="0" borderId="7" xfId="1" applyFont="1" applyBorder="1" applyAlignment="1" applyProtection="1">
      <alignment horizontal="center" vertical="center"/>
    </xf>
    <xf numFmtId="0" fontId="3" fillId="0" borderId="0" xfId="1" applyBorder="1" applyAlignment="1" applyProtection="1">
      <alignment horizontal="center" vertical="center"/>
      <protection locked="0"/>
    </xf>
    <xf numFmtId="165" fontId="3" fillId="3" borderId="0" xfId="1" applyNumberFormat="1" applyFill="1" applyBorder="1" applyAlignment="1" applyProtection="1">
      <alignment horizontal="center" vertical="center"/>
      <protection locked="0"/>
    </xf>
    <xf numFmtId="4" fontId="14" fillId="0" borderId="0" xfId="0" applyNumberFormat="1" applyFont="1" applyBorder="1" applyAlignment="1">
      <alignment horizontal="center"/>
    </xf>
    <xf numFmtId="0" fontId="3" fillId="3" borderId="8" xfId="1" applyFill="1" applyBorder="1" applyAlignment="1" applyProtection="1">
      <alignment horizontal="center" vertical="center"/>
      <protection locked="0"/>
    </xf>
    <xf numFmtId="0" fontId="3" fillId="4" borderId="9" xfId="1" applyFill="1" applyBorder="1" applyAlignment="1" applyProtection="1">
      <alignment horizontal="center" vertical="center"/>
      <protection locked="0"/>
    </xf>
    <xf numFmtId="0" fontId="3" fillId="4" borderId="10" xfId="1" applyFill="1" applyBorder="1" applyAlignment="1" applyProtection="1">
      <alignment horizontal="center" vertical="center"/>
      <protection locked="0"/>
    </xf>
    <xf numFmtId="0" fontId="3" fillId="4" borderId="11" xfId="1" applyFill="1" applyBorder="1" applyAlignment="1" applyProtection="1">
      <alignment horizontal="center" vertical="center"/>
      <protection locked="0"/>
    </xf>
    <xf numFmtId="0" fontId="3" fillId="3" borderId="8" xfId="1" applyFill="1" applyBorder="1" applyAlignment="1" applyProtection="1">
      <alignment horizontal="center" vertical="center"/>
    </xf>
    <xf numFmtId="0" fontId="3" fillId="3" borderId="9" xfId="1" applyFill="1" applyBorder="1" applyAlignment="1" applyProtection="1">
      <alignment horizontal="center" vertical="center"/>
      <protection locked="0"/>
    </xf>
    <xf numFmtId="0" fontId="3" fillId="3" borderId="10" xfId="1" applyFill="1" applyBorder="1" applyAlignment="1" applyProtection="1">
      <alignment horizontal="center" vertical="center"/>
      <protection locked="0"/>
    </xf>
    <xf numFmtId="1" fontId="3" fillId="3" borderId="11" xfId="1" applyNumberFormat="1" applyFill="1" applyBorder="1" applyAlignment="1" applyProtection="1">
      <alignment horizontal="center" vertical="center"/>
      <protection locked="0"/>
    </xf>
    <xf numFmtId="0" fontId="3" fillId="0" borderId="9" xfId="1" applyBorder="1" applyAlignment="1" applyProtection="1">
      <alignment horizontal="center" vertical="center"/>
      <protection locked="0"/>
    </xf>
    <xf numFmtId="0" fontId="3" fillId="0" borderId="10" xfId="1" applyBorder="1" applyAlignment="1" applyProtection="1">
      <alignment horizontal="center" vertical="center"/>
      <protection locked="0"/>
    </xf>
    <xf numFmtId="0" fontId="3" fillId="0" borderId="11" xfId="1" applyBorder="1" applyAlignment="1" applyProtection="1">
      <alignment horizontal="center" vertical="center"/>
      <protection locked="0"/>
    </xf>
    <xf numFmtId="0" fontId="3" fillId="0" borderId="9" xfId="1" applyBorder="1" applyAlignment="1" applyProtection="1">
      <alignment horizontal="center" vertical="center"/>
    </xf>
    <xf numFmtId="0" fontId="3" fillId="0" borderId="10" xfId="1" applyBorder="1" applyAlignment="1" applyProtection="1">
      <alignment horizontal="center" vertical="center"/>
    </xf>
    <xf numFmtId="0" fontId="3" fillId="0" borderId="11" xfId="1" applyBorder="1" applyAlignment="1" applyProtection="1">
      <alignment horizontal="center" vertical="center"/>
    </xf>
    <xf numFmtId="0" fontId="3" fillId="0" borderId="0" xfId="1" applyFont="1" applyFill="1" applyBorder="1" applyAlignment="1" applyProtection="1">
      <alignment horizontal="center" vertical="center"/>
      <protection locked="0"/>
    </xf>
    <xf numFmtId="14" fontId="6" fillId="0" borderId="0" xfId="0" applyNumberFormat="1" applyFont="1" applyFill="1"/>
    <xf numFmtId="0" fontId="6" fillId="0" borderId="0" xfId="0" applyFont="1" applyFill="1"/>
    <xf numFmtId="2" fontId="6" fillId="0" borderId="0" xfId="0" applyNumberFormat="1" applyFont="1" applyFill="1"/>
    <xf numFmtId="0" fontId="6" fillId="0" borderId="0" xfId="0" applyFont="1"/>
    <xf numFmtId="0" fontId="0" fillId="0" borderId="12" xfId="0" applyFill="1" applyBorder="1" applyAlignment="1">
      <alignment horizontal="center"/>
    </xf>
    <xf numFmtId="164" fontId="0" fillId="0" borderId="13" xfId="0" applyNumberFormat="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2" xfId="0" applyBorder="1" applyAlignment="1">
      <alignment horizontal="center"/>
    </xf>
    <xf numFmtId="0" fontId="0" fillId="0" borderId="17" xfId="0" applyBorder="1"/>
    <xf numFmtId="2" fontId="0" fillId="0" borderId="12" xfId="0" applyNumberFormat="1" applyBorder="1" applyAlignment="1">
      <alignment horizontal="center"/>
    </xf>
    <xf numFmtId="2" fontId="0" fillId="0" borderId="17" xfId="0" applyNumberFormat="1" applyBorder="1" applyAlignment="1">
      <alignment horizontal="center"/>
    </xf>
    <xf numFmtId="2" fontId="0" fillId="0" borderId="15" xfId="0" applyNumberFormat="1" applyBorder="1" applyAlignment="1">
      <alignment horizontal="center"/>
    </xf>
    <xf numFmtId="2" fontId="0" fillId="0" borderId="18" xfId="0" applyNumberFormat="1" applyFill="1" applyBorder="1" applyAlignment="1">
      <alignment horizontal="center"/>
    </xf>
    <xf numFmtId="2" fontId="0" fillId="0" borderId="16" xfId="0" applyNumberFormat="1" applyFill="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0" fontId="0" fillId="0" borderId="20" xfId="0" applyFill="1" applyBorder="1" applyAlignment="1">
      <alignment horizontal="center"/>
    </xf>
    <xf numFmtId="164" fontId="2" fillId="0" borderId="21" xfId="0" applyNumberFormat="1" applyFont="1" applyBorder="1" applyAlignment="1" applyProtection="1">
      <alignment horizontal="center"/>
    </xf>
    <xf numFmtId="165" fontId="2" fillId="0" borderId="22" xfId="0" applyNumberFormat="1" applyFont="1" applyBorder="1" applyAlignment="1" applyProtection="1">
      <alignment horizontal="center"/>
    </xf>
    <xf numFmtId="165" fontId="2" fillId="0" borderId="23" xfId="0" applyNumberFormat="1" applyFont="1" applyBorder="1" applyAlignment="1" applyProtection="1">
      <alignment horizontal="center"/>
    </xf>
    <xf numFmtId="165" fontId="2" fillId="0" borderId="24" xfId="0" applyNumberFormat="1" applyFont="1" applyBorder="1" applyAlignment="1" applyProtection="1">
      <alignment horizontal="center"/>
    </xf>
    <xf numFmtId="165" fontId="2" fillId="0" borderId="20" xfId="0" applyNumberFormat="1" applyFont="1" applyBorder="1" applyAlignment="1" applyProtection="1">
      <alignment horizontal="center"/>
    </xf>
    <xf numFmtId="165" fontId="2" fillId="0" borderId="25" xfId="0" applyNumberFormat="1" applyFont="1" applyBorder="1" applyAlignment="1">
      <alignment horizontal="center"/>
    </xf>
    <xf numFmtId="2" fontId="2" fillId="0" borderId="23" xfId="0" applyNumberFormat="1" applyFont="1" applyBorder="1" applyAlignment="1" applyProtection="1">
      <alignment horizontal="center"/>
    </xf>
    <xf numFmtId="1" fontId="2" fillId="0" borderId="24" xfId="0" applyNumberFormat="1" applyFont="1" applyBorder="1" applyAlignment="1" applyProtection="1">
      <alignment horizontal="center"/>
    </xf>
    <xf numFmtId="2" fontId="2" fillId="0" borderId="20" xfId="0" applyNumberFormat="1" applyFont="1" applyBorder="1" applyAlignment="1" applyProtection="1">
      <alignment horizontal="center"/>
    </xf>
    <xf numFmtId="2" fontId="2" fillId="0" borderId="25" xfId="0" applyNumberFormat="1" applyFont="1" applyBorder="1" applyAlignment="1">
      <alignment horizontal="center"/>
    </xf>
    <xf numFmtId="2" fontId="2" fillId="0" borderId="26" xfId="0" applyNumberFormat="1" applyFont="1" applyFill="1" applyBorder="1" applyAlignment="1">
      <alignment horizontal="center"/>
    </xf>
    <xf numFmtId="2" fontId="0" fillId="0" borderId="24" xfId="0" applyNumberFormat="1" applyFill="1" applyBorder="1" applyAlignment="1">
      <alignment horizontal="center"/>
    </xf>
    <xf numFmtId="2" fontId="0" fillId="0" borderId="22" xfId="0" applyNumberFormat="1" applyBorder="1" applyAlignment="1">
      <alignment horizontal="center"/>
    </xf>
    <xf numFmtId="2" fontId="0" fillId="0" borderId="27" xfId="0" applyNumberFormat="1" applyBorder="1" applyAlignment="1">
      <alignment horizontal="center"/>
    </xf>
    <xf numFmtId="2" fontId="0" fillId="0" borderId="16" xfId="0" applyNumberFormat="1" applyBorder="1" applyAlignment="1">
      <alignment horizontal="center"/>
    </xf>
    <xf numFmtId="2" fontId="3" fillId="0" borderId="24" xfId="0" applyNumberFormat="1" applyFont="1" applyBorder="1" applyAlignment="1">
      <alignment horizontal="center"/>
    </xf>
    <xf numFmtId="0" fontId="0" fillId="2" borderId="20" xfId="0" applyFill="1" applyBorder="1" applyAlignment="1">
      <alignment horizontal="center"/>
    </xf>
    <xf numFmtId="164" fontId="2" fillId="2" borderId="21" xfId="0" applyNumberFormat="1" applyFont="1" applyFill="1" applyBorder="1" applyAlignment="1" applyProtection="1">
      <alignment horizontal="center"/>
    </xf>
    <xf numFmtId="165" fontId="2" fillId="2" borderId="22" xfId="0" applyNumberFormat="1" applyFont="1" applyFill="1" applyBorder="1" applyAlignment="1">
      <alignment horizontal="center"/>
    </xf>
    <xf numFmtId="165" fontId="2" fillId="2" borderId="23" xfId="0" applyNumberFormat="1" applyFont="1" applyFill="1" applyBorder="1" applyAlignment="1" applyProtection="1">
      <alignment horizontal="center"/>
    </xf>
    <xf numFmtId="165" fontId="2" fillId="2" borderId="24" xfId="0" applyNumberFormat="1" applyFont="1" applyFill="1" applyBorder="1" applyAlignment="1" applyProtection="1">
      <alignment horizontal="center"/>
    </xf>
    <xf numFmtId="165" fontId="2" fillId="2" borderId="20" xfId="0" applyNumberFormat="1" applyFont="1" applyFill="1" applyBorder="1" applyAlignment="1" applyProtection="1">
      <alignment horizontal="center"/>
    </xf>
    <xf numFmtId="165" fontId="2" fillId="2" borderId="25" xfId="0" applyNumberFormat="1" applyFont="1" applyFill="1" applyBorder="1" applyAlignment="1">
      <alignment horizontal="center"/>
    </xf>
    <xf numFmtId="165" fontId="2" fillId="2" borderId="23" xfId="0" applyNumberFormat="1" applyFont="1" applyFill="1" applyBorder="1" applyAlignment="1">
      <alignment horizontal="center"/>
    </xf>
    <xf numFmtId="2" fontId="2" fillId="2" borderId="23" xfId="0" applyNumberFormat="1" applyFont="1" applyFill="1" applyBorder="1" applyAlignment="1">
      <alignment horizontal="center"/>
    </xf>
    <xf numFmtId="1" fontId="2" fillId="2" borderId="24" xfId="0" applyNumberFormat="1" applyFont="1" applyFill="1" applyBorder="1" applyAlignment="1">
      <alignment horizontal="center"/>
    </xf>
    <xf numFmtId="2" fontId="2" fillId="2" borderId="20" xfId="0" applyNumberFormat="1" applyFont="1" applyFill="1" applyBorder="1" applyAlignment="1">
      <alignment horizontal="center"/>
    </xf>
    <xf numFmtId="2" fontId="2" fillId="2" borderId="25" xfId="0" applyNumberFormat="1" applyFont="1" applyFill="1" applyBorder="1" applyAlignment="1" applyProtection="1">
      <alignment horizontal="center"/>
    </xf>
    <xf numFmtId="2" fontId="2" fillId="2" borderId="23" xfId="0" applyNumberFormat="1" applyFont="1" applyFill="1" applyBorder="1" applyAlignment="1" applyProtection="1">
      <alignment horizontal="center"/>
    </xf>
    <xf numFmtId="2" fontId="2" fillId="2" borderId="26" xfId="0" applyNumberFormat="1" applyFont="1" applyFill="1" applyBorder="1" applyAlignment="1">
      <alignment horizontal="center"/>
    </xf>
    <xf numFmtId="2" fontId="2" fillId="2" borderId="24" xfId="0" applyNumberFormat="1" applyFont="1" applyFill="1" applyBorder="1" applyAlignment="1">
      <alignment horizontal="center"/>
    </xf>
    <xf numFmtId="2" fontId="0" fillId="2" borderId="22" xfId="0" applyNumberFormat="1" applyFill="1" applyBorder="1" applyAlignment="1">
      <alignment horizontal="center"/>
    </xf>
    <xf numFmtId="2" fontId="0" fillId="2" borderId="27" xfId="0" applyNumberFormat="1" applyFill="1" applyBorder="1" applyAlignment="1">
      <alignment horizontal="center"/>
    </xf>
    <xf numFmtId="4" fontId="18" fillId="7" borderId="4" xfId="0" applyNumberFormat="1" applyFont="1" applyFill="1" applyBorder="1" applyAlignment="1">
      <alignment horizontal="center"/>
    </xf>
    <xf numFmtId="0" fontId="18" fillId="7" borderId="4" xfId="0" applyFont="1" applyFill="1" applyBorder="1"/>
    <xf numFmtId="4" fontId="18" fillId="7" borderId="5" xfId="0" applyNumberFormat="1" applyFont="1" applyFill="1" applyBorder="1" applyAlignment="1">
      <alignment horizontal="center"/>
    </xf>
    <xf numFmtId="0" fontId="24" fillId="6" borderId="32" xfId="0" applyFont="1" applyFill="1" applyBorder="1"/>
    <xf numFmtId="168" fontId="24" fillId="6" borderId="32" xfId="0" applyNumberFormat="1" applyFont="1" applyFill="1" applyBorder="1"/>
    <xf numFmtId="0" fontId="24" fillId="6" borderId="32" xfId="0" applyFont="1" applyFill="1" applyBorder="1" applyAlignment="1">
      <alignment horizontal="center"/>
    </xf>
    <xf numFmtId="168" fontId="18" fillId="7" borderId="32" xfId="0" applyNumberFormat="1" applyFont="1" applyFill="1" applyBorder="1"/>
    <xf numFmtId="14" fontId="24" fillId="6" borderId="33" xfId="0" applyNumberFormat="1" applyFont="1" applyFill="1" applyBorder="1"/>
    <xf numFmtId="0" fontId="25" fillId="6" borderId="6" xfId="0" applyFont="1" applyFill="1" applyBorder="1"/>
    <xf numFmtId="0" fontId="26" fillId="6" borderId="34" xfId="0" applyFont="1" applyFill="1" applyBorder="1" applyAlignment="1">
      <alignment horizontal="right"/>
    </xf>
    <xf numFmtId="2" fontId="25" fillId="6" borderId="0" xfId="0" applyNumberFormat="1" applyFont="1" applyFill="1" applyBorder="1"/>
    <xf numFmtId="0" fontId="25" fillId="6" borderId="0" xfId="0" applyFont="1" applyFill="1" applyBorder="1"/>
    <xf numFmtId="0" fontId="0" fillId="7" borderId="0" xfId="0" applyFill="1" applyBorder="1"/>
    <xf numFmtId="0" fontId="25" fillId="6" borderId="7" xfId="0" applyFont="1" applyFill="1" applyBorder="1"/>
    <xf numFmtId="0" fontId="27" fillId="7" borderId="34" xfId="0" applyFont="1" applyFill="1" applyBorder="1" applyAlignment="1">
      <alignment horizontal="right"/>
    </xf>
    <xf numFmtId="0" fontId="6" fillId="7" borderId="34" xfId="0" applyFont="1" applyFill="1" applyBorder="1" applyAlignment="1">
      <alignment horizontal="right"/>
    </xf>
    <xf numFmtId="0" fontId="25" fillId="6" borderId="9" xfId="0" applyFont="1" applyFill="1" applyBorder="1"/>
    <xf numFmtId="0" fontId="6" fillId="7" borderId="35" xfId="0" applyFont="1" applyFill="1" applyBorder="1" applyAlignment="1">
      <alignment horizontal="right"/>
    </xf>
    <xf numFmtId="2" fontId="25" fillId="6" borderId="10" xfId="0" applyNumberFormat="1" applyFont="1" applyFill="1" applyBorder="1"/>
    <xf numFmtId="0" fontId="25" fillId="6" borderId="10" xfId="0" applyFont="1" applyFill="1" applyBorder="1"/>
    <xf numFmtId="4" fontId="25" fillId="6" borderId="10" xfId="0" applyNumberFormat="1" applyFont="1" applyFill="1" applyBorder="1"/>
    <xf numFmtId="0" fontId="25" fillId="6" borderId="11" xfId="0" applyFont="1" applyFill="1" applyBorder="1"/>
    <xf numFmtId="0" fontId="24" fillId="6" borderId="32" xfId="0" applyFont="1" applyFill="1" applyBorder="1" applyAlignment="1">
      <alignment wrapText="1"/>
    </xf>
    <xf numFmtId="14" fontId="0" fillId="0" borderId="0" xfId="0" applyNumberFormat="1"/>
    <xf numFmtId="0" fontId="0" fillId="8" borderId="0" xfId="0" applyFill="1"/>
    <xf numFmtId="14" fontId="0" fillId="8" borderId="0" xfId="0" applyNumberFormat="1" applyFill="1"/>
    <xf numFmtId="0" fontId="0" fillId="9" borderId="0" xfId="0" applyFill="1"/>
    <xf numFmtId="14" fontId="0" fillId="9" borderId="0" xfId="0" applyNumberFormat="1" applyFill="1"/>
    <xf numFmtId="2" fontId="0" fillId="8" borderId="0" xfId="0" applyNumberFormat="1" applyFill="1"/>
    <xf numFmtId="2" fontId="0" fillId="9" borderId="0" xfId="0" applyNumberFormat="1" applyFill="1"/>
    <xf numFmtId="0" fontId="21" fillId="8" borderId="36" xfId="0" applyFont="1" applyFill="1" applyBorder="1"/>
    <xf numFmtId="0" fontId="21" fillId="9" borderId="36" xfId="0" applyFont="1" applyFill="1" applyBorder="1"/>
    <xf numFmtId="2" fontId="26" fillId="6" borderId="0" xfId="0" applyNumberFormat="1" applyFont="1" applyFill="1" applyBorder="1"/>
    <xf numFmtId="0" fontId="3" fillId="0" borderId="3" xfId="1" applyBorder="1" applyAlignment="1" applyProtection="1">
      <alignment horizontal="center"/>
      <protection locked="0"/>
    </xf>
    <xf numFmtId="0" fontId="3" fillId="0" borderId="4" xfId="1" applyBorder="1" applyAlignment="1" applyProtection="1">
      <alignment horizontal="center"/>
    </xf>
    <xf numFmtId="0" fontId="3" fillId="0" borderId="5" xfId="1" applyBorder="1" applyAlignment="1" applyProtection="1">
      <alignment horizontal="center"/>
    </xf>
    <xf numFmtId="165" fontId="3" fillId="0" borderId="3" xfId="1" applyNumberFormat="1" applyBorder="1" applyAlignment="1" applyProtection="1">
      <alignment horizontal="left"/>
      <protection locked="0"/>
    </xf>
    <xf numFmtId="0" fontId="3" fillId="0" borderId="4" xfId="1" applyBorder="1" applyAlignment="1" applyProtection="1"/>
    <xf numFmtId="0" fontId="3" fillId="0" borderId="5" xfId="1" applyBorder="1" applyAlignment="1" applyProtection="1"/>
    <xf numFmtId="0" fontId="3" fillId="4" borderId="0" xfId="1" applyFill="1" applyBorder="1" applyAlignment="1" applyProtection="1">
      <alignment horizontal="center"/>
    </xf>
    <xf numFmtId="0" fontId="3" fillId="4" borderId="7" xfId="1" applyFill="1" applyBorder="1" applyAlignment="1" applyProtection="1">
      <alignment horizontal="center"/>
    </xf>
    <xf numFmtId="0" fontId="3" fillId="4" borderId="3" xfId="1" applyFill="1" applyBorder="1" applyAlignment="1" applyProtection="1">
      <alignment horizontal="center" vertical="center"/>
      <protection locked="0"/>
    </xf>
    <xf numFmtId="0" fontId="3" fillId="4" borderId="4" xfId="1" applyFill="1" applyBorder="1" applyAlignment="1" applyProtection="1">
      <alignment horizontal="center" vertical="center"/>
      <protection locked="0"/>
    </xf>
    <xf numFmtId="0" fontId="3" fillId="4" borderId="5" xfId="1" applyFill="1" applyBorder="1" applyAlignment="1" applyProtection="1">
      <alignment horizontal="center" vertical="center"/>
      <protection locked="0"/>
    </xf>
    <xf numFmtId="0" fontId="3" fillId="3" borderId="3" xfId="1" applyFill="1" applyBorder="1" applyAlignment="1" applyProtection="1">
      <alignment horizontal="center" vertical="center"/>
      <protection locked="0"/>
    </xf>
    <xf numFmtId="0" fontId="3" fillId="3" borderId="4" xfId="1" applyFill="1" applyBorder="1" applyAlignment="1" applyProtection="1">
      <alignment horizontal="center" vertical="center"/>
      <protection locked="0"/>
    </xf>
    <xf numFmtId="0" fontId="3" fillId="3" borderId="5" xfId="1" applyFill="1" applyBorder="1" applyAlignment="1" applyProtection="1">
      <alignment horizontal="center" vertical="center"/>
      <protection locked="0"/>
    </xf>
    <xf numFmtId="0" fontId="22" fillId="6" borderId="3" xfId="0" applyFont="1" applyFill="1" applyBorder="1" applyAlignment="1">
      <alignment horizontal="center" vertical="center"/>
    </xf>
    <xf numFmtId="0" fontId="22" fillId="6" borderId="28" xfId="0" applyFont="1" applyFill="1" applyBorder="1" applyAlignment="1">
      <alignment horizontal="center" vertical="center"/>
    </xf>
    <xf numFmtId="0" fontId="22" fillId="6" borderId="30" xfId="0" applyFont="1" applyFill="1" applyBorder="1" applyAlignment="1">
      <alignment horizontal="center" vertical="center"/>
    </xf>
    <xf numFmtId="0" fontId="22" fillId="6" borderId="31" xfId="0" applyFont="1" applyFill="1" applyBorder="1" applyAlignment="1">
      <alignment horizontal="center" vertical="center"/>
    </xf>
    <xf numFmtId="0" fontId="23" fillId="7" borderId="29" xfId="0" applyFont="1" applyFill="1" applyBorder="1" applyAlignment="1">
      <alignment horizontal="center"/>
    </xf>
    <xf numFmtId="0" fontId="23" fillId="7" borderId="4" xfId="0" applyFont="1" applyFill="1" applyBorder="1" applyAlignment="1">
      <alignment horizontal="center"/>
    </xf>
    <xf numFmtId="0" fontId="3" fillId="4" borderId="3" xfId="1" applyFill="1" applyBorder="1" applyAlignment="1" applyProtection="1">
      <alignment horizontal="left"/>
      <protection locked="0"/>
    </xf>
    <xf numFmtId="0" fontId="3" fillId="4" borderId="4" xfId="1" applyFill="1" applyBorder="1" applyAlignment="1" applyProtection="1"/>
    <xf numFmtId="0" fontId="3" fillId="4" borderId="5" xfId="1" applyFill="1" applyBorder="1" applyAlignment="1" applyProtection="1"/>
    <xf numFmtId="0" fontId="3" fillId="3" borderId="3" xfId="1" applyFill="1" applyBorder="1" applyAlignment="1" applyProtection="1">
      <protection locked="0"/>
    </xf>
    <xf numFmtId="0" fontId="3" fillId="3" borderId="4" xfId="1" applyFill="1" applyBorder="1" applyAlignment="1" applyProtection="1"/>
    <xf numFmtId="0" fontId="3" fillId="3" borderId="5" xfId="1" applyFill="1" applyBorder="1" applyAlignment="1" applyProtection="1"/>
  </cellXfs>
  <cellStyles count="9">
    <cellStyle name="??0" xfId="8" xr:uid="{2FFBA235-E752-4C63-8412-DE4E330477EF}"/>
    <cellStyle name="0.000" xfId="4" xr:uid="{B2C4FE03-AC6B-430C-A6EB-B05D3CAB6C4F}"/>
    <cellStyle name="hel8" xfId="5" xr:uid="{EEC94890-7D1C-4F51-AD1F-F64B134DDC2E}"/>
    <cellStyle name="hel8 2" xfId="6" xr:uid="{6631AFD5-7710-4AE2-914E-F2D558A7D147}"/>
    <cellStyle name="hel8 blue" xfId="3" xr:uid="{30C78915-16CF-4D8A-87A7-B841BDE1DE6B}"/>
    <cellStyle name="hel8b_Snow Pit1" xfId="2" xr:uid="{2E51DAC6-A6FA-4D62-B0CB-699221D36CB1}"/>
    <cellStyle name="Normal" xfId="0" builtinId="0"/>
    <cellStyle name="Normal 2 3" xfId="1" xr:uid="{B7599B25-6128-4409-9B61-946DAA9E6520}"/>
    <cellStyle name="Normal 4" xfId="7" xr:uid="{26786AD3-A470-4F63-A691-6316C7BBF6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28576</xdr:colOff>
      <xdr:row>20</xdr:row>
      <xdr:rowOff>85725</xdr:rowOff>
    </xdr:from>
    <xdr:to>
      <xdr:col>16</xdr:col>
      <xdr:colOff>409576</xdr:colOff>
      <xdr:row>48</xdr:row>
      <xdr:rowOff>104775</xdr:rowOff>
    </xdr:to>
    <xdr:sp macro="" textlink="">
      <xdr:nvSpPr>
        <xdr:cNvPr id="2" name="TextBox 1">
          <a:extLst>
            <a:ext uri="{FF2B5EF4-FFF2-40B4-BE49-F238E27FC236}">
              <a16:creationId xmlns:a16="http://schemas.microsoft.com/office/drawing/2014/main" id="{437D1200-39E8-45AB-B951-C43D3CA45397}"/>
            </a:ext>
          </a:extLst>
        </xdr:cNvPr>
        <xdr:cNvSpPr txBox="1"/>
      </xdr:nvSpPr>
      <xdr:spPr>
        <a:xfrm>
          <a:off x="6991351" y="4143375"/>
          <a:ext cx="4191000" cy="548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Old calculation:</a:t>
          </a:r>
        </a:p>
        <a:p>
          <a:endParaRPr lang="en-US" sz="1200" b="1"/>
        </a:p>
        <a:p>
          <a:r>
            <a:rPr lang="en-US" sz="1200" b="0"/>
            <a:t>Densities estimated</a:t>
          </a:r>
          <a:r>
            <a:rPr lang="en-US" sz="1200" b="0" baseline="0"/>
            <a:t> from snow depth, using some formula (not mentioned in Mayo, 2001; 1979, or 1972). This is all we have to go on: "Snow density, p, is measured when marked by M; partially measured when marked by m; or estimated from snow depth when marked by E." This is from the caption of the data table in Mayo, 2001 document.</a:t>
          </a:r>
          <a:endParaRPr lang="en-US" sz="1200" b="0"/>
        </a:p>
        <a:p>
          <a:endParaRPr lang="en-US" sz="1100"/>
        </a:p>
        <a:p>
          <a:r>
            <a:rPr lang="en-US" sz="1100" b="1"/>
            <a:t>bw</a:t>
          </a:r>
          <a:r>
            <a:rPr lang="en-US" sz="1100"/>
            <a:t> - calculated from the given snow depth of 2.93 m,</a:t>
          </a:r>
          <a:r>
            <a:rPr lang="en-US" sz="1100" baseline="0"/>
            <a:t> and an assumed bulk density of 0.4 for spring snowpack.</a:t>
          </a:r>
          <a:endParaRPr lang="en-US" sz="1100"/>
        </a:p>
        <a:p>
          <a:endParaRPr lang="en-US" sz="1100"/>
        </a:p>
        <a:p>
          <a:r>
            <a:rPr lang="en-US" sz="1100" b="1"/>
            <a:t>ba </a:t>
          </a:r>
          <a:r>
            <a:rPr lang="en-US" sz="1100" b="0"/>
            <a:t>- </a:t>
          </a:r>
          <a:r>
            <a:rPr lang="en-US" sz="1100" b="1" baseline="0"/>
            <a:t> </a:t>
          </a:r>
          <a:r>
            <a:rPr lang="en-US" sz="1100" b="0" baseline="0"/>
            <a:t>calculated from measured depth of snow and estimated density of snow on fall 1991 field visit. However, uses an assumption of 7% capilatry retention of water </a:t>
          </a:r>
        </a:p>
        <a:p>
          <a:endParaRPr lang="en-US" sz="1100" b="0" baseline="0"/>
        </a:p>
        <a:p>
          <a:r>
            <a:rPr lang="en-US" sz="1100" b="1" baseline="0"/>
            <a:t>bs</a:t>
          </a:r>
          <a:r>
            <a:rPr lang="en-US" sz="1100" b="0" baseline="0"/>
            <a:t> - residual</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New calculation:</a:t>
          </a:r>
          <a:endParaRPr lang="en-US">
            <a:effectLst/>
          </a:endParaRPr>
        </a:p>
        <a:p>
          <a:r>
            <a:rPr lang="en-US" sz="1100" b="1" baseline="0"/>
            <a:t>bw - </a:t>
          </a:r>
          <a:r>
            <a:rPr lang="en-US" sz="1100" b="0" baseline="0"/>
            <a:t>product of snow depth (2.93) and assumed density for spring bulk snow (0.4).</a:t>
          </a:r>
        </a:p>
        <a:p>
          <a:endParaRPr lang="en-US" sz="1100" b="0" baseline="0"/>
        </a:p>
        <a:p>
          <a:r>
            <a:rPr lang="en-US" sz="1100" b="1" baseline="0"/>
            <a:t>ba -</a:t>
          </a:r>
          <a:r>
            <a:rPr lang="en-US" sz="1100" b="0" baseline="0"/>
            <a:t>product of snow depth (1.47) and assumed density for fall new firn (0.5).</a:t>
          </a:r>
        </a:p>
        <a:p>
          <a:endParaRPr lang="en-US" sz="1100" b="0" baseline="0"/>
        </a:p>
        <a:p>
          <a:r>
            <a:rPr lang="en-US" sz="1100" b="1" baseline="0"/>
            <a:t>bs</a:t>
          </a:r>
          <a:r>
            <a:rPr lang="en-US" sz="1100" b="0" baseline="0"/>
            <a:t> - residual</a:t>
          </a:r>
        </a:p>
        <a:p>
          <a:endParaRPr lang="en-US" sz="1100" b="0" baseline="0"/>
        </a:p>
        <a:p>
          <a:r>
            <a:rPr lang="en-US" sz="1100" b="1" baseline="0"/>
            <a:t>summer accumulation</a:t>
          </a:r>
          <a:r>
            <a:rPr lang="en-US" sz="1100" b="0" baseline="0"/>
            <a:t> - from note that there was 1cm of fresh snow on top of the firn during fall 1991 visit</a:t>
          </a:r>
        </a:p>
        <a:p>
          <a:endParaRPr lang="en-US" sz="1100" b="0" baseline="0"/>
        </a:p>
        <a:p>
          <a:endParaRPr lang="en-US" sz="1100" b="0" baseline="0"/>
        </a:p>
      </xdr:txBody>
    </xdr:sp>
    <xdr:clientData/>
  </xdr:twoCellAnchor>
  <xdr:twoCellAnchor>
    <xdr:from>
      <xdr:col>17</xdr:col>
      <xdr:colOff>577875</xdr:colOff>
      <xdr:row>22</xdr:row>
      <xdr:rowOff>213789</xdr:rowOff>
    </xdr:from>
    <xdr:to>
      <xdr:col>21</xdr:col>
      <xdr:colOff>415950</xdr:colOff>
      <xdr:row>29</xdr:row>
      <xdr:rowOff>6070</xdr:rowOff>
    </xdr:to>
    <xdr:sp macro="" textlink="">
      <xdr:nvSpPr>
        <xdr:cNvPr id="3" name="TextBox 2">
          <a:extLst>
            <a:ext uri="{FF2B5EF4-FFF2-40B4-BE49-F238E27FC236}">
              <a16:creationId xmlns:a16="http://schemas.microsoft.com/office/drawing/2014/main" id="{C7B2E9DC-4EF2-4007-9D21-A244A0835B7B}"/>
            </a:ext>
          </a:extLst>
        </xdr:cNvPr>
        <xdr:cNvSpPr txBox="1"/>
      </xdr:nvSpPr>
      <xdr:spPr>
        <a:xfrm rot="1027134">
          <a:off x="11960250" y="4661964"/>
          <a:ext cx="2533650" cy="12496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70C0"/>
              </a:solidFill>
            </a:rPr>
            <a:t>No</a:t>
          </a:r>
          <a:r>
            <a:rPr lang="en-US" sz="1100" b="1" baseline="0">
              <a:solidFill>
                <a:srgbClr val="0070C0"/>
              </a:solidFill>
            </a:rPr>
            <a:t> field notes or additional details found that could be recorded in the individual field visit sheets (other tabs in this excel workbook). Checked in Mayo 2001 report, legacy and backup folder.</a:t>
          </a:r>
          <a:endParaRPr lang="en-US" sz="1100" b="1">
            <a:solidFill>
              <a:srgbClr val="0070C0"/>
            </a:solidFill>
          </a:endParaRPr>
        </a:p>
      </xdr:txBody>
    </xdr:sp>
    <xdr:clientData/>
  </xdr:twoCellAnchor>
  <xdr:twoCellAnchor>
    <xdr:from>
      <xdr:col>17</xdr:col>
      <xdr:colOff>289832</xdr:colOff>
      <xdr:row>35</xdr:row>
      <xdr:rowOff>19050</xdr:rowOff>
    </xdr:from>
    <xdr:to>
      <xdr:col>24</xdr:col>
      <xdr:colOff>2532440</xdr:colOff>
      <xdr:row>52</xdr:row>
      <xdr:rowOff>57150</xdr:rowOff>
    </xdr:to>
    <xdr:grpSp>
      <xdr:nvGrpSpPr>
        <xdr:cNvPr id="6" name="Group 5">
          <a:extLst>
            <a:ext uri="{FF2B5EF4-FFF2-40B4-BE49-F238E27FC236}">
              <a16:creationId xmlns:a16="http://schemas.microsoft.com/office/drawing/2014/main" id="{E06B0681-E6DA-433B-B254-C0890D14CF99}"/>
            </a:ext>
          </a:extLst>
        </xdr:cNvPr>
        <xdr:cNvGrpSpPr/>
      </xdr:nvGrpSpPr>
      <xdr:grpSpPr>
        <a:xfrm>
          <a:off x="11672207" y="7067550"/>
          <a:ext cx="6738408" cy="3276600"/>
          <a:chOff x="10834007" y="7686675"/>
          <a:chExt cx="6738408" cy="3276600"/>
        </a:xfrm>
      </xdr:grpSpPr>
      <xdr:pic>
        <xdr:nvPicPr>
          <xdr:cNvPr id="4" name="Picture 3">
            <a:extLst>
              <a:ext uri="{FF2B5EF4-FFF2-40B4-BE49-F238E27FC236}">
                <a16:creationId xmlns:a16="http://schemas.microsoft.com/office/drawing/2014/main" id="{E0195407-D057-4437-AD2C-700FE081F592}"/>
              </a:ext>
            </a:extLst>
          </xdr:cNvPr>
          <xdr:cNvPicPr>
            <a:picLocks noChangeAspect="1"/>
          </xdr:cNvPicPr>
        </xdr:nvPicPr>
        <xdr:blipFill>
          <a:blip xmlns:r="http://schemas.openxmlformats.org/officeDocument/2006/relationships" r:embed="rId1"/>
          <a:stretch>
            <a:fillRect/>
          </a:stretch>
        </xdr:blipFill>
        <xdr:spPr>
          <a:xfrm>
            <a:off x="10834007" y="7686675"/>
            <a:ext cx="6738408" cy="1857042"/>
          </a:xfrm>
          <a:prstGeom prst="rect">
            <a:avLst/>
          </a:prstGeom>
        </xdr:spPr>
      </xdr:pic>
      <xdr:sp macro="" textlink="">
        <xdr:nvSpPr>
          <xdr:cNvPr id="5" name="TextBox 4">
            <a:extLst>
              <a:ext uri="{FF2B5EF4-FFF2-40B4-BE49-F238E27FC236}">
                <a16:creationId xmlns:a16="http://schemas.microsoft.com/office/drawing/2014/main" id="{B3085565-7ACF-44DF-A9DC-334E5DD9EEDE}"/>
              </a:ext>
            </a:extLst>
          </xdr:cNvPr>
          <xdr:cNvSpPr txBox="1"/>
        </xdr:nvSpPr>
        <xdr:spPr>
          <a:xfrm>
            <a:off x="11344275" y="9734550"/>
            <a:ext cx="5105400" cy="1228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Explanation</a:t>
            </a:r>
            <a:r>
              <a:rPr lang="en-US" sz="1100" baseline="0"/>
              <a:t> of capilary water retention formula they used to use, from Mayo, 2001, page 40.</a:t>
            </a:r>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BE7BA-35BC-4FE9-85C8-1A19F0AA0E62}">
  <dimension ref="A1:Y30"/>
  <sheetViews>
    <sheetView tabSelected="1" workbookViewId="0">
      <selection activeCell="R23" sqref="R23"/>
    </sheetView>
  </sheetViews>
  <sheetFormatPr defaultRowHeight="15" x14ac:dyDescent="0.25"/>
  <cols>
    <col min="1" max="1" width="10.28515625" bestFit="1" customWidth="1"/>
    <col min="2" max="2" width="12.85546875" customWidth="1"/>
    <col min="3" max="3" width="11.28515625" customWidth="1"/>
    <col min="4" max="4" width="13.42578125" customWidth="1"/>
    <col min="5" max="5" width="10.7109375" bestFit="1" customWidth="1"/>
    <col min="6" max="6" width="10.42578125" bestFit="1" customWidth="1"/>
    <col min="7" max="7" width="10.140625" bestFit="1" customWidth="1"/>
    <col min="8" max="8" width="6.42578125" customWidth="1"/>
    <col min="9" max="9" width="9.7109375" bestFit="1" customWidth="1"/>
    <col min="12" max="12" width="11.42578125" customWidth="1"/>
    <col min="20" max="20" width="13.140625" bestFit="1" customWidth="1"/>
    <col min="21" max="21" width="9" customWidth="1"/>
    <col min="24" max="24" width="8.7109375" customWidth="1"/>
    <col min="25" max="25" width="39.28515625" customWidth="1"/>
  </cols>
  <sheetData>
    <row r="1" spans="1:25" ht="16.5" thickBot="1" x14ac:dyDescent="0.3">
      <c r="A1" s="1" t="s">
        <v>3</v>
      </c>
      <c r="B1" s="2"/>
      <c r="C1" s="2"/>
      <c r="D1" s="2"/>
      <c r="E1" s="2"/>
      <c r="F1" s="2"/>
      <c r="G1" s="2"/>
      <c r="H1" s="2"/>
      <c r="I1" s="2"/>
      <c r="J1" s="2"/>
      <c r="K1" s="2"/>
      <c r="L1" s="2"/>
      <c r="M1" s="2"/>
      <c r="N1" s="2"/>
      <c r="O1" s="2"/>
      <c r="P1" s="2"/>
      <c r="Q1" s="2"/>
      <c r="R1" s="2"/>
      <c r="S1" s="2"/>
      <c r="T1" s="2"/>
      <c r="U1" s="2"/>
      <c r="V1" s="2"/>
      <c r="W1" s="2"/>
      <c r="X1" s="3"/>
      <c r="Y1" s="2"/>
    </row>
    <row r="2" spans="1:25" x14ac:dyDescent="0.25">
      <c r="A2" s="4"/>
      <c r="B2" s="5"/>
      <c r="C2" s="213" t="s">
        <v>4</v>
      </c>
      <c r="D2" s="214"/>
      <c r="E2" s="215"/>
      <c r="F2" s="6"/>
      <c r="G2" s="216" t="s">
        <v>5</v>
      </c>
      <c r="H2" s="217"/>
      <c r="I2" s="217"/>
      <c r="J2" s="217"/>
      <c r="K2" s="218"/>
      <c r="L2" s="7" t="s">
        <v>6</v>
      </c>
      <c r="M2" s="193" t="s">
        <v>7</v>
      </c>
      <c r="N2" s="194"/>
      <c r="O2" s="195"/>
      <c r="P2" s="196" t="s">
        <v>8</v>
      </c>
      <c r="Q2" s="197"/>
      <c r="R2" s="197"/>
      <c r="S2" s="198"/>
      <c r="T2" s="8" t="s">
        <v>9</v>
      </c>
      <c r="U2" s="9" t="s">
        <v>10</v>
      </c>
      <c r="V2" s="10"/>
      <c r="W2" s="10"/>
      <c r="X2" s="11"/>
      <c r="Y2" s="10"/>
    </row>
    <row r="3" spans="1:25" x14ac:dyDescent="0.25">
      <c r="A3" s="12" t="s">
        <v>11</v>
      </c>
      <c r="B3" s="12" t="s">
        <v>12</v>
      </c>
      <c r="C3" s="13" t="s">
        <v>13</v>
      </c>
      <c r="D3" s="199" t="s">
        <v>14</v>
      </c>
      <c r="E3" s="200"/>
      <c r="F3" s="12" t="s">
        <v>15</v>
      </c>
      <c r="G3" s="14" t="s">
        <v>16</v>
      </c>
      <c r="H3" s="15" t="s">
        <v>17</v>
      </c>
      <c r="I3" s="15" t="s">
        <v>18</v>
      </c>
      <c r="J3" s="15" t="s">
        <v>19</v>
      </c>
      <c r="K3" s="16" t="s">
        <v>20</v>
      </c>
      <c r="L3" s="17" t="s">
        <v>21</v>
      </c>
      <c r="M3" s="18" t="s">
        <v>22</v>
      </c>
      <c r="N3" s="19" t="s">
        <v>11</v>
      </c>
      <c r="O3" s="20" t="s">
        <v>23</v>
      </c>
      <c r="P3" s="18" t="s">
        <v>24</v>
      </c>
      <c r="Q3" s="21" t="s">
        <v>25</v>
      </c>
      <c r="R3" s="19" t="s">
        <v>26</v>
      </c>
      <c r="S3" s="22" t="s">
        <v>27</v>
      </c>
      <c r="T3" s="23" t="s">
        <v>28</v>
      </c>
      <c r="U3" s="24" t="s">
        <v>28</v>
      </c>
      <c r="V3" s="10"/>
      <c r="W3" s="10"/>
      <c r="X3" s="11"/>
      <c r="Y3" s="10"/>
    </row>
    <row r="4" spans="1:25" x14ac:dyDescent="0.25">
      <c r="A4" s="12" t="s">
        <v>29</v>
      </c>
      <c r="B4" s="12"/>
      <c r="C4" s="13" t="s">
        <v>30</v>
      </c>
      <c r="D4" s="25" t="s">
        <v>31</v>
      </c>
      <c r="E4" s="26" t="s">
        <v>32</v>
      </c>
      <c r="F4" s="27"/>
      <c r="G4" s="14" t="s">
        <v>33</v>
      </c>
      <c r="H4" s="15" t="s">
        <v>33</v>
      </c>
      <c r="I4" s="15" t="s">
        <v>33</v>
      </c>
      <c r="J4" s="15"/>
      <c r="K4" s="16"/>
      <c r="L4" s="12" t="s">
        <v>34</v>
      </c>
      <c r="M4" s="18" t="s">
        <v>35</v>
      </c>
      <c r="N4" s="19" t="s">
        <v>36</v>
      </c>
      <c r="O4" s="22" t="s">
        <v>37</v>
      </c>
      <c r="P4" s="18" t="s">
        <v>33</v>
      </c>
      <c r="Q4" s="28" t="s">
        <v>35</v>
      </c>
      <c r="R4" s="19" t="s">
        <v>38</v>
      </c>
      <c r="S4" s="22" t="s">
        <v>39</v>
      </c>
      <c r="T4" s="29" t="s">
        <v>40</v>
      </c>
      <c r="U4" s="29" t="s">
        <v>41</v>
      </c>
      <c r="V4" s="10"/>
      <c r="W4" s="10"/>
      <c r="X4" s="11"/>
      <c r="Y4" s="10"/>
    </row>
    <row r="5" spans="1:25" ht="15.75" thickBot="1" x14ac:dyDescent="0.3">
      <c r="A5" s="30"/>
      <c r="B5" s="30" t="s">
        <v>42</v>
      </c>
      <c r="C5" s="31" t="s">
        <v>43</v>
      </c>
      <c r="D5" s="32" t="s">
        <v>43</v>
      </c>
      <c r="E5" s="33" t="s">
        <v>43</v>
      </c>
      <c r="F5" s="34"/>
      <c r="G5" s="35" t="s">
        <v>43</v>
      </c>
      <c r="H5" s="36" t="s">
        <v>43</v>
      </c>
      <c r="I5" s="36" t="s">
        <v>44</v>
      </c>
      <c r="J5" s="36" t="s">
        <v>43</v>
      </c>
      <c r="K5" s="37"/>
      <c r="L5" s="30" t="s">
        <v>43</v>
      </c>
      <c r="M5" s="38" t="s">
        <v>45</v>
      </c>
      <c r="N5" s="39" t="s">
        <v>46</v>
      </c>
      <c r="O5" s="40" t="s">
        <v>46</v>
      </c>
      <c r="P5" s="38" t="s">
        <v>43</v>
      </c>
      <c r="Q5" s="41" t="s">
        <v>45</v>
      </c>
      <c r="R5" s="39" t="s">
        <v>1</v>
      </c>
      <c r="S5" s="40" t="s">
        <v>46</v>
      </c>
      <c r="T5" s="42" t="s">
        <v>46</v>
      </c>
      <c r="U5" s="42" t="s">
        <v>46</v>
      </c>
      <c r="V5" s="43"/>
      <c r="W5" s="43"/>
      <c r="X5" s="43"/>
      <c r="Y5" s="43"/>
    </row>
    <row r="6" spans="1:25" s="109" customFormat="1" x14ac:dyDescent="0.25">
      <c r="A6" s="112" t="s">
        <v>67</v>
      </c>
      <c r="B6" s="113">
        <v>33365</v>
      </c>
      <c r="C6" s="114">
        <v>7.13</v>
      </c>
      <c r="D6" s="115"/>
      <c r="E6" s="116"/>
      <c r="F6" s="117" t="s">
        <v>0</v>
      </c>
      <c r="G6" s="118"/>
      <c r="H6" s="115">
        <v>2.93</v>
      </c>
      <c r="I6" s="115">
        <f>AVERAGE(G6:H6)</f>
        <v>2.93</v>
      </c>
      <c r="J6" s="115">
        <v>0.02</v>
      </c>
      <c r="K6" s="116">
        <v>2</v>
      </c>
      <c r="L6" s="119">
        <v>4.2</v>
      </c>
      <c r="M6" s="120">
        <v>0.6</v>
      </c>
      <c r="N6" s="121">
        <v>2.52</v>
      </c>
      <c r="O6" s="122">
        <v>0</v>
      </c>
      <c r="P6" s="120">
        <v>2.93</v>
      </c>
      <c r="Q6" s="115">
        <v>0.42</v>
      </c>
      <c r="R6" s="115" t="s">
        <v>26</v>
      </c>
      <c r="S6" s="123">
        <f>Q6*P6</f>
        <v>1.2305999999999999</v>
      </c>
      <c r="T6" s="124">
        <f>S6+O6</f>
        <v>1.2305999999999999</v>
      </c>
      <c r="U6" s="125"/>
      <c r="V6" s="141"/>
    </row>
    <row r="7" spans="1:25" s="109" customFormat="1" x14ac:dyDescent="0.25">
      <c r="A7" s="126" t="s">
        <v>67</v>
      </c>
      <c r="B7" s="127">
        <v>33402</v>
      </c>
      <c r="C7" s="128">
        <v>6.72</v>
      </c>
      <c r="D7" s="129">
        <v>6.7</v>
      </c>
      <c r="E7" s="130">
        <v>6.7</v>
      </c>
      <c r="F7" s="131" t="s">
        <v>0</v>
      </c>
      <c r="G7" s="132"/>
      <c r="H7" s="129"/>
      <c r="I7" s="129"/>
      <c r="J7" s="133"/>
      <c r="K7" s="134"/>
      <c r="L7" s="135">
        <v>4.2</v>
      </c>
      <c r="M7" s="136">
        <v>0.6</v>
      </c>
      <c r="N7" s="133">
        <f t="shared" ref="N7" si="0">M7*L7</f>
        <v>2.52</v>
      </c>
      <c r="O7" s="137">
        <f>N7-N6</f>
        <v>0</v>
      </c>
      <c r="P7" s="136">
        <v>2.5</v>
      </c>
      <c r="Q7" s="133">
        <v>0.47</v>
      </c>
      <c r="R7" s="129" t="s">
        <v>26</v>
      </c>
      <c r="S7" s="138">
        <f>Q7*P7</f>
        <v>1.1749999999999998</v>
      </c>
      <c r="T7" s="139">
        <f>S7+O7</f>
        <v>1.1749999999999998</v>
      </c>
      <c r="U7" s="140"/>
      <c r="V7" s="142"/>
    </row>
    <row r="8" spans="1:25" s="109" customFormat="1" x14ac:dyDescent="0.25">
      <c r="A8" s="143" t="s">
        <v>67</v>
      </c>
      <c r="B8" s="144">
        <v>33479</v>
      </c>
      <c r="C8" s="145">
        <v>5.67</v>
      </c>
      <c r="D8" s="146"/>
      <c r="E8" s="147"/>
      <c r="F8" s="148" t="s">
        <v>2</v>
      </c>
      <c r="G8" s="149"/>
      <c r="H8" s="150"/>
      <c r="I8" s="146"/>
      <c r="J8" s="151"/>
      <c r="K8" s="152"/>
      <c r="L8" s="153">
        <v>4.2</v>
      </c>
      <c r="M8" s="154">
        <v>0.6</v>
      </c>
      <c r="N8" s="155">
        <f>M8*L8</f>
        <v>2.52</v>
      </c>
      <c r="O8" s="156">
        <f>N8-N7</f>
        <v>0</v>
      </c>
      <c r="P8" s="154">
        <v>1.47</v>
      </c>
      <c r="Q8" s="155">
        <v>0.55000000000000004</v>
      </c>
      <c r="R8" s="146" t="s">
        <v>26</v>
      </c>
      <c r="S8" s="157">
        <f>((P8*Q8) - (P8*(1-(Q8/0.9))*0.07))</f>
        <v>0.7684833333333333</v>
      </c>
      <c r="T8" s="158">
        <f>-(T6-S8)</f>
        <v>-0.46211666666666662</v>
      </c>
      <c r="U8" s="159">
        <f>S8</f>
        <v>0.7684833333333333</v>
      </c>
      <c r="V8" s="111"/>
      <c r="W8" s="111"/>
      <c r="X8" s="111"/>
    </row>
    <row r="9" spans="1:25" s="109" customFormat="1" ht="11.25" x14ac:dyDescent="0.2">
      <c r="A9" s="111"/>
      <c r="B9" s="111"/>
      <c r="C9" s="111"/>
      <c r="D9" s="111"/>
      <c r="E9" s="111"/>
      <c r="F9" s="111"/>
      <c r="G9" s="111"/>
      <c r="H9" s="111"/>
      <c r="I9" s="111"/>
      <c r="J9" s="111"/>
      <c r="K9" s="111"/>
      <c r="L9" s="111"/>
      <c r="M9" s="111"/>
      <c r="N9" s="111"/>
      <c r="O9" s="111"/>
      <c r="P9" s="111"/>
      <c r="Q9" s="111"/>
      <c r="R9" s="111"/>
      <c r="S9" s="111"/>
      <c r="T9" s="111"/>
      <c r="U9" s="111"/>
      <c r="V9" s="111"/>
      <c r="W9" s="111"/>
      <c r="X9" s="111"/>
    </row>
    <row r="10" spans="1:25" x14ac:dyDescent="0.25">
      <c r="A10" s="44"/>
      <c r="B10" s="45"/>
      <c r="C10" s="46"/>
      <c r="D10" s="47"/>
      <c r="E10" s="47"/>
      <c r="F10" s="48"/>
      <c r="G10" s="48"/>
      <c r="H10" s="48"/>
      <c r="I10" s="48"/>
      <c r="J10" s="48"/>
      <c r="K10" s="49"/>
      <c r="L10" s="50"/>
      <c r="M10" s="51"/>
      <c r="N10" s="50"/>
      <c r="O10" s="50"/>
      <c r="P10" s="51"/>
      <c r="Q10" s="51"/>
      <c r="R10" s="48"/>
      <c r="S10" s="51"/>
      <c r="T10" s="52"/>
      <c r="U10" s="52"/>
      <c r="V10" s="53"/>
      <c r="W10" s="53"/>
      <c r="X10" s="54"/>
    </row>
    <row r="11" spans="1:25" ht="16.5" thickBot="1" x14ac:dyDescent="0.3">
      <c r="A11" s="55" t="s">
        <v>47</v>
      </c>
      <c r="B11" s="56"/>
      <c r="C11" s="57"/>
      <c r="D11" s="58"/>
      <c r="E11" s="58"/>
      <c r="F11" s="59"/>
      <c r="G11" s="59"/>
      <c r="H11" s="59"/>
      <c r="I11" s="59"/>
      <c r="J11" s="60"/>
      <c r="K11" s="61"/>
      <c r="L11" s="62"/>
      <c r="M11" s="63"/>
      <c r="N11" s="62"/>
      <c r="O11" s="62"/>
      <c r="P11" s="60"/>
      <c r="Q11" s="60"/>
      <c r="R11" s="59"/>
      <c r="S11" s="60"/>
      <c r="T11" s="64"/>
      <c r="U11" s="65"/>
      <c r="V11" s="53"/>
      <c r="W11" s="53"/>
      <c r="X11" s="54"/>
    </row>
    <row r="12" spans="1:25" x14ac:dyDescent="0.25">
      <c r="A12" s="66"/>
      <c r="B12" s="67"/>
      <c r="C12" s="201" t="s">
        <v>4</v>
      </c>
      <c r="D12" s="202"/>
      <c r="E12" s="203"/>
      <c r="F12" s="67"/>
      <c r="G12" s="204" t="s">
        <v>5</v>
      </c>
      <c r="H12" s="205"/>
      <c r="I12" s="205"/>
      <c r="J12" s="205"/>
      <c r="K12" s="206"/>
      <c r="L12" s="68"/>
      <c r="M12" s="69"/>
      <c r="N12" s="70" t="s">
        <v>48</v>
      </c>
      <c r="O12" s="71"/>
      <c r="P12" s="72"/>
      <c r="Q12" s="70" t="s">
        <v>49</v>
      </c>
      <c r="R12" s="70"/>
      <c r="S12" s="71"/>
      <c r="T12" s="73" t="s">
        <v>50</v>
      </c>
      <c r="U12" s="70"/>
      <c r="V12" s="74"/>
      <c r="W12" s="74"/>
      <c r="X12" s="74"/>
      <c r="Y12" s="75"/>
    </row>
    <row r="13" spans="1:25" ht="33.75" x14ac:dyDescent="0.25">
      <c r="A13" s="66" t="s">
        <v>11</v>
      </c>
      <c r="B13" s="66" t="s">
        <v>12</v>
      </c>
      <c r="C13" s="76" t="s">
        <v>51</v>
      </c>
      <c r="D13" s="77" t="s">
        <v>52</v>
      </c>
      <c r="E13" s="78" t="s">
        <v>53</v>
      </c>
      <c r="F13" s="66" t="s">
        <v>15</v>
      </c>
      <c r="G13" s="79" t="s">
        <v>54</v>
      </c>
      <c r="H13" s="80"/>
      <c r="I13" s="80" t="s">
        <v>18</v>
      </c>
      <c r="J13" s="80"/>
      <c r="K13" s="81"/>
      <c r="L13" s="82" t="s">
        <v>55</v>
      </c>
      <c r="M13" s="69" t="s">
        <v>22</v>
      </c>
      <c r="N13" s="83" t="s">
        <v>56</v>
      </c>
      <c r="O13" s="84"/>
      <c r="P13" s="69" t="s">
        <v>24</v>
      </c>
      <c r="Q13" s="85" t="s">
        <v>25</v>
      </c>
      <c r="R13" s="83" t="s">
        <v>57</v>
      </c>
      <c r="S13" s="84"/>
      <c r="T13" s="86" t="s">
        <v>58</v>
      </c>
      <c r="U13" s="87" t="s">
        <v>59</v>
      </c>
      <c r="V13" s="87" t="s">
        <v>60</v>
      </c>
      <c r="W13" s="88" t="s">
        <v>61</v>
      </c>
      <c r="X13" s="88" t="s">
        <v>62</v>
      </c>
      <c r="Y13" s="89" t="s">
        <v>63</v>
      </c>
    </row>
    <row r="14" spans="1:25" x14ac:dyDescent="0.25">
      <c r="A14" s="66" t="s">
        <v>29</v>
      </c>
      <c r="B14" s="66"/>
      <c r="C14" s="76"/>
      <c r="D14" s="77"/>
      <c r="E14" s="78"/>
      <c r="F14" s="67"/>
      <c r="G14" s="79"/>
      <c r="H14" s="80"/>
      <c r="I14" s="80"/>
      <c r="J14" s="80"/>
      <c r="K14" s="81"/>
      <c r="L14" s="66"/>
      <c r="M14" s="69"/>
      <c r="N14" s="90" t="s">
        <v>64</v>
      </c>
      <c r="O14" s="84"/>
      <c r="P14" s="69" t="s">
        <v>33</v>
      </c>
      <c r="Q14" s="91" t="s">
        <v>35</v>
      </c>
      <c r="R14" s="90"/>
      <c r="S14" s="84"/>
      <c r="T14" s="73"/>
      <c r="U14" s="70"/>
      <c r="V14" s="70"/>
      <c r="W14" s="92"/>
      <c r="X14" s="92"/>
      <c r="Y14" s="71"/>
    </row>
    <row r="15" spans="1:25" ht="15.75" thickBot="1" x14ac:dyDescent="0.3">
      <c r="A15" s="93"/>
      <c r="B15" s="93" t="s">
        <v>42</v>
      </c>
      <c r="C15" s="94" t="s">
        <v>43</v>
      </c>
      <c r="D15" s="95" t="s">
        <v>43</v>
      </c>
      <c r="E15" s="96" t="s">
        <v>43</v>
      </c>
      <c r="F15" s="97"/>
      <c r="G15" s="98" t="s">
        <v>43</v>
      </c>
      <c r="H15" s="99"/>
      <c r="I15" s="99" t="s">
        <v>44</v>
      </c>
      <c r="J15" s="99"/>
      <c r="K15" s="100"/>
      <c r="L15" s="93" t="s">
        <v>43</v>
      </c>
      <c r="M15" s="101" t="s">
        <v>65</v>
      </c>
      <c r="N15" s="102" t="s">
        <v>43</v>
      </c>
      <c r="O15" s="103"/>
      <c r="P15" s="101" t="s">
        <v>43</v>
      </c>
      <c r="Q15" s="91" t="s">
        <v>45</v>
      </c>
      <c r="R15" s="102"/>
      <c r="S15" s="103"/>
      <c r="T15" s="104" t="s">
        <v>66</v>
      </c>
      <c r="U15" s="105" t="s">
        <v>66</v>
      </c>
      <c r="V15" s="105" t="s">
        <v>66</v>
      </c>
      <c r="W15" s="105" t="s">
        <v>66</v>
      </c>
      <c r="X15" s="105" t="s">
        <v>66</v>
      </c>
      <c r="Y15" s="106"/>
    </row>
    <row r="16" spans="1:25" s="184" customFormat="1" x14ac:dyDescent="0.25">
      <c r="A16" s="184" t="s">
        <v>67</v>
      </c>
      <c r="B16" s="185">
        <v>33365</v>
      </c>
      <c r="E16" s="184">
        <v>7.13</v>
      </c>
      <c r="F16" s="184" t="s">
        <v>84</v>
      </c>
      <c r="I16" s="184">
        <v>2.93</v>
      </c>
      <c r="L16" s="188">
        <f>E16-I16</f>
        <v>4.1999999999999993</v>
      </c>
      <c r="P16" s="184">
        <f>I16</f>
        <v>2.93</v>
      </c>
      <c r="Q16" s="190">
        <v>0.4</v>
      </c>
      <c r="R16" s="184" t="s">
        <v>26</v>
      </c>
      <c r="U16" s="188">
        <f>P16*Q16</f>
        <v>1.1720000000000002</v>
      </c>
    </row>
    <row r="17" spans="1:24" x14ac:dyDescent="0.25">
      <c r="A17" t="s">
        <v>67</v>
      </c>
      <c r="B17" s="183">
        <v>33402</v>
      </c>
      <c r="E17">
        <v>6.72</v>
      </c>
      <c r="F17" t="s">
        <v>84</v>
      </c>
    </row>
    <row r="18" spans="1:24" s="186" customFormat="1" x14ac:dyDescent="0.25">
      <c r="A18" s="186" t="s">
        <v>67</v>
      </c>
      <c r="B18" s="187">
        <v>33479</v>
      </c>
      <c r="E18" s="186">
        <v>5.67</v>
      </c>
      <c r="F18" s="186" t="s">
        <v>85</v>
      </c>
      <c r="L18" s="189">
        <f>L16</f>
        <v>4.1999999999999993</v>
      </c>
      <c r="P18" s="189">
        <f>E18-L18</f>
        <v>1.4700000000000006</v>
      </c>
      <c r="Q18" s="191">
        <v>0.5</v>
      </c>
      <c r="R18" s="186" t="s">
        <v>26</v>
      </c>
      <c r="T18" s="189">
        <f>V18-U16</f>
        <v>-0.43699999999999983</v>
      </c>
      <c r="V18" s="189">
        <f>P18*Q18</f>
        <v>0.73500000000000032</v>
      </c>
      <c r="W18" s="186" t="s">
        <v>77</v>
      </c>
    </row>
    <row r="19" spans="1:24" s="186" customFormat="1" x14ac:dyDescent="0.25">
      <c r="A19" s="186" t="s">
        <v>67</v>
      </c>
      <c r="B19" s="187">
        <v>33479</v>
      </c>
      <c r="E19" s="186">
        <v>5.68</v>
      </c>
      <c r="F19" s="186" t="s">
        <v>86</v>
      </c>
      <c r="G19" s="186">
        <v>0.01</v>
      </c>
      <c r="P19" s="189">
        <f>G19</f>
        <v>0.01</v>
      </c>
      <c r="Q19" s="191">
        <v>0.25</v>
      </c>
      <c r="R19" s="186" t="s">
        <v>26</v>
      </c>
      <c r="X19" s="186">
        <f>P19*Q19</f>
        <v>2.5000000000000001E-3</v>
      </c>
    </row>
    <row r="21" spans="1:24" ht="15.75" thickBot="1" x14ac:dyDescent="0.3">
      <c r="A21" s="107"/>
      <c r="B21" s="108"/>
      <c r="C21" s="109"/>
      <c r="D21" s="109"/>
      <c r="E21" s="110"/>
      <c r="F21" s="109"/>
      <c r="G21" s="110"/>
      <c r="H21" s="109"/>
      <c r="I21" s="109"/>
      <c r="J21" s="109"/>
      <c r="K21" s="109"/>
      <c r="L21" s="110"/>
      <c r="M21" s="109"/>
      <c r="N21" s="109"/>
      <c r="O21" s="109"/>
      <c r="P21" s="110"/>
      <c r="Q21" s="110"/>
      <c r="R21" s="109"/>
      <c r="S21" s="109"/>
      <c r="T21" s="109"/>
      <c r="U21" s="110"/>
      <c r="V21" s="109"/>
      <c r="W21" s="109"/>
      <c r="X21" s="109"/>
    </row>
    <row r="22" spans="1:24" x14ac:dyDescent="0.25">
      <c r="A22" s="207" t="s">
        <v>68</v>
      </c>
      <c r="B22" s="208"/>
      <c r="C22" s="211" t="s">
        <v>69</v>
      </c>
      <c r="D22" s="212"/>
      <c r="E22" s="160" t="s">
        <v>70</v>
      </c>
      <c r="F22" s="161"/>
      <c r="G22" s="160" t="s">
        <v>71</v>
      </c>
      <c r="H22" s="161"/>
      <c r="I22" s="162" t="s">
        <v>72</v>
      </c>
      <c r="J22" s="109"/>
      <c r="K22" s="109"/>
      <c r="L22" s="110"/>
      <c r="M22" s="109"/>
      <c r="N22" s="109"/>
      <c r="O22" s="109"/>
      <c r="P22" s="110"/>
      <c r="Q22" s="110"/>
      <c r="R22" s="109"/>
      <c r="S22" s="109"/>
      <c r="T22" s="110"/>
      <c r="U22" s="109"/>
      <c r="V22" s="110"/>
      <c r="W22" s="109"/>
      <c r="X22" s="109"/>
    </row>
    <row r="23" spans="1:24" ht="26.25" x14ac:dyDescent="0.25">
      <c r="A23" s="209"/>
      <c r="B23" s="210"/>
      <c r="C23" s="163" t="s">
        <v>73</v>
      </c>
      <c r="D23" s="182" t="s">
        <v>74</v>
      </c>
      <c r="E23" s="164" t="s">
        <v>83</v>
      </c>
      <c r="F23" s="165"/>
      <c r="G23" s="166">
        <f>B6</f>
        <v>33365</v>
      </c>
      <c r="H23" s="165" t="s">
        <v>75</v>
      </c>
      <c r="I23" s="167">
        <f>B8</f>
        <v>33479</v>
      </c>
      <c r="J23" s="109"/>
      <c r="K23" s="109"/>
      <c r="L23" s="109"/>
      <c r="M23" s="109"/>
      <c r="N23" s="109"/>
      <c r="O23" s="109"/>
      <c r="P23" s="109"/>
      <c r="Q23" s="109"/>
      <c r="R23" s="109"/>
      <c r="S23" s="109"/>
      <c r="T23" s="109"/>
      <c r="U23" s="109"/>
      <c r="V23" s="109"/>
      <c r="W23" s="109"/>
      <c r="X23" s="109"/>
    </row>
    <row r="24" spans="1:24" s="109" customFormat="1" x14ac:dyDescent="0.25">
      <c r="A24" s="168"/>
      <c r="B24" s="169" t="s">
        <v>76</v>
      </c>
      <c r="C24" s="170">
        <f>U16</f>
        <v>1.1720000000000002</v>
      </c>
      <c r="D24" s="192" t="s">
        <v>77</v>
      </c>
      <c r="E24" s="171"/>
      <c r="F24" s="171"/>
      <c r="G24" s="172"/>
      <c r="H24" s="170"/>
      <c r="I24" s="173"/>
    </row>
    <row r="25" spans="1:24" s="109" customFormat="1" x14ac:dyDescent="0.25">
      <c r="A25" s="168"/>
      <c r="B25" s="169" t="s">
        <v>78</v>
      </c>
      <c r="C25" s="170">
        <f>T18</f>
        <v>-0.43699999999999983</v>
      </c>
      <c r="D25" s="170"/>
      <c r="E25" s="171"/>
      <c r="F25" s="171"/>
      <c r="G25" s="172"/>
      <c r="H25" s="170"/>
      <c r="I25" s="173"/>
    </row>
    <row r="26" spans="1:24" s="109" customFormat="1" x14ac:dyDescent="0.25">
      <c r="A26" s="168"/>
      <c r="B26" s="169" t="s">
        <v>79</v>
      </c>
      <c r="C26" s="170">
        <f>V18</f>
        <v>0.73500000000000032</v>
      </c>
      <c r="D26" s="170"/>
      <c r="E26" s="171"/>
      <c r="F26" s="171"/>
      <c r="G26" s="172"/>
      <c r="H26" s="170"/>
      <c r="I26" s="173"/>
      <c r="J26" s="111"/>
      <c r="K26" s="111"/>
      <c r="L26" s="111"/>
      <c r="M26" s="111"/>
      <c r="N26" s="111"/>
      <c r="O26" s="111"/>
      <c r="P26" s="111"/>
      <c r="Q26" s="111"/>
      <c r="R26" s="111"/>
      <c r="S26" s="111"/>
      <c r="T26" s="111"/>
      <c r="U26" s="111"/>
      <c r="V26" s="111"/>
      <c r="W26" s="111"/>
      <c r="X26" s="111"/>
    </row>
    <row r="27" spans="1:24" s="109" customFormat="1" ht="12.75" x14ac:dyDescent="0.2">
      <c r="A27" s="168"/>
      <c r="B27" s="174" t="s">
        <v>80</v>
      </c>
      <c r="C27" s="170" t="s">
        <v>77</v>
      </c>
      <c r="D27" s="170"/>
      <c r="E27" s="171"/>
      <c r="F27" s="171"/>
      <c r="G27" s="170"/>
      <c r="H27" s="170"/>
      <c r="I27" s="173"/>
      <c r="J27" s="111"/>
      <c r="K27" s="111"/>
      <c r="L27" s="111"/>
      <c r="M27" s="111"/>
      <c r="N27" s="111"/>
      <c r="O27" s="111"/>
      <c r="P27" s="111"/>
      <c r="Q27" s="111"/>
      <c r="R27" s="111"/>
      <c r="S27" s="111"/>
      <c r="T27" s="111"/>
      <c r="U27" s="111"/>
      <c r="V27" s="111"/>
      <c r="W27" s="111"/>
      <c r="X27" s="111"/>
    </row>
    <row r="28" spans="1:24" s="109" customFormat="1" x14ac:dyDescent="0.25">
      <c r="A28" s="168"/>
      <c r="B28" s="175" t="s">
        <v>81</v>
      </c>
      <c r="C28" s="170" t="str">
        <f>W18</f>
        <v>NA</v>
      </c>
      <c r="D28" s="170"/>
      <c r="E28" s="171"/>
      <c r="F28" s="171"/>
      <c r="G28" s="170"/>
      <c r="H28" s="170"/>
      <c r="I28" s="173"/>
      <c r="J28"/>
      <c r="K28"/>
      <c r="L28"/>
      <c r="M28"/>
      <c r="N28"/>
      <c r="O28"/>
      <c r="P28"/>
      <c r="Q28"/>
      <c r="R28"/>
      <c r="S28"/>
      <c r="T28"/>
      <c r="U28"/>
      <c r="V28"/>
      <c r="W28"/>
      <c r="X28"/>
    </row>
    <row r="29" spans="1:24" s="111" customFormat="1" ht="15.75" thickBot="1" x14ac:dyDescent="0.3">
      <c r="A29" s="176"/>
      <c r="B29" s="177" t="s">
        <v>82</v>
      </c>
      <c r="C29" s="178">
        <f>X19</f>
        <v>2.5000000000000001E-3</v>
      </c>
      <c r="D29" s="178"/>
      <c r="E29" s="179"/>
      <c r="F29" s="179"/>
      <c r="G29" s="180"/>
      <c r="H29" s="180"/>
      <c r="I29" s="181"/>
      <c r="J29"/>
      <c r="K29"/>
      <c r="L29"/>
      <c r="M29"/>
      <c r="N29"/>
      <c r="O29"/>
      <c r="P29"/>
      <c r="Q29"/>
      <c r="R29"/>
      <c r="S29"/>
      <c r="T29"/>
      <c r="U29"/>
      <c r="V29"/>
      <c r="W29"/>
      <c r="X29"/>
    </row>
    <row r="30" spans="1:24" s="111" customFormat="1" x14ac:dyDescent="0.25">
      <c r="A30"/>
      <c r="B30"/>
      <c r="C30"/>
      <c r="D30"/>
      <c r="E30"/>
      <c r="F30"/>
      <c r="G30"/>
      <c r="H30"/>
      <c r="I30"/>
      <c r="J30"/>
      <c r="K30"/>
      <c r="L30"/>
      <c r="M30"/>
      <c r="N30"/>
      <c r="O30"/>
      <c r="P30"/>
      <c r="Q30"/>
      <c r="R30"/>
      <c r="S30"/>
      <c r="T30"/>
      <c r="U30"/>
      <c r="V30"/>
      <c r="W30"/>
      <c r="X30"/>
    </row>
  </sheetData>
  <mergeCells count="9">
    <mergeCell ref="A22:B23"/>
    <mergeCell ref="C22:D22"/>
    <mergeCell ref="C2:E2"/>
    <mergeCell ref="G2:K2"/>
    <mergeCell ref="M2:O2"/>
    <mergeCell ref="P2:S2"/>
    <mergeCell ref="D3:E3"/>
    <mergeCell ref="C12:E12"/>
    <mergeCell ref="G12:K12"/>
  </mergeCells>
  <pageMargins left="0.7" right="0.7" top="0.75" bottom="0.75" header="0.3" footer="0.3"/>
  <pageSetup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ehbaker</dc:creator>
  <cp:lastModifiedBy>ehbaker</cp:lastModifiedBy>
  <dcterms:created xsi:type="dcterms:W3CDTF">2019-06-20T22:23:13Z</dcterms:created>
  <dcterms:modified xsi:type="dcterms:W3CDTF">2019-08-21T00:10:16Z</dcterms:modified>
</cp:coreProperties>
</file>