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FB39C29D-9800-45F5-8F5B-38A3455BDA42}" xr6:coauthVersionLast="36" xr6:coauthVersionMax="36" xr10:uidLastSave="{00000000-0000-0000-0000-000000000000}"/>
  <bookViews>
    <workbookView xWindow="0" yWindow="0" windowWidth="25200" windowHeight="11775" xr2:uid="{62E40685-8569-48A2-98E8-A504D3602E9A}"/>
  </bookViews>
  <sheets>
    <sheet name="K17"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8" i="1" l="1"/>
  <c r="C26" i="1"/>
  <c r="C27" i="1"/>
  <c r="C29" i="1"/>
  <c r="C30" i="1"/>
  <c r="E18" i="1"/>
  <c r="P18" i="1"/>
  <c r="V18" i="1"/>
  <c r="G17" i="1"/>
  <c r="P17" i="1"/>
  <c r="U17" i="1"/>
  <c r="T18" i="1"/>
  <c r="C25" i="1"/>
  <c r="C28" i="1"/>
  <c r="E8" i="1"/>
  <c r="P8" i="1"/>
  <c r="P7" i="1"/>
  <c r="S7" i="1"/>
  <c r="T8" i="1"/>
  <c r="G18" i="1"/>
  <c r="I24" i="1"/>
  <c r="G24" i="1"/>
  <c r="E24" i="1"/>
  <c r="T7" i="1"/>
  <c r="U8" i="1"/>
  <c r="N8" i="1"/>
  <c r="N7" i="1"/>
  <c r="O8" i="1"/>
  <c r="D8" i="1"/>
  <c r="C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cmcneil</author>
    <author>ehbaker</author>
  </authors>
  <commentList>
    <comment ref="M2" authorId="0" shapeId="0" xr:uid="{218D5950-F29B-49C2-A700-CFFC93D4B349}">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E0D3577-1BBF-40FB-8752-93958E5E6565}">
      <text>
        <r>
          <rPr>
            <sz val="8"/>
            <color indexed="81"/>
            <rFont val="Tahoma"/>
            <family val="2"/>
          </rPr>
          <t>This is the amount of snow that is above the summer surface.  The value should always be positive or zero.</t>
        </r>
      </text>
    </comment>
    <comment ref="A3" authorId="0" shapeId="0" xr:uid="{977218EB-27BD-4359-81FB-42A6295F4D6C}">
      <text>
        <r>
          <rPr>
            <b/>
            <sz val="8"/>
            <color indexed="81"/>
            <rFont val="Tahoma"/>
            <family val="2"/>
          </rPr>
          <t>GAAdmin:</t>
        </r>
        <r>
          <rPr>
            <sz val="8"/>
            <color indexed="81"/>
            <rFont val="Tahoma"/>
            <family val="2"/>
          </rPr>
          <t xml:space="preserve">
The stake with which the observations were made.</t>
        </r>
      </text>
    </comment>
    <comment ref="B3" authorId="0" shapeId="0" xr:uid="{2C1A1B70-5732-414E-9974-5C5B4CE10286}">
      <text>
        <r>
          <rPr>
            <b/>
            <sz val="8"/>
            <color indexed="81"/>
            <rFont val="Tahoma"/>
            <family val="2"/>
          </rPr>
          <t>GAAdmin:</t>
        </r>
        <r>
          <rPr>
            <sz val="8"/>
            <color indexed="81"/>
            <rFont val="Tahoma"/>
            <family val="2"/>
          </rPr>
          <t xml:space="preserve">
Date of observations</t>
        </r>
      </text>
    </comment>
    <comment ref="C3" authorId="0" shapeId="0" xr:uid="{80B8CB8B-D7C5-4147-8B92-964F1FA26AD9}">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725D2A8E-0EC7-4069-B709-87CA4152772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E45CC1F9-5620-4DB5-A3DB-495DFDAD4DDD}">
      <text>
        <r>
          <rPr>
            <sz val="8"/>
            <color indexed="81"/>
            <rFont val="Tahoma"/>
            <family val="2"/>
          </rPr>
          <t>Type of surface strata:
Glacier Ice, Snow, Superimposed Ice, Old Firn or New Firn.  For the Fall surveys this should be the surface strata beneath any fresh snow.</t>
        </r>
      </text>
    </comment>
    <comment ref="G3" authorId="0" shapeId="0" xr:uid="{581FBF7E-5DAE-4DAF-B91B-1D0564F958F0}">
      <text>
        <r>
          <rPr>
            <b/>
            <sz val="8"/>
            <color indexed="81"/>
            <rFont val="Tahoma"/>
            <family val="2"/>
          </rPr>
          <t>GAAdmin:</t>
        </r>
        <r>
          <rPr>
            <sz val="8"/>
            <color indexed="81"/>
            <rFont val="Tahoma"/>
            <family val="2"/>
          </rPr>
          <t xml:space="preserve">
Average depth of snow as determined in snow pit.</t>
        </r>
      </text>
    </comment>
    <comment ref="H3" authorId="0" shapeId="0" xr:uid="{8775BD83-5533-4712-BD00-BB34DA280B5B}">
      <text>
        <r>
          <rPr>
            <b/>
            <sz val="8"/>
            <color indexed="81"/>
            <rFont val="Tahoma"/>
            <family val="2"/>
          </rPr>
          <t>GAAdmin:</t>
        </r>
        <r>
          <rPr>
            <sz val="8"/>
            <color indexed="81"/>
            <rFont val="Tahoma"/>
            <family val="2"/>
          </rPr>
          <t xml:space="preserve">
Average depth of snow from probing
</t>
        </r>
      </text>
    </comment>
    <comment ref="I3" authorId="0" shapeId="0" xr:uid="{0CDD21BF-89D9-40D6-BD82-8D2AE0ECEAC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BAEC970D-AB61-460C-804F-C696485EE9F0}">
      <text>
        <r>
          <rPr>
            <b/>
            <sz val="8"/>
            <color indexed="81"/>
            <rFont val="Tahoma"/>
            <family val="2"/>
          </rPr>
          <t>GAAdmin:</t>
        </r>
        <r>
          <rPr>
            <sz val="8"/>
            <color indexed="81"/>
            <rFont val="Tahoma"/>
            <family val="2"/>
          </rPr>
          <t xml:space="preserve">
Standard Error</t>
        </r>
      </text>
    </comment>
    <comment ref="K3" authorId="0" shapeId="0" xr:uid="{AA063807-F0EA-4861-87C4-30D3792D10FA}">
      <text>
        <r>
          <rPr>
            <b/>
            <sz val="8"/>
            <color indexed="81"/>
            <rFont val="Tahoma"/>
            <family val="2"/>
          </rPr>
          <t>GAAdmin:</t>
        </r>
        <r>
          <rPr>
            <sz val="8"/>
            <color indexed="81"/>
            <rFont val="Tahoma"/>
            <family val="2"/>
          </rPr>
          <t xml:space="preserve">
number of observations of snow depth</t>
        </r>
      </text>
    </comment>
    <comment ref="L3" authorId="0" shapeId="0" xr:uid="{71ACE928-2916-4213-8555-35FFC325432A}">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EB5044B7-3D14-40B3-950D-569D58F45B7F}">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E7B59CF6-6FCC-40A1-9983-BFE33B523108}">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CD80A9E3-6AC9-4B63-898C-22FE6D54AFE3}">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BECDC5C-CE56-4339-A4B7-EBC8DAE2CEA4}">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08015FB5-3EDD-4AAE-B040-889242DECED5}">
      <text>
        <r>
          <rPr>
            <sz val="8"/>
            <color indexed="81"/>
            <rFont val="Tahoma"/>
            <family val="2"/>
          </rPr>
          <t>Average density of the material above ss.</t>
        </r>
      </text>
    </comment>
    <comment ref="R3" authorId="0" shapeId="0" xr:uid="{6FDA5723-4B66-4D81-88E3-C52892AE6888}">
      <text>
        <r>
          <rPr>
            <b/>
            <sz val="8"/>
            <color indexed="81"/>
            <rFont val="Tahoma"/>
            <family val="2"/>
          </rPr>
          <t>GAAdmin:</t>
        </r>
        <r>
          <rPr>
            <sz val="8"/>
            <color indexed="81"/>
            <rFont val="Tahoma"/>
            <family val="2"/>
          </rPr>
          <t xml:space="preserve">
Is the Density Estimated (E) or is it Measured (M) ?</t>
        </r>
      </text>
    </comment>
    <comment ref="S3" authorId="0" shapeId="0" xr:uid="{1D974147-B800-41DF-8A07-35B4FDB2DD51}">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EEFD1BE6-C274-4D06-B52C-6F9B80B56012}">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7D93BFF-1736-48AF-9F3C-33D742299FAE}">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E96AF6B3-4B6A-47FD-97F0-94C1A69361A1}">
      <text/>
    </comment>
    <comment ref="A6" authorId="0" shapeId="0" xr:uid="{7EA71A81-2AD3-4813-ADC0-B01089CAE048}">
      <text>
        <r>
          <rPr>
            <sz val="8"/>
            <color indexed="81"/>
            <rFont val="Tahoma"/>
            <family val="2"/>
          </rPr>
          <t>37 cm of fresh snow on this day.  This snow ignored for these measurements and considered to be part of the following year's balance.</t>
        </r>
      </text>
    </comment>
    <comment ref="A8" authorId="0" shapeId="0" xr:uid="{F160544C-B96A-44FF-BEBA-C80C1126482F}">
      <text>
        <r>
          <rPr>
            <sz val="8"/>
            <color indexed="81"/>
            <rFont val="Tahoma"/>
            <family val="2"/>
          </rPr>
          <t>New snow on this date.  This snow is considered to be part of the following year's balance.</t>
        </r>
      </text>
    </comment>
    <comment ref="A13" authorId="0" shapeId="0" xr:uid="{F4616D8E-C547-42C4-802E-8C0C401A56EA}">
      <text>
        <r>
          <rPr>
            <b/>
            <sz val="8"/>
            <color indexed="81"/>
            <rFont val="Tahoma"/>
            <family val="2"/>
          </rPr>
          <t>GAAdmin:</t>
        </r>
        <r>
          <rPr>
            <sz val="8"/>
            <color indexed="81"/>
            <rFont val="Tahoma"/>
            <family val="2"/>
          </rPr>
          <t xml:space="preserve">
The stake with which the observations were made.</t>
        </r>
      </text>
    </comment>
    <comment ref="B13" authorId="0" shapeId="0" xr:uid="{4212CB71-B37F-4F35-A7F5-89E446744129}">
      <text>
        <r>
          <rPr>
            <b/>
            <sz val="8"/>
            <color indexed="81"/>
            <rFont val="Tahoma"/>
            <family val="2"/>
          </rPr>
          <t>GAAdmin:</t>
        </r>
        <r>
          <rPr>
            <sz val="8"/>
            <color indexed="81"/>
            <rFont val="Tahoma"/>
            <family val="2"/>
          </rPr>
          <t xml:space="preserve">
Date of observations</t>
        </r>
      </text>
    </comment>
    <comment ref="C13" authorId="1" shapeId="0" xr:uid="{4562BC12-2417-4815-B730-142DF6FE11ED}">
      <text>
        <r>
          <rPr>
            <b/>
            <sz val="9"/>
            <color indexed="81"/>
            <rFont val="Tahoma"/>
            <family val="2"/>
          </rPr>
          <t>cmcneil:</t>
        </r>
        <r>
          <rPr>
            <sz val="9"/>
            <color indexed="81"/>
            <rFont val="Tahoma"/>
            <family val="2"/>
          </rPr>
          <t xml:space="preserve">
Total length of stake</t>
        </r>
      </text>
    </comment>
    <comment ref="D13" authorId="1" shapeId="0" xr:uid="{6B00F6F7-B323-45F1-A7B8-E9A056A32769}">
      <text>
        <r>
          <rPr>
            <b/>
            <sz val="9"/>
            <color indexed="81"/>
            <rFont val="Tahoma"/>
            <family val="2"/>
          </rPr>
          <t>cmcneil:</t>
        </r>
        <r>
          <rPr>
            <sz val="9"/>
            <color indexed="81"/>
            <rFont val="Tahoma"/>
            <family val="2"/>
          </rPr>
          <t xml:space="preserve">
Length of stake above the surface noted in column D</t>
        </r>
      </text>
    </comment>
    <comment ref="E13" authorId="1" shapeId="0" xr:uid="{C8DFA631-E91B-41B6-A737-8D110D162DA7}">
      <text>
        <r>
          <rPr>
            <b/>
            <sz val="9"/>
            <color indexed="81"/>
            <rFont val="Tahoma"/>
            <family val="2"/>
          </rPr>
          <t>cmcneil:</t>
        </r>
        <r>
          <rPr>
            <sz val="9"/>
            <color indexed="81"/>
            <rFont val="Tahoma"/>
            <family val="2"/>
          </rPr>
          <t xml:space="preserve">
Length of stake still below the surface noted in column D</t>
        </r>
      </text>
    </comment>
    <comment ref="F13" authorId="0" shapeId="0" xr:uid="{4B59C527-76A6-4B6A-9C45-A3FC7F6CD6C2}">
      <text>
        <r>
          <rPr>
            <sz val="8"/>
            <color indexed="81"/>
            <rFont val="Tahoma"/>
            <family val="2"/>
          </rPr>
          <t>Type of surface strata:
Glacier Ice, Snow, Superimposed Ice, Old Firn or New Firn.  For the Fall surveys this should be the surface strata beneath any fresh snow.</t>
        </r>
      </text>
    </comment>
    <comment ref="G13" authorId="0" shapeId="0" xr:uid="{43FD6771-B593-412E-A954-B43D89201ACD}">
      <text>
        <r>
          <rPr>
            <b/>
            <sz val="8"/>
            <color indexed="81"/>
            <rFont val="Tahoma"/>
            <family val="2"/>
          </rPr>
          <t>GAAdmin:</t>
        </r>
        <r>
          <rPr>
            <sz val="8"/>
            <color indexed="81"/>
            <rFont val="Tahoma"/>
            <family val="2"/>
          </rPr>
          <t xml:space="preserve">
Average depth of snow as determined in snow pit.</t>
        </r>
      </text>
    </comment>
    <comment ref="H13" authorId="0" shapeId="0" xr:uid="{CE4A0228-40ED-4DDB-8EC3-253B36BB0C27}">
      <text>
        <r>
          <rPr>
            <b/>
            <sz val="8"/>
            <color indexed="81"/>
            <rFont val="Tahoma"/>
            <family val="2"/>
          </rPr>
          <t>GAAdmin:</t>
        </r>
        <r>
          <rPr>
            <sz val="8"/>
            <color indexed="81"/>
            <rFont val="Tahoma"/>
            <family val="2"/>
          </rPr>
          <t xml:space="preserve">
Average depth of snow from probing
</t>
        </r>
      </text>
    </comment>
    <comment ref="I13" authorId="0" shapeId="0" xr:uid="{CA9CEA66-239E-49BF-BCC5-7206C76CB1B6}">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3" authorId="0" shapeId="0" xr:uid="{332D1906-543B-46BF-AEFE-BD9A73664AF6}">
      <text>
        <r>
          <rPr>
            <b/>
            <sz val="8"/>
            <color indexed="81"/>
            <rFont val="Tahoma"/>
            <family val="2"/>
          </rPr>
          <t>GAAdmin:</t>
        </r>
        <r>
          <rPr>
            <sz val="8"/>
            <color indexed="81"/>
            <rFont val="Tahoma"/>
            <family val="2"/>
          </rPr>
          <t xml:space="preserve">
Standard Error</t>
        </r>
      </text>
    </comment>
    <comment ref="K13" authorId="0" shapeId="0" xr:uid="{A4A418DC-9690-4C4E-AB70-768566BDDFC4}">
      <text>
        <r>
          <rPr>
            <b/>
            <sz val="8"/>
            <color indexed="81"/>
            <rFont val="Tahoma"/>
            <family val="2"/>
          </rPr>
          <t>GAAdmin:</t>
        </r>
        <r>
          <rPr>
            <sz val="8"/>
            <color indexed="81"/>
            <rFont val="Tahoma"/>
            <family val="2"/>
          </rPr>
          <t xml:space="preserve">
number of observations of snow depth</t>
        </r>
      </text>
    </comment>
    <comment ref="M13" authorId="0" shapeId="0" xr:uid="{0B4E34BE-EC34-4822-8275-577D11BDDD97}">
      <text>
        <r>
          <rPr>
            <b/>
            <sz val="8"/>
            <color indexed="81"/>
            <rFont val="Tahoma"/>
            <family val="2"/>
          </rPr>
          <t>GAAdmin:</t>
        </r>
        <r>
          <rPr>
            <sz val="8"/>
            <color indexed="81"/>
            <rFont val="Tahoma"/>
            <family val="2"/>
          </rPr>
          <t xml:space="preserve">
This density is estimated and is based on the surface strata of the previous survey.</t>
        </r>
      </text>
    </comment>
    <comment ref="O13" authorId="0" shapeId="0" xr:uid="{979F651E-68B0-418F-A612-056BC4906B5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3" authorId="0" shapeId="0" xr:uid="{AE857DFC-0009-4451-854D-9AECC3B955D2}">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3" authorId="0" shapeId="0" xr:uid="{5AAF69A0-4C8A-48BA-A8CA-ED937C3C2317}">
      <text>
        <r>
          <rPr>
            <sz val="8"/>
            <color indexed="81"/>
            <rFont val="Tahoma"/>
            <family val="2"/>
          </rPr>
          <t>Average density of the material above ss.</t>
        </r>
      </text>
    </comment>
    <comment ref="T13" authorId="1" shapeId="0" xr:uid="{68D36330-4952-4FEA-BC70-80F9888A11BF}">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3" authorId="1" shapeId="0" xr:uid="{EEBDB6DC-CB63-4F37-AF69-C3CF08A3DF4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3" authorId="1" shapeId="0" xr:uid="{87FE1DB5-613B-4AD5-8E61-E3BF943C367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3" authorId="1" shapeId="0" xr:uid="{551E7DD5-F7F5-4D78-82CE-F83ECC22DB3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3" authorId="1" shapeId="0" xr:uid="{05ECAEC7-9815-438D-9711-928935A1DA5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G17" authorId="2" shapeId="0" xr:uid="{EA3AA302-0BC8-4C7F-915B-0A3124B663F1}">
      <text>
        <r>
          <rPr>
            <b/>
            <sz val="9"/>
            <color indexed="81"/>
            <rFont val="Tahoma"/>
            <charset val="1"/>
          </rPr>
          <t>ehbaker:</t>
        </r>
        <r>
          <rPr>
            <sz val="9"/>
            <color indexed="81"/>
            <rFont val="Tahoma"/>
            <charset val="1"/>
          </rPr>
          <t xml:space="preserve">
Taken ONLY from measurement of surface at stake, these are not probe depths
</t>
        </r>
      </text>
    </comment>
    <comment ref="Q17" authorId="2" shapeId="0" xr:uid="{6D5F8DD3-F128-4E58-B872-C4FC9C0E1AF0}">
      <text>
        <r>
          <rPr>
            <b/>
            <sz val="9"/>
            <color indexed="81"/>
            <rFont val="Tahoma"/>
            <family val="2"/>
          </rPr>
          <t>ehbaker:</t>
        </r>
        <r>
          <rPr>
            <sz val="9"/>
            <color indexed="81"/>
            <rFont val="Tahoma"/>
            <family val="2"/>
          </rPr>
          <t xml:space="preserve">
assumed density for spring snow
</t>
        </r>
      </text>
    </comment>
    <comment ref="G18" authorId="2" shapeId="0" xr:uid="{274E8C4B-C7FA-4387-8283-D60BCB20B3AB}">
      <text>
        <r>
          <rPr>
            <b/>
            <sz val="9"/>
            <color indexed="81"/>
            <rFont val="Tahoma"/>
            <charset val="1"/>
          </rPr>
          <t>ehbaker:</t>
        </r>
        <r>
          <rPr>
            <sz val="9"/>
            <color indexed="81"/>
            <rFont val="Tahoma"/>
            <charset val="1"/>
          </rPr>
          <t xml:space="preserve">
Taken ONLY from measurement of surface at stake, these are not probe depths
</t>
        </r>
      </text>
    </comment>
    <comment ref="Q18" authorId="2" shapeId="0" xr:uid="{5A197ACC-5AC5-4AD9-A100-97C7F6860959}">
      <text>
        <r>
          <rPr>
            <b/>
            <sz val="9"/>
            <color indexed="81"/>
            <rFont val="Tahoma"/>
            <family val="2"/>
          </rPr>
          <t>ehbaker:</t>
        </r>
        <r>
          <rPr>
            <sz val="9"/>
            <color indexed="81"/>
            <rFont val="Tahoma"/>
            <family val="2"/>
          </rPr>
          <t xml:space="preserve">
assumed density for new firn
</t>
        </r>
      </text>
    </comment>
  </commentList>
</comments>
</file>

<file path=xl/sharedStrings.xml><?xml version="1.0" encoding="utf-8"?>
<sst xmlns="http://schemas.openxmlformats.org/spreadsheetml/2006/main" count="147" uniqueCount="87">
  <si>
    <t>Snow</t>
  </si>
  <si>
    <t>Measured</t>
  </si>
  <si>
    <t>NFirn</t>
  </si>
  <si>
    <t>original calculation</t>
  </si>
  <si>
    <t>&lt;-----Stake Reading-------&gt;</t>
  </si>
  <si>
    <t>&lt;-----------Snow or New Firn Depth-------------&gt;</t>
  </si>
  <si>
    <t>Summer Surf.</t>
  </si>
  <si>
    <t xml:space="preserve"> &lt;-----Old Firn and Ice Losses------&gt;</t>
  </si>
  <si>
    <t xml:space="preserve"> &lt;-----------NFirn, SIce or Snow Amounts----------------&gt;</t>
  </si>
  <si>
    <t>Seasonal</t>
  </si>
  <si>
    <t>Annual</t>
  </si>
  <si>
    <t>Stake</t>
  </si>
  <si>
    <t>Date</t>
  </si>
  <si>
    <t>Tape</t>
  </si>
  <si>
    <t>Survey</t>
  </si>
  <si>
    <t>Strata</t>
  </si>
  <si>
    <t>Pit</t>
  </si>
  <si>
    <t>Probe</t>
  </si>
  <si>
    <t>Average</t>
  </si>
  <si>
    <t xml:space="preserve"> s.d.</t>
  </si>
  <si>
    <t>n</t>
  </si>
  <si>
    <t>Obsvd.</t>
  </si>
  <si>
    <t>Density</t>
  </si>
  <si>
    <t>Ice</t>
  </si>
  <si>
    <t>Depth</t>
  </si>
  <si>
    <t xml:space="preserve"> Density</t>
  </si>
  <si>
    <t>Estimated</t>
  </si>
  <si>
    <t xml:space="preserve">"Snow" </t>
  </si>
  <si>
    <t>Balance</t>
  </si>
  <si>
    <t>Name</t>
  </si>
  <si>
    <t>b'</t>
  </si>
  <si>
    <t>b*</t>
  </si>
  <si>
    <t>b**</t>
  </si>
  <si>
    <t>d</t>
  </si>
  <si>
    <t>b'ss</t>
  </si>
  <si>
    <t>r</t>
  </si>
  <si>
    <t>b'(i)</t>
  </si>
  <si>
    <t>ba(i)</t>
  </si>
  <si>
    <t>or</t>
  </si>
  <si>
    <t>bn(f)</t>
  </si>
  <si>
    <t>bw or bs</t>
  </si>
  <si>
    <t>bn</t>
  </si>
  <si>
    <t>m/d/y</t>
  </si>
  <si>
    <t>m</t>
  </si>
  <si>
    <t xml:space="preserve"> m</t>
  </si>
  <si>
    <t>kg/L</t>
  </si>
  <si>
    <t>m(w)</t>
  </si>
  <si>
    <t>new calculation</t>
  </si>
  <si>
    <t>Ablation</t>
  </si>
  <si>
    <t>Accumulation</t>
  </si>
  <si>
    <t>Balances</t>
  </si>
  <si>
    <t>Total</t>
  </si>
  <si>
    <t>Above Surface</t>
  </si>
  <si>
    <t>Below Surface</t>
  </si>
  <si>
    <t>At Stake</t>
  </si>
  <si>
    <t>Previous summer surface</t>
  </si>
  <si>
    <t>Stake Length Change</t>
  </si>
  <si>
    <t>Estimated or Measured</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</si>
  <si>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</si>
  <si>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</si>
  <si>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</si>
  <si>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</si>
  <si>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</si>
  <si>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</si>
  <si>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(fall to fall)</t>
  </si>
  <si>
    <t>g/cm^3</t>
  </si>
  <si>
    <t>m w.e.</t>
  </si>
  <si>
    <t>SUMMARY:</t>
  </si>
  <si>
    <t>Time-systems</t>
  </si>
  <si>
    <t>Time 1</t>
  </si>
  <si>
    <t>Time 2</t>
  </si>
  <si>
    <t>Time 3</t>
  </si>
  <si>
    <t>stratigraphic</t>
  </si>
  <si>
    <t xml:space="preserve">Measurement Interval: </t>
  </si>
  <si>
    <t>:</t>
  </si>
  <si>
    <t>Winter Balance =</t>
  </si>
  <si>
    <t>NA</t>
  </si>
  <si>
    <t>Summer Balance =</t>
  </si>
  <si>
    <t>Annual Balance =</t>
  </si>
  <si>
    <t>previous summer accumulation=</t>
  </si>
  <si>
    <t>Winter Ablation=</t>
  </si>
  <si>
    <t>Summer Accumulation=</t>
  </si>
  <si>
    <t>snow</t>
  </si>
  <si>
    <t>new firn</t>
  </si>
  <si>
    <t>93-K17</t>
  </si>
  <si>
    <t>Depth measurement taken ONLY from measurement of surface at stake, these are not probe depths</t>
  </si>
  <si>
    <t>NA - no probed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</si>
</sst>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0_)"/>
    <numFmt numFmtId="166" formatCode="0.000"/>
    <numFmt numFmtId="167" formatCode="??0"/>
    <numFmt numFmtId="168" formatCode="mm/dd/yyyy"/>
  </numFmts>
  <fonts count="30" x14ac:knownFonts="1">
    <font>
      <sz val="11"/>
      <color theme="1"/>
      <name val="Calibri"/>
      <family val="2"/>
      <scheme val="minor"/>
    </font>
    <font>
      <sz val="11"/>
      <color theme="1"/>
      <name val="Calibri"/>
      <family val="2"/>
      <scheme val="minor"/>
    </font>
    <font>
      <sz val="8"/>
      <color indexed="8"/>
      <name val="Arial"/>
      <family val="2"/>
    </font>
    <font>
      <sz val="8"/>
      <name val="Arial"/>
      <family val="2"/>
    </font>
    <font>
      <b/>
      <sz val="8"/>
      <color indexed="81"/>
      <name val="Tahoma"/>
      <family val="2"/>
    </font>
    <font>
      <b/>
      <sz val="12"/>
      <name val="Arial"/>
      <family val="2"/>
    </font>
    <font>
      <sz val="8"/>
      <color theme="1"/>
      <name val="Calibri"/>
      <family val="2"/>
      <scheme val="minor"/>
    </font>
    <font>
      <sz val="8"/>
      <name val="Calibri"/>
      <family val="2"/>
      <scheme val="minor"/>
    </font>
    <font>
      <sz val="8"/>
      <color indexed="8"/>
      <name val="Calibri"/>
      <family val="2"/>
      <scheme val="minor"/>
    </font>
    <font>
      <b/>
      <sz val="8"/>
      <name val="Calibri"/>
      <family val="2"/>
      <scheme val="minor"/>
    </font>
    <font>
      <b/>
      <sz val="10"/>
      <color rgb="FF000000"/>
      <name val="Arial"/>
      <family val="2"/>
    </font>
    <font>
      <b/>
      <vertAlign val="subscript"/>
      <sz val="10"/>
      <color rgb="FF000000"/>
      <name val="Arial"/>
      <family val="2"/>
    </font>
    <font>
      <b/>
      <sz val="8"/>
      <color theme="1"/>
      <name val="Arial"/>
      <family val="2"/>
    </font>
    <font>
      <b/>
      <sz val="8"/>
      <name val="Arial"/>
      <family val="2"/>
    </font>
    <font>
      <sz val="10"/>
      <color theme="1"/>
      <name val="Arial"/>
      <family val="2"/>
    </font>
    <font>
      <sz val="8"/>
      <color indexed="81"/>
      <name val="Tahoma"/>
      <family val="2"/>
    </font>
    <font>
      <b/>
      <sz val="9"/>
      <color indexed="81"/>
      <name val="Tahoma"/>
      <family val="2"/>
    </font>
    <font>
      <sz val="9"/>
      <color indexed="81"/>
      <name val="Tahoma"/>
      <family val="2"/>
    </font>
    <font>
      <b/>
      <sz val="10"/>
      <name val="Arial"/>
      <family val="2"/>
    </font>
    <font>
      <sz val="8"/>
      <color indexed="12"/>
      <name val="Arial"/>
      <family val="2"/>
    </font>
    <font>
      <sz val="8"/>
      <name val="Helv"/>
    </font>
    <font>
      <sz val="11"/>
      <color rgb="FFFF0000"/>
      <name val="Calibri"/>
      <family val="2"/>
      <scheme val="minor"/>
    </font>
    <font>
      <b/>
      <u/>
      <sz val="18"/>
      <color rgb="FF000000"/>
      <name val="Calibri"/>
      <family val="2"/>
    </font>
    <font>
      <b/>
      <u/>
      <sz val="10"/>
      <name val="Arial"/>
      <family val="2"/>
    </font>
    <font>
      <b/>
      <sz val="10"/>
      <color rgb="FF000000"/>
      <name val="Calibri"/>
      <family val="2"/>
    </font>
    <font>
      <sz val="10"/>
      <color rgb="FF000000"/>
      <name val="Arial"/>
      <family val="2"/>
    </font>
    <font>
      <sz val="8"/>
      <color rgb="FF000000"/>
      <name val="Arial"/>
      <family val="2"/>
    </font>
    <font>
      <sz val="8"/>
      <color theme="1"/>
      <name val="Arial"/>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indexed="41"/>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rgb="FFFFFF00"/>
        <bgColor rgb="FFFFFF00"/>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s>
  <borders count="36">
    <border>
      <left/>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rgb="FFFF0000"/>
      </left>
      <right style="thin">
        <color rgb="FFFF0000"/>
      </right>
      <top style="thin">
        <color rgb="FFFF0000"/>
      </top>
      <bottom style="thin">
        <color rgb="FFFF0000"/>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s>
  <cellStyleXfs count="9">
    <xf numFmtId="0" fontId="0" fillId="0" borderId="0"/>
    <xf numFmtId="0" fontId="3" fillId="0" borderId="0" applyNumberFormat="0" applyFill="0" applyBorder="0" applyAlignment="0" applyProtection="0">
      <protection locked="0"/>
    </xf>
    <xf numFmtId="0" fontId="13" fillId="0" borderId="0" applyNumberFormat="0" applyFill="0" applyBorder="0" applyAlignment="0" applyProtection="0">
      <alignment horizontal="left"/>
      <protection locked="0"/>
    </xf>
    <xf numFmtId="0" fontId="19" fillId="0" borderId="0" applyNumberFormat="0" applyFill="0" applyBorder="0" applyAlignment="0" applyProtection="0">
      <alignment horizontal="left"/>
      <protection locked="0"/>
    </xf>
    <xf numFmtId="166" fontId="20" fillId="0" borderId="0" applyFont="0" applyFill="0" applyBorder="0" applyAlignment="0" applyProtection="0"/>
    <xf numFmtId="0" fontId="3" fillId="0" borderId="0" applyNumberFormat="0" applyFill="0" applyBorder="0" applyAlignment="0" applyProtection="0">
      <alignment horizontal="left" vertical="top" wrapText="1"/>
      <protection locked="0"/>
    </xf>
    <xf numFmtId="0" fontId="3" fillId="0" borderId="0" applyNumberFormat="0" applyFill="0" applyBorder="0" applyAlignment="0" applyProtection="0">
      <alignment horizontal="left" vertical="top" wrapText="1"/>
      <protection locked="0"/>
    </xf>
    <xf numFmtId="0" fontId="1" fillId="0" borderId="0"/>
    <xf numFmtId="167" fontId="20" fillId="0" borderId="0" applyFont="0" applyFill="0" applyBorder="0" applyAlignment="0" applyProtection="0">
      <alignment horizontal="left"/>
      <protection locked="0"/>
    </xf>
  </cellStyleXfs>
  <cellXfs count="205">
    <xf numFmtId="0" fontId="0" fillId="0" borderId="0" xfId="0"/>
    <xf numFmtId="0" fontId="5" fillId="0" borderId="0" xfId="1" applyFont="1" applyProtection="1"/>
    <xf numFmtId="0" fontId="3" fillId="0" borderId="0" xfId="1" applyProtection="1"/>
    <xf numFmtId="0" fontId="3" fillId="0" borderId="0" xfId="1" applyBorder="1" applyProtection="1"/>
    <xf numFmtId="0" fontId="3" fillId="3" borderId="2" xfId="1" applyFill="1" applyBorder="1" applyProtection="1">
      <protection locked="0"/>
    </xf>
    <xf numFmtId="0" fontId="3" fillId="3" borderId="2" xfId="1" applyFill="1" applyBorder="1" applyProtection="1"/>
    <xf numFmtId="0" fontId="3" fillId="3" borderId="2" xfId="1" applyFill="1" applyBorder="1" applyAlignment="1" applyProtection="1">
      <alignment horizontal="centerContinuous"/>
    </xf>
    <xf numFmtId="0" fontId="3" fillId="0" borderId="2" xfId="1" applyBorder="1" applyAlignment="1" applyProtection="1">
      <alignment horizontal="left"/>
      <protection locked="0"/>
    </xf>
    <xf numFmtId="0" fontId="3" fillId="0" borderId="3" xfId="1" applyFill="1" applyBorder="1" applyAlignment="1" applyProtection="1">
      <alignment horizontal="center"/>
      <protection locked="0"/>
    </xf>
    <xf numFmtId="0" fontId="3" fillId="0" borderId="4" xfId="1" applyFill="1" applyBorder="1" applyAlignment="1" applyProtection="1">
      <alignment horizontal="center"/>
      <protection locked="0"/>
    </xf>
    <xf numFmtId="0" fontId="3" fillId="0" borderId="0" xfId="1" applyFill="1" applyProtection="1"/>
    <xf numFmtId="0" fontId="3" fillId="0" borderId="0" xfId="1" applyFill="1" applyBorder="1" applyProtection="1"/>
    <xf numFmtId="0" fontId="3" fillId="3" borderId="1" xfId="1" applyFill="1" applyBorder="1" applyAlignment="1" applyProtection="1">
      <alignment horizontal="center"/>
      <protection locked="0"/>
    </xf>
    <xf numFmtId="0" fontId="3" fillId="4" borderId="6" xfId="1" applyFill="1" applyBorder="1" applyAlignment="1" applyProtection="1">
      <alignment horizontal="center"/>
      <protection locked="0"/>
    </xf>
    <xf numFmtId="0" fontId="3" fillId="3" borderId="6" xfId="1" applyFill="1" applyBorder="1" applyAlignment="1" applyProtection="1">
      <alignment horizontal="center"/>
      <protection locked="0"/>
    </xf>
    <xf numFmtId="0" fontId="3" fillId="3" borderId="0" xfId="1" applyFill="1" applyBorder="1" applyAlignment="1" applyProtection="1">
      <alignment horizontal="center"/>
      <protection locked="0"/>
    </xf>
    <xf numFmtId="1" fontId="3" fillId="3" borderId="7" xfId="1" applyNumberFormat="1" applyFill="1" applyBorder="1" applyAlignment="1" applyProtection="1">
      <alignment horizontal="center"/>
      <protection locked="0"/>
    </xf>
    <xf numFmtId="0" fontId="3" fillId="0" borderId="1" xfId="1" applyBorder="1" applyAlignment="1" applyProtection="1">
      <alignment horizontal="center"/>
      <protection locked="0"/>
    </xf>
    <xf numFmtId="0" fontId="3" fillId="0" borderId="6" xfId="1" applyBorder="1" applyAlignment="1" applyProtection="1">
      <alignment horizontal="center"/>
      <protection locked="0"/>
    </xf>
    <xf numFmtId="0" fontId="3" fillId="0" borderId="0" xfId="1" applyBorder="1" applyAlignment="1" applyProtection="1">
      <alignment horizontal="center"/>
      <protection locked="0"/>
    </xf>
    <xf numFmtId="0" fontId="3" fillId="0" borderId="7" xfId="1" applyBorder="1" applyAlignment="1" applyProtection="1">
      <alignment horizontal="centerContinuous"/>
      <protection locked="0"/>
    </xf>
    <xf numFmtId="165" fontId="3" fillId="3" borderId="0" xfId="1" applyNumberFormat="1" applyFill="1" applyBorder="1" applyAlignment="1" applyProtection="1">
      <alignment horizontal="left"/>
    </xf>
    <xf numFmtId="0" fontId="3" fillId="0" borderId="7" xfId="1" applyBorder="1" applyAlignment="1" applyProtection="1">
      <alignment horizontal="center"/>
      <protection locked="0"/>
    </xf>
    <xf numFmtId="0" fontId="3" fillId="0" borderId="6" xfId="1" applyFill="1" applyBorder="1" applyAlignment="1" applyProtection="1">
      <alignment horizontal="center"/>
      <protection locked="0"/>
    </xf>
    <xf numFmtId="0" fontId="3" fillId="0" borderId="0" xfId="1" applyFill="1" applyBorder="1" applyAlignment="1" applyProtection="1">
      <alignment horizontal="center"/>
      <protection locked="0"/>
    </xf>
    <xf numFmtId="0" fontId="3" fillId="4" borderId="0" xfId="1" applyFill="1" applyBorder="1" applyAlignment="1" applyProtection="1">
      <alignment horizontal="center"/>
      <protection locked="0"/>
    </xf>
    <xf numFmtId="0" fontId="3" fillId="4" borderId="7" xfId="1" applyFill="1" applyBorder="1" applyAlignment="1" applyProtection="1">
      <alignment horizontal="center"/>
      <protection locked="0"/>
    </xf>
    <xf numFmtId="0" fontId="3" fillId="3" borderId="1" xfId="1" applyFill="1" applyBorder="1" applyAlignment="1" applyProtection="1">
      <alignment horizontal="center"/>
    </xf>
    <xf numFmtId="165" fontId="3" fillId="3" borderId="0" xfId="1" applyNumberFormat="1" applyFill="1" applyBorder="1" applyAlignment="1" applyProtection="1">
      <alignment horizontal="centerContinuous"/>
      <protection locked="0"/>
    </xf>
    <xf numFmtId="0" fontId="3" fillId="5" borderId="6" xfId="1" applyFill="1" applyBorder="1" applyAlignment="1" applyProtection="1">
      <alignment horizontal="center"/>
      <protection locked="0"/>
    </xf>
    <xf numFmtId="0" fontId="3" fillId="3" borderId="8" xfId="1" applyFill="1" applyBorder="1" applyAlignment="1" applyProtection="1">
      <alignment horizontal="center"/>
      <protection locked="0"/>
    </xf>
    <xf numFmtId="0" fontId="3" fillId="4" borderId="9" xfId="1" applyFill="1" applyBorder="1" applyAlignment="1" applyProtection="1">
      <alignment horizontal="center"/>
      <protection locked="0"/>
    </xf>
    <xf numFmtId="0" fontId="3" fillId="4" borderId="10" xfId="1" applyFill="1" applyBorder="1" applyAlignment="1" applyProtection="1">
      <alignment horizontal="center"/>
      <protection locked="0"/>
    </xf>
    <xf numFmtId="0" fontId="3" fillId="4" borderId="11" xfId="1" applyFill="1" applyBorder="1" applyAlignment="1" applyProtection="1">
      <alignment horizontal="center"/>
      <protection locked="0"/>
    </xf>
    <xf numFmtId="0" fontId="3" fillId="3" borderId="8" xfId="1" applyFill="1" applyBorder="1" applyAlignment="1" applyProtection="1">
      <alignment horizontal="center"/>
    </xf>
    <xf numFmtId="0" fontId="3" fillId="3" borderId="9" xfId="1" applyFill="1" applyBorder="1" applyAlignment="1" applyProtection="1">
      <alignment horizontal="center"/>
      <protection locked="0"/>
    </xf>
    <xf numFmtId="0" fontId="3" fillId="3" borderId="10" xfId="1" applyFill="1" applyBorder="1" applyAlignment="1" applyProtection="1">
      <alignment horizontal="center"/>
      <protection locked="0"/>
    </xf>
    <xf numFmtId="1" fontId="3" fillId="3" borderId="11" xfId="1" applyNumberFormat="1" applyFill="1" applyBorder="1" applyAlignment="1" applyProtection="1">
      <alignment horizontal="center"/>
      <protection locked="0"/>
    </xf>
    <xf numFmtId="0" fontId="3" fillId="0" borderId="9" xfId="1" applyBorder="1" applyAlignment="1" applyProtection="1">
      <alignment horizontal="center"/>
      <protection locked="0"/>
    </xf>
    <xf numFmtId="0" fontId="3" fillId="0" borderId="10" xfId="1" applyBorder="1" applyAlignment="1" applyProtection="1">
      <alignment horizontal="center"/>
      <protection locked="0"/>
    </xf>
    <xf numFmtId="0" fontId="3" fillId="0" borderId="11" xfId="1" applyBorder="1" applyAlignment="1" applyProtection="1">
      <alignment horizontal="center"/>
      <protection locked="0"/>
    </xf>
    <xf numFmtId="165" fontId="3" fillId="3" borderId="10" xfId="1" applyNumberFormat="1" applyFill="1" applyBorder="1" applyAlignment="1" applyProtection="1">
      <alignment horizontal="centerContinuous"/>
      <protection locked="0"/>
    </xf>
    <xf numFmtId="0" fontId="3" fillId="5" borderId="9" xfId="1" applyFill="1" applyBorder="1" applyAlignment="1" applyProtection="1">
      <alignment horizontal="center"/>
      <protection locked="0"/>
    </xf>
    <xf numFmtId="0" fontId="3" fillId="0" borderId="10" xfId="1" applyFill="1" applyBorder="1" applyProtection="1"/>
    <xf numFmtId="0" fontId="7" fillId="0" borderId="0" xfId="1" applyFont="1" applyFill="1" applyProtection="1"/>
    <xf numFmtId="0" fontId="7" fillId="0" borderId="0" xfId="1" applyFont="1" applyFill="1" applyBorder="1" applyProtection="1"/>
    <xf numFmtId="0" fontId="5" fillId="0" borderId="10" xfId="1" applyFont="1" applyBorder="1" applyProtection="1"/>
    <xf numFmtId="164" fontId="8" fillId="0" borderId="10" xfId="0" applyNumberFormat="1" applyFont="1" applyFill="1" applyBorder="1" applyAlignment="1" applyProtection="1">
      <alignment horizontal="center"/>
    </xf>
    <xf numFmtId="165" fontId="8" fillId="0" borderId="10" xfId="0" applyNumberFormat="1" applyFont="1" applyFill="1" applyBorder="1" applyAlignment="1" applyProtection="1">
      <alignment horizontal="left"/>
    </xf>
    <xf numFmtId="2" fontId="7" fillId="0" borderId="10" xfId="0" applyNumberFormat="1" applyFont="1" applyFill="1" applyBorder="1" applyAlignment="1">
      <alignment horizontal="center"/>
    </xf>
    <xf numFmtId="165" fontId="8" fillId="0" borderId="10" xfId="0" applyNumberFormat="1" applyFont="1" applyFill="1" applyBorder="1" applyAlignment="1">
      <alignment horizontal="center"/>
    </xf>
    <xf numFmtId="2" fontId="8" fillId="0" borderId="10" xfId="0" applyNumberFormat="1" applyFont="1" applyFill="1" applyBorder="1" applyAlignment="1">
      <alignment horizontal="center"/>
    </xf>
    <xf numFmtId="1" fontId="8" fillId="0" borderId="10" xfId="0" applyNumberFormat="1" applyFont="1" applyFill="1" applyBorder="1" applyAlignment="1">
      <alignment horizontal="center"/>
    </xf>
    <xf numFmtId="2" fontId="8" fillId="0" borderId="10" xfId="0" applyNumberFormat="1" applyFont="1" applyFill="1" applyBorder="1" applyAlignment="1" applyProtection="1">
      <alignment horizontal="center"/>
    </xf>
    <xf numFmtId="0" fontId="6" fillId="0" borderId="10" xfId="0" applyFont="1" applyFill="1" applyBorder="1"/>
    <xf numFmtId="2" fontId="9" fillId="0" borderId="10" xfId="0" applyNumberFormat="1" applyFont="1" applyFill="1" applyBorder="1" applyAlignment="1" applyProtection="1">
      <alignment horizontal="center" vertical="center"/>
    </xf>
    <xf numFmtId="2" fontId="7" fillId="0" borderId="10" xfId="0" applyNumberFormat="1" applyFont="1" applyFill="1" applyBorder="1" applyAlignment="1" applyProtection="1">
      <alignment horizontal="center" vertical="center"/>
    </xf>
    <xf numFmtId="0" fontId="3" fillId="3" borderId="1" xfId="1" applyFill="1" applyBorder="1" applyAlignment="1" applyProtection="1">
      <alignment horizontal="center" vertical="center"/>
      <protection locked="0"/>
    </xf>
    <xf numFmtId="0" fontId="3" fillId="3" borderId="1" xfId="1" applyFill="1" applyBorder="1" applyAlignment="1" applyProtection="1">
      <alignment horizontal="center" vertical="center"/>
    </xf>
    <xf numFmtId="0" fontId="3" fillId="0" borderId="1" xfId="1" applyBorder="1" applyAlignment="1" applyProtection="1">
      <alignment horizontal="center" vertical="center"/>
      <protection locked="0"/>
    </xf>
    <xf numFmtId="0" fontId="3" fillId="0" borderId="6" xfId="1" applyBorder="1" applyAlignment="1" applyProtection="1">
      <alignment horizontal="center" vertical="center"/>
      <protection locked="0"/>
    </xf>
    <xf numFmtId="0" fontId="3" fillId="0" borderId="0" xfId="1" applyBorder="1" applyAlignment="1" applyProtection="1">
      <alignment horizontal="center" vertical="center"/>
    </xf>
    <xf numFmtId="0" fontId="3" fillId="0" borderId="7" xfId="1" applyBorder="1" applyAlignment="1" applyProtection="1">
      <alignment horizontal="center" vertical="center"/>
    </xf>
    <xf numFmtId="165" fontId="3" fillId="0" borderId="6" xfId="1" applyNumberFormat="1" applyBorder="1" applyAlignment="1" applyProtection="1">
      <alignment horizontal="center" vertical="center"/>
      <protection locked="0"/>
    </xf>
    <xf numFmtId="0" fontId="3" fillId="0" borderId="6" xfId="1" applyBorder="1" applyAlignment="1" applyProtection="1">
      <alignment horizontal="center" vertical="center"/>
    </xf>
    <xf numFmtId="0" fontId="3" fillId="0" borderId="4" xfId="1" applyBorder="1" applyAlignment="1" applyProtection="1">
      <alignment horizontal="center" vertical="center"/>
    </xf>
    <xf numFmtId="0" fontId="3" fillId="0" borderId="5" xfId="1" applyBorder="1" applyAlignment="1" applyProtection="1">
      <alignment horizontal="center" vertical="center"/>
    </xf>
    <xf numFmtId="0" fontId="3" fillId="4" borderId="6" xfId="1" applyFill="1" applyBorder="1" applyAlignment="1" applyProtection="1">
      <alignment horizontal="center" vertical="center"/>
      <protection locked="0"/>
    </xf>
    <xf numFmtId="0" fontId="3" fillId="4" borderId="0" xfId="1" applyFill="1" applyBorder="1" applyAlignment="1" applyProtection="1">
      <alignment horizontal="center" vertical="center" wrapText="1"/>
    </xf>
    <xf numFmtId="0" fontId="3" fillId="4" borderId="7" xfId="1" applyFill="1" applyBorder="1" applyAlignment="1" applyProtection="1">
      <alignment horizontal="center" vertical="center" wrapText="1"/>
    </xf>
    <xf numFmtId="0" fontId="3" fillId="3" borderId="6" xfId="1" applyFill="1" applyBorder="1" applyAlignment="1" applyProtection="1">
      <alignment horizontal="center" vertical="center"/>
      <protection locked="0"/>
    </xf>
    <xf numFmtId="0" fontId="3" fillId="3" borderId="0" xfId="1" applyFill="1" applyBorder="1" applyAlignment="1" applyProtection="1">
      <alignment horizontal="center" vertical="center"/>
      <protection locked="0"/>
    </xf>
    <xf numFmtId="1" fontId="3" fillId="3" borderId="7" xfId="1" applyNumberFormat="1" applyFill="1" applyBorder="1" applyAlignment="1" applyProtection="1">
      <alignment horizontal="center" vertical="center"/>
      <protection locked="0"/>
    </xf>
    <xf numFmtId="0" fontId="3" fillId="0" borderId="1" xfId="1" applyBorder="1" applyAlignment="1" applyProtection="1">
      <alignment horizontal="center" vertical="center" wrapText="1"/>
      <protection locked="0"/>
    </xf>
    <xf numFmtId="0" fontId="3" fillId="0" borderId="0" xfId="1" applyBorder="1" applyAlignment="1" applyProtection="1">
      <alignment horizontal="center" vertical="center" wrapText="1"/>
      <protection locked="0"/>
    </xf>
    <xf numFmtId="0" fontId="3" fillId="0" borderId="7"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xf>
    <xf numFmtId="4" fontId="10" fillId="0" borderId="6" xfId="0" applyNumberFormat="1" applyFont="1" applyBorder="1" applyAlignment="1">
      <alignment horizontal="center" vertical="center"/>
    </xf>
    <xf numFmtId="4" fontId="10" fillId="0" borderId="0" xfId="0" applyNumberFormat="1" applyFont="1" applyBorder="1" applyAlignment="1">
      <alignment horizontal="center" vertical="center"/>
    </xf>
    <xf numFmtId="4" fontId="12" fillId="0" borderId="0" xfId="0" applyNumberFormat="1" applyFont="1" applyBorder="1" applyAlignment="1">
      <alignment horizontal="center" vertical="center" wrapText="1"/>
    </xf>
    <xf numFmtId="0" fontId="13" fillId="0" borderId="7" xfId="1" applyFont="1" applyBorder="1" applyAlignment="1" applyProtection="1">
      <alignment horizontal="center" vertical="center"/>
    </xf>
    <xf numFmtId="0" fontId="3" fillId="0" borderId="0"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protection locked="0"/>
    </xf>
    <xf numFmtId="4" fontId="14" fillId="0" borderId="0" xfId="0" applyNumberFormat="1" applyFont="1" applyBorder="1" applyAlignment="1">
      <alignment horizontal="center"/>
    </xf>
    <xf numFmtId="0" fontId="3" fillId="3" borderId="8" xfId="1" applyFill="1" applyBorder="1" applyAlignment="1" applyProtection="1">
      <alignment horizontal="center" vertical="center"/>
      <protection locked="0"/>
    </xf>
    <xf numFmtId="0" fontId="3" fillId="4" borderId="9" xfId="1" applyFill="1" applyBorder="1" applyAlignment="1" applyProtection="1">
      <alignment horizontal="center" vertical="center"/>
      <protection locked="0"/>
    </xf>
    <xf numFmtId="0" fontId="3" fillId="4" borderId="10" xfId="1" applyFill="1" applyBorder="1" applyAlignment="1" applyProtection="1">
      <alignment horizontal="center" vertical="center"/>
      <protection locked="0"/>
    </xf>
    <xf numFmtId="0" fontId="3" fillId="4" borderId="11" xfId="1" applyFill="1" applyBorder="1" applyAlignment="1" applyProtection="1">
      <alignment horizontal="center" vertical="center"/>
      <protection locked="0"/>
    </xf>
    <xf numFmtId="0" fontId="3" fillId="3" borderId="8" xfId="1" applyFill="1" applyBorder="1" applyAlignment="1" applyProtection="1">
      <alignment horizontal="center" vertical="center"/>
    </xf>
    <xf numFmtId="0" fontId="3" fillId="3" borderId="9" xfId="1" applyFill="1" applyBorder="1" applyAlignment="1" applyProtection="1">
      <alignment horizontal="center" vertical="center"/>
      <protection locked="0"/>
    </xf>
    <xf numFmtId="0" fontId="3" fillId="3" borderId="10" xfId="1" applyFill="1" applyBorder="1" applyAlignment="1" applyProtection="1">
      <alignment horizontal="center" vertical="center"/>
      <protection locked="0"/>
    </xf>
    <xf numFmtId="1" fontId="3" fillId="3" borderId="11" xfId="1" applyNumberFormat="1" applyFill="1" applyBorder="1" applyAlignment="1" applyProtection="1">
      <alignment horizontal="center" vertical="center"/>
      <protection locked="0"/>
    </xf>
    <xf numFmtId="0" fontId="3" fillId="0" borderId="9" xfId="1" applyBorder="1" applyAlignment="1" applyProtection="1">
      <alignment horizontal="center" vertical="center"/>
      <protection locked="0"/>
    </xf>
    <xf numFmtId="0" fontId="3" fillId="0" borderId="10" xfId="1" applyBorder="1" applyAlignment="1" applyProtection="1">
      <alignment horizontal="center" vertical="center"/>
      <protection locked="0"/>
    </xf>
    <xf numFmtId="0" fontId="3" fillId="0" borderId="11" xfId="1" applyBorder="1" applyAlignment="1" applyProtection="1">
      <alignment horizontal="center" vertical="center"/>
      <protection locked="0"/>
    </xf>
    <xf numFmtId="0" fontId="3" fillId="0" borderId="9" xfId="1" applyBorder="1" applyAlignment="1" applyProtection="1">
      <alignment horizontal="center" vertical="center"/>
    </xf>
    <xf numFmtId="0" fontId="3" fillId="0" borderId="10" xfId="1" applyBorder="1" applyAlignment="1" applyProtection="1">
      <alignment horizontal="center" vertical="center"/>
    </xf>
    <xf numFmtId="0" fontId="3" fillId="0" borderId="11" xfId="1" applyBorder="1" applyAlignment="1" applyProtection="1">
      <alignment horizontal="center" vertical="center"/>
    </xf>
    <xf numFmtId="0" fontId="3" fillId="0" borderId="0" xfId="1" applyFont="1" applyFill="1" applyBorder="1" applyAlignment="1" applyProtection="1">
      <alignment horizontal="center" vertical="center"/>
      <protection locked="0"/>
    </xf>
    <xf numFmtId="14" fontId="6" fillId="0" borderId="0" xfId="0" applyNumberFormat="1" applyFont="1" applyFill="1"/>
    <xf numFmtId="0" fontId="6" fillId="0" borderId="0" xfId="0" applyFont="1" applyFill="1"/>
    <xf numFmtId="2" fontId="6" fillId="0" borderId="0" xfId="0" applyNumberFormat="1" applyFont="1" applyFill="1"/>
    <xf numFmtId="0" fontId="6" fillId="0" borderId="0" xfId="0" applyFont="1"/>
    <xf numFmtId="165" fontId="2" fillId="0" borderId="14" xfId="0" applyNumberFormat="1" applyFont="1" applyBorder="1" applyAlignment="1" applyProtection="1">
      <alignment horizontal="center"/>
    </xf>
    <xf numFmtId="165" fontId="2" fillId="0" borderId="15" xfId="0" applyNumberFormat="1" applyFont="1" applyBorder="1" applyAlignment="1" applyProtection="1">
      <alignment horizontal="center"/>
    </xf>
    <xf numFmtId="165" fontId="2" fillId="0" borderId="16" xfId="0" applyNumberFormat="1" applyFont="1" applyBorder="1" applyAlignment="1" applyProtection="1">
      <alignment horizontal="center"/>
    </xf>
    <xf numFmtId="165" fontId="2" fillId="0" borderId="17" xfId="0" applyNumberFormat="1" applyFont="1" applyBorder="1" applyAlignment="1">
      <alignment horizontal="center"/>
    </xf>
    <xf numFmtId="2" fontId="2" fillId="0" borderId="15" xfId="0" applyNumberFormat="1" applyFont="1" applyBorder="1" applyAlignment="1" applyProtection="1">
      <alignment horizontal="center"/>
    </xf>
    <xf numFmtId="2" fontId="2" fillId="0" borderId="12" xfId="0" applyNumberFormat="1" applyFont="1" applyBorder="1" applyAlignment="1" applyProtection="1">
      <alignment horizontal="center"/>
    </xf>
    <xf numFmtId="2" fontId="2" fillId="0" borderId="17" xfId="0" applyNumberFormat="1" applyFont="1" applyBorder="1" applyAlignment="1">
      <alignment horizontal="center"/>
    </xf>
    <xf numFmtId="0" fontId="0" fillId="2" borderId="12" xfId="0" applyFill="1" applyBorder="1" applyAlignment="1">
      <alignment horizontal="center"/>
    </xf>
    <xf numFmtId="164" fontId="2" fillId="2" borderId="13" xfId="0" applyNumberFormat="1" applyFont="1" applyFill="1" applyBorder="1" applyAlignment="1" applyProtection="1">
      <alignment horizontal="center"/>
    </xf>
    <xf numFmtId="165" fontId="2" fillId="2" borderId="15" xfId="0" applyNumberFormat="1" applyFont="1" applyFill="1" applyBorder="1" applyAlignment="1" applyProtection="1">
      <alignment horizontal="center"/>
    </xf>
    <xf numFmtId="165" fontId="2" fillId="2" borderId="16" xfId="0" applyNumberFormat="1" applyFont="1" applyFill="1" applyBorder="1" applyAlignment="1" applyProtection="1">
      <alignment horizontal="center"/>
    </xf>
    <xf numFmtId="165" fontId="2" fillId="2" borderId="17" xfId="0" applyNumberFormat="1" applyFont="1" applyFill="1" applyBorder="1" applyAlignment="1">
      <alignment horizontal="center"/>
    </xf>
    <xf numFmtId="165" fontId="2" fillId="2" borderId="15" xfId="0" applyNumberFormat="1" applyFont="1" applyFill="1" applyBorder="1" applyAlignment="1">
      <alignment horizontal="center"/>
    </xf>
    <xf numFmtId="2" fontId="2" fillId="2" borderId="15" xfId="0" applyNumberFormat="1" applyFont="1" applyFill="1" applyBorder="1" applyAlignment="1">
      <alignment horizontal="center"/>
    </xf>
    <xf numFmtId="1" fontId="2" fillId="2" borderId="16" xfId="0" applyNumberFormat="1" applyFont="1" applyFill="1" applyBorder="1" applyAlignment="1">
      <alignment horizontal="center"/>
    </xf>
    <xf numFmtId="2" fontId="2" fillId="2" borderId="15" xfId="0" applyNumberFormat="1" applyFont="1" applyFill="1" applyBorder="1" applyAlignment="1" applyProtection="1">
      <alignment horizontal="center"/>
    </xf>
    <xf numFmtId="2" fontId="2" fillId="2" borderId="16" xfId="0" applyNumberFormat="1" applyFont="1" applyFill="1" applyBorder="1" applyAlignment="1">
      <alignment horizontal="center"/>
    </xf>
    <xf numFmtId="4" fontId="18" fillId="7" borderId="4" xfId="0" applyNumberFormat="1" applyFont="1" applyFill="1" applyBorder="1" applyAlignment="1">
      <alignment horizontal="center"/>
    </xf>
    <xf numFmtId="0" fontId="18" fillId="7" borderId="4" xfId="0" applyFont="1" applyFill="1" applyBorder="1"/>
    <xf numFmtId="4" fontId="18" fillId="7" borderId="5" xfId="0" applyNumberFormat="1" applyFont="1" applyFill="1" applyBorder="1" applyAlignment="1">
      <alignment horizontal="center"/>
    </xf>
    <xf numFmtId="0" fontId="24" fillId="6" borderId="24" xfId="0" applyFont="1" applyFill="1" applyBorder="1"/>
    <xf numFmtId="168" fontId="24" fillId="6" borderId="24" xfId="0" applyNumberFormat="1" applyFont="1" applyFill="1" applyBorder="1"/>
    <xf numFmtId="0" fontId="24" fillId="6" borderId="24" xfId="0" applyFont="1" applyFill="1" applyBorder="1" applyAlignment="1">
      <alignment horizontal="center"/>
    </xf>
    <xf numFmtId="168" fontId="18" fillId="7" borderId="24" xfId="0" applyNumberFormat="1" applyFont="1" applyFill="1" applyBorder="1"/>
    <xf numFmtId="14" fontId="24" fillId="6" borderId="25" xfId="0" applyNumberFormat="1" applyFont="1" applyFill="1" applyBorder="1"/>
    <xf numFmtId="0" fontId="25" fillId="6" borderId="6" xfId="0" applyFont="1" applyFill="1" applyBorder="1"/>
    <xf numFmtId="0" fontId="26" fillId="6" borderId="26" xfId="0" applyFont="1" applyFill="1" applyBorder="1" applyAlignment="1">
      <alignment horizontal="right"/>
    </xf>
    <xf numFmtId="2" fontId="25" fillId="6" borderId="0" xfId="0" applyNumberFormat="1" applyFont="1" applyFill="1" applyBorder="1"/>
    <xf numFmtId="0" fontId="25" fillId="6" borderId="0" xfId="0" applyFont="1" applyFill="1" applyBorder="1"/>
    <xf numFmtId="0" fontId="0" fillId="7" borderId="0" xfId="0" applyFill="1" applyBorder="1"/>
    <xf numFmtId="0" fontId="25" fillId="6" borderId="7" xfId="0" applyFont="1" applyFill="1" applyBorder="1"/>
    <xf numFmtId="0" fontId="27" fillId="7" borderId="26" xfId="0" applyFont="1" applyFill="1" applyBorder="1" applyAlignment="1">
      <alignment horizontal="right"/>
    </xf>
    <xf numFmtId="0" fontId="6" fillId="7" borderId="26" xfId="0" applyFont="1" applyFill="1" applyBorder="1" applyAlignment="1">
      <alignment horizontal="right"/>
    </xf>
    <xf numFmtId="0" fontId="25" fillId="6" borderId="9" xfId="0" applyFont="1" applyFill="1" applyBorder="1"/>
    <xf numFmtId="0" fontId="6" fillId="7" borderId="27" xfId="0" applyFont="1" applyFill="1" applyBorder="1" applyAlignment="1">
      <alignment horizontal="right"/>
    </xf>
    <xf numFmtId="2" fontId="25" fillId="6" borderId="10" xfId="0" applyNumberFormat="1" applyFont="1" applyFill="1" applyBorder="1"/>
    <xf numFmtId="0" fontId="25" fillId="6" borderId="10" xfId="0" applyFont="1" applyFill="1" applyBorder="1"/>
    <xf numFmtId="4" fontId="25" fillId="6" borderId="10" xfId="0" applyNumberFormat="1" applyFont="1" applyFill="1" applyBorder="1"/>
    <xf numFmtId="0" fontId="25" fillId="6" borderId="11" xfId="0" applyFont="1" applyFill="1" applyBorder="1"/>
    <xf numFmtId="0" fontId="24" fillId="6" borderId="24" xfId="0" applyFont="1" applyFill="1" applyBorder="1" applyAlignment="1">
      <alignment wrapText="1"/>
    </xf>
    <xf numFmtId="0" fontId="0" fillId="8" borderId="0" xfId="0" applyFill="1"/>
    <xf numFmtId="14" fontId="0" fillId="8" borderId="0" xfId="0" applyNumberFormat="1" applyFill="1"/>
    <xf numFmtId="0" fontId="0" fillId="9" borderId="0" xfId="0" applyFill="1"/>
    <xf numFmtId="14" fontId="0" fillId="9" borderId="0" xfId="0" applyNumberFormat="1" applyFill="1"/>
    <xf numFmtId="2" fontId="0" fillId="8" borderId="0" xfId="0" applyNumberFormat="1" applyFill="1"/>
    <xf numFmtId="2" fontId="0" fillId="9" borderId="0" xfId="0" applyNumberFormat="1" applyFill="1"/>
    <xf numFmtId="0" fontId="21" fillId="8" borderId="28" xfId="0" applyFont="1" applyFill="1" applyBorder="1"/>
    <xf numFmtId="0" fontId="21" fillId="9" borderId="28" xfId="0" applyFont="1" applyFill="1" applyBorder="1"/>
    <xf numFmtId="2" fontId="26" fillId="6" borderId="0" xfId="0" applyNumberFormat="1" applyFont="1" applyFill="1" applyBorder="1"/>
    <xf numFmtId="165" fontId="2" fillId="2" borderId="14" xfId="0" applyNumberFormat="1" applyFont="1" applyFill="1" applyBorder="1" applyAlignment="1" applyProtection="1">
      <alignment horizontal="center"/>
    </xf>
    <xf numFmtId="165" fontId="2" fillId="2" borderId="12" xfId="0" applyNumberFormat="1" applyFont="1" applyFill="1" applyBorder="1" applyAlignment="1">
      <alignment horizontal="center"/>
    </xf>
    <xf numFmtId="2" fontId="2" fillId="2" borderId="12" xfId="0" applyNumberFormat="1" applyFont="1" applyFill="1" applyBorder="1" applyAlignment="1" applyProtection="1">
      <alignment horizontal="center"/>
    </xf>
    <xf numFmtId="2" fontId="2" fillId="2" borderId="17" xfId="0" applyNumberFormat="1" applyFont="1" applyFill="1" applyBorder="1" applyAlignment="1">
      <alignment horizontal="center"/>
    </xf>
    <xf numFmtId="2" fontId="2" fillId="2" borderId="18" xfId="0" applyNumberFormat="1" applyFont="1" applyFill="1" applyBorder="1" applyAlignment="1" applyProtection="1">
      <alignment horizontal="center"/>
    </xf>
    <xf numFmtId="2" fontId="2" fillId="2" borderId="14" xfId="0" applyNumberFormat="1" applyFont="1" applyFill="1" applyBorder="1" applyAlignment="1" applyProtection="1">
      <alignment horizontal="center"/>
    </xf>
    <xf numFmtId="2" fontId="2" fillId="2" borderId="19" xfId="0" applyNumberFormat="1" applyFont="1" applyFill="1" applyBorder="1" applyAlignment="1" applyProtection="1">
      <alignment horizontal="center"/>
    </xf>
    <xf numFmtId="0" fontId="0" fillId="0" borderId="29" xfId="0" applyFill="1" applyBorder="1" applyAlignment="1">
      <alignment horizontal="center"/>
    </xf>
    <xf numFmtId="164" fontId="2" fillId="0" borderId="30" xfId="0" applyNumberFormat="1" applyFont="1" applyBorder="1" applyAlignment="1" applyProtection="1">
      <alignment horizontal="center"/>
    </xf>
    <xf numFmtId="165" fontId="2" fillId="0" borderId="12" xfId="0" applyNumberFormat="1" applyFont="1" applyBorder="1" applyAlignment="1">
      <alignment horizontal="center"/>
    </xf>
    <xf numFmtId="165" fontId="2" fillId="0" borderId="15" xfId="0" applyNumberFormat="1" applyFont="1" applyBorder="1" applyAlignment="1">
      <alignment horizontal="center"/>
    </xf>
    <xf numFmtId="2" fontId="2" fillId="0" borderId="15" xfId="0" applyNumberFormat="1" applyFont="1" applyBorder="1" applyAlignment="1">
      <alignment horizontal="center"/>
    </xf>
    <xf numFmtId="1" fontId="2" fillId="0" borderId="16" xfId="0" applyNumberFormat="1" applyFont="1" applyBorder="1" applyAlignment="1">
      <alignment horizontal="center"/>
    </xf>
    <xf numFmtId="2" fontId="2" fillId="0" borderId="18" xfId="0" applyNumberFormat="1" applyFont="1" applyFill="1" applyBorder="1" applyAlignment="1" applyProtection="1">
      <alignment horizontal="center"/>
    </xf>
    <xf numFmtId="2" fontId="2" fillId="0" borderId="31" xfId="0" applyNumberFormat="1" applyFont="1" applyBorder="1" applyAlignment="1">
      <alignment horizontal="center"/>
    </xf>
    <xf numFmtId="2" fontId="2" fillId="0" borderId="32" xfId="0" applyNumberFormat="1" applyFont="1" applyBorder="1" applyAlignment="1">
      <alignment horizontal="center"/>
    </xf>
    <xf numFmtId="165" fontId="2" fillId="0" borderId="32" xfId="0" applyNumberFormat="1" applyFont="1" applyBorder="1" applyAlignment="1">
      <alignment horizontal="center"/>
    </xf>
    <xf numFmtId="2" fontId="2" fillId="0" borderId="33" xfId="0" applyNumberFormat="1" applyFont="1" applyFill="1" applyBorder="1" applyAlignment="1">
      <alignment horizontal="center"/>
    </xf>
    <xf numFmtId="2" fontId="2" fillId="0" borderId="34" xfId="0" applyNumberFormat="1" applyFont="1" applyBorder="1" applyAlignment="1" applyProtection="1">
      <alignment horizontal="center"/>
    </xf>
    <xf numFmtId="2" fontId="2" fillId="0" borderId="35" xfId="0" applyNumberFormat="1" applyFont="1" applyBorder="1" applyAlignment="1" applyProtection="1">
      <alignment horizontal="center"/>
    </xf>
    <xf numFmtId="0" fontId="0" fillId="2" borderId="29" xfId="0" applyFill="1" applyBorder="1" applyAlignment="1">
      <alignment horizontal="center"/>
    </xf>
    <xf numFmtId="164" fontId="2" fillId="2" borderId="30" xfId="0" applyNumberFormat="1" applyFont="1" applyFill="1" applyBorder="1" applyAlignment="1" applyProtection="1">
      <alignment horizontal="center"/>
    </xf>
    <xf numFmtId="2" fontId="2" fillId="2" borderId="31" xfId="0" applyNumberFormat="1" applyFont="1" applyFill="1" applyBorder="1" applyAlignment="1">
      <alignment horizontal="center"/>
    </xf>
    <xf numFmtId="2" fontId="2" fillId="2" borderId="32" xfId="0" applyNumberFormat="1" applyFont="1" applyFill="1" applyBorder="1" applyAlignment="1">
      <alignment horizontal="center"/>
    </xf>
    <xf numFmtId="165" fontId="2" fillId="2" borderId="32" xfId="0" applyNumberFormat="1" applyFont="1" applyFill="1" applyBorder="1" applyAlignment="1">
      <alignment horizontal="center"/>
    </xf>
    <xf numFmtId="2" fontId="2" fillId="2" borderId="34" xfId="0" applyNumberFormat="1" applyFont="1" applyFill="1" applyBorder="1" applyAlignment="1" applyProtection="1">
      <alignment horizontal="center"/>
    </xf>
    <xf numFmtId="2" fontId="2" fillId="2" borderId="35" xfId="0" applyNumberFormat="1" applyFont="1" applyFill="1" applyBorder="1" applyAlignment="1" applyProtection="1">
      <alignment horizontal="center"/>
    </xf>
    <xf numFmtId="0" fontId="22" fillId="6" borderId="3" xfId="0" applyFont="1" applyFill="1" applyBorder="1" applyAlignment="1">
      <alignment horizontal="center" vertical="center"/>
    </xf>
    <xf numFmtId="0" fontId="22" fillId="6" borderId="20" xfId="0" applyFont="1" applyFill="1" applyBorder="1" applyAlignment="1">
      <alignment horizontal="center" vertical="center"/>
    </xf>
    <xf numFmtId="0" fontId="22" fillId="6" borderId="22" xfId="0" applyFont="1" applyFill="1" applyBorder="1" applyAlignment="1">
      <alignment horizontal="center" vertical="center"/>
    </xf>
    <xf numFmtId="0" fontId="22" fillId="6" borderId="23" xfId="0" applyFont="1" applyFill="1" applyBorder="1" applyAlignment="1">
      <alignment horizontal="center" vertical="center"/>
    </xf>
    <xf numFmtId="0" fontId="23" fillId="7" borderId="21" xfId="0" applyFont="1" applyFill="1" applyBorder="1" applyAlignment="1">
      <alignment horizontal="center"/>
    </xf>
    <xf numFmtId="0" fontId="23" fillId="7" borderId="4" xfId="0" applyFont="1" applyFill="1" applyBorder="1" applyAlignment="1">
      <alignment horizontal="center"/>
    </xf>
    <xf numFmtId="0" fontId="3" fillId="4" borderId="3" xfId="1" applyFill="1" applyBorder="1" applyAlignment="1" applyProtection="1">
      <alignment horizontal="left"/>
      <protection locked="0"/>
    </xf>
    <xf numFmtId="0" fontId="3" fillId="4" borderId="4" xfId="1" applyFill="1" applyBorder="1" applyAlignment="1" applyProtection="1"/>
    <xf numFmtId="0" fontId="3" fillId="4" borderId="5" xfId="1" applyFill="1" applyBorder="1" applyAlignment="1" applyProtection="1"/>
    <xf numFmtId="0" fontId="3" fillId="3" borderId="3" xfId="1" applyFill="1" applyBorder="1" applyAlignment="1" applyProtection="1">
      <protection locked="0"/>
    </xf>
    <xf numFmtId="0" fontId="3" fillId="3" borderId="4" xfId="1" applyFill="1" applyBorder="1" applyAlignment="1" applyProtection="1"/>
    <xf numFmtId="0" fontId="3" fillId="3" borderId="5" xfId="1" applyFill="1" applyBorder="1" applyAlignment="1" applyProtection="1"/>
    <xf numFmtId="0" fontId="3" fillId="0" borderId="3" xfId="1" applyBorder="1" applyAlignment="1" applyProtection="1">
      <alignment horizontal="center"/>
      <protection locked="0"/>
    </xf>
    <xf numFmtId="0" fontId="3" fillId="0" borderId="4" xfId="1" applyBorder="1" applyAlignment="1" applyProtection="1">
      <alignment horizontal="center"/>
    </xf>
    <xf numFmtId="0" fontId="3" fillId="0" borderId="5" xfId="1" applyBorder="1" applyAlignment="1" applyProtection="1">
      <alignment horizontal="center"/>
    </xf>
    <xf numFmtId="165" fontId="3" fillId="0" borderId="3" xfId="1" applyNumberFormat="1" applyBorder="1" applyAlignment="1" applyProtection="1">
      <alignment horizontal="left"/>
      <protection locked="0"/>
    </xf>
    <xf numFmtId="0" fontId="3" fillId="0" borderId="4" xfId="1" applyBorder="1" applyAlignment="1" applyProtection="1"/>
    <xf numFmtId="0" fontId="3" fillId="0" borderId="5" xfId="1" applyBorder="1" applyAlignment="1" applyProtection="1"/>
    <xf numFmtId="0" fontId="3" fillId="4" borderId="0" xfId="1" applyFill="1" applyBorder="1" applyAlignment="1" applyProtection="1">
      <alignment horizontal="center"/>
    </xf>
    <xf numFmtId="0" fontId="3" fillId="4" borderId="7" xfId="1" applyFill="1" applyBorder="1" applyAlignment="1" applyProtection="1">
      <alignment horizontal="center"/>
    </xf>
    <xf numFmtId="0" fontId="3" fillId="4" borderId="3" xfId="1" applyFill="1" applyBorder="1" applyAlignment="1" applyProtection="1">
      <alignment horizontal="center" vertical="center"/>
      <protection locked="0"/>
    </xf>
    <xf numFmtId="0" fontId="3" fillId="4" borderId="4" xfId="1" applyFill="1" applyBorder="1" applyAlignment="1" applyProtection="1">
      <alignment horizontal="center" vertical="center"/>
      <protection locked="0"/>
    </xf>
    <xf numFmtId="0" fontId="3" fillId="4" borderId="5" xfId="1" applyFill="1" applyBorder="1" applyAlignment="1" applyProtection="1">
      <alignment horizontal="center" vertical="center"/>
      <protection locked="0"/>
    </xf>
    <xf numFmtId="0" fontId="3" fillId="3" borderId="3" xfId="1" applyFill="1" applyBorder="1" applyAlignment="1" applyProtection="1">
      <alignment horizontal="center" vertical="center"/>
      <protection locked="0"/>
    </xf>
    <xf numFmtId="0" fontId="3" fillId="3" borderId="4" xfId="1" applyFill="1" applyBorder="1" applyAlignment="1" applyProtection="1">
      <alignment horizontal="center" vertical="center"/>
      <protection locked="0"/>
    </xf>
    <xf numFmtId="0" fontId="3" fillId="3" borderId="5" xfId="1" applyFill="1" applyBorder="1" applyAlignment="1" applyProtection="1">
      <alignment horizontal="center" vertical="center"/>
      <protection locked="0"/>
    </xf>
  </cellXfs>
  <cellStyles count="9">
    <cellStyle name="??0" xfId="8" xr:uid="{2FFBA235-E752-4C63-8412-DE4E330477EF}"/>
    <cellStyle name="0.000" xfId="4" xr:uid="{B2C4FE03-AC6B-430C-A6EB-B05D3CAB6C4F}"/>
    <cellStyle name="hel8" xfId="5" xr:uid="{EEC94890-7D1C-4F51-AD1F-F64B134DDC2E}"/>
    <cellStyle name="hel8 2" xfId="6" xr:uid="{6631AFD5-7710-4AE2-914E-F2D558A7D147}"/>
    <cellStyle name="hel8 blue" xfId="3" xr:uid="{30C78915-16CF-4D8A-87A7-B841BDE1DE6B}"/>
    <cellStyle name="hel8b_Snow Pit1" xfId="2" xr:uid="{2E51DAC6-A6FA-4D62-B0CB-699221D36CB1}"/>
    <cellStyle name="Normal" xfId="0" builtinId="0"/>
    <cellStyle name="Normal 2 3" xfId="1" xr:uid="{B7599B25-6128-4409-9B61-946DAA9E6520}"/>
    <cellStyle name="Normal 4" xfId="7" xr:uid="{26786AD3-A470-4F63-A691-6316C7BBF6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514351</xdr:colOff>
      <xdr:row>20</xdr:row>
      <xdr:rowOff>123825</xdr:rowOff>
    </xdr:from>
    <xdr:to>
      <xdr:col>16</xdr:col>
      <xdr:colOff>285751</xdr:colOff>
      <xdr:row>45</xdr:row>
      <xdr:rowOff>114300</xdr:rowOff>
    </xdr:to>
    <xdr:sp macro="" textlink="">
      <xdr:nvSpPr>
        <xdr:cNvPr id="2" name="TextBox 1">
          <a:extLst>
            <a:ext uri="{FF2B5EF4-FFF2-40B4-BE49-F238E27FC236}">
              <a16:creationId xmlns:a16="http://schemas.microsoft.com/office/drawing/2014/main" id="{437D1200-39E8-45AB-B951-C43D3CA45397}"/>
            </a:ext>
          </a:extLst>
        </xdr:cNvPr>
        <xdr:cNvSpPr txBox="1"/>
      </xdr:nvSpPr>
      <xdr:spPr>
        <a:xfrm>
          <a:off x="6867526" y="4229100"/>
          <a:ext cx="4191000" cy="4886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Old calculation:</a:t>
          </a:r>
        </a:p>
        <a:p>
          <a:endParaRPr lang="en-US" sz="1100"/>
        </a:p>
        <a:p>
          <a:r>
            <a:rPr lang="en-US" sz="1100" b="1"/>
            <a:t>bw</a:t>
          </a:r>
          <a:r>
            <a:rPr lang="en-US" sz="1100"/>
            <a:t> - snow</a:t>
          </a:r>
          <a:r>
            <a:rPr lang="en-US" sz="1100" baseline="0"/>
            <a:t> depth of 3.78 m, as taken ONLY from the measurement of snow height on the ablation stake. Density estimated at 0.53, through mysterious formula allegedly based on snow depth.</a:t>
          </a:r>
        </a:p>
        <a:p>
          <a:endParaRPr lang="en-US" sz="1100"/>
        </a:p>
        <a:p>
          <a:r>
            <a:rPr lang="en-US" sz="1100" b="1"/>
            <a:t>ba </a:t>
          </a:r>
          <a:r>
            <a:rPr lang="en-US" sz="1100" b="0"/>
            <a:t>- </a:t>
          </a:r>
          <a:r>
            <a:rPr lang="en-US" sz="1100" b="1" baseline="0"/>
            <a:t> </a:t>
          </a:r>
          <a:r>
            <a:rPr lang="en-US" sz="1100" b="0" baseline="0"/>
            <a:t>depth from only stake measurement in fall 1993 and fall 1994; density estimated at 0.56 with unknown technique. Additional formula used for capilary retention of water; this is removed in new calculation.</a:t>
          </a:r>
        </a:p>
        <a:p>
          <a:endParaRPr lang="en-US" sz="1100" b="0" baseline="0"/>
        </a:p>
        <a:p>
          <a:r>
            <a:rPr lang="en-US" sz="1100" b="1" baseline="0"/>
            <a:t>bs</a:t>
          </a:r>
          <a:r>
            <a:rPr lang="en-US" sz="1100" b="0" baseline="0"/>
            <a:t> - residual</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New calculation:</a:t>
          </a:r>
          <a:endParaRPr lang="en-US">
            <a:effectLst/>
          </a:endParaRPr>
        </a:p>
        <a:p>
          <a:r>
            <a:rPr lang="en-US" sz="1100" b="1" baseline="0"/>
            <a:t>bw - </a:t>
          </a:r>
          <a:r>
            <a:rPr lang="en-US" sz="1100" b="0" baseline="0"/>
            <a:t>snow depth of 3.78, taken from stake measurements (no probing), density of 0.4 for spring bulk density</a:t>
          </a:r>
        </a:p>
        <a:p>
          <a:endParaRPr lang="en-US" sz="1100" b="0" baseline="0"/>
        </a:p>
        <a:p>
          <a:r>
            <a:rPr lang="en-US" sz="1100" b="1" baseline="0"/>
            <a:t>ba - </a:t>
          </a:r>
          <a:r>
            <a:rPr lang="en-US" sz="1100" b="0" baseline="0"/>
            <a:t>depth from 2 fall ablation stake readings of 2.20 m new firn, and assumed density of 0.5 for new firn.</a:t>
          </a:r>
        </a:p>
        <a:p>
          <a:endParaRPr lang="en-US" sz="1100" b="0" baseline="0"/>
        </a:p>
        <a:p>
          <a:r>
            <a:rPr lang="en-US" sz="1100" b="1" baseline="0"/>
            <a:t>bs</a:t>
          </a:r>
          <a:r>
            <a:rPr lang="en-US" sz="1100" b="0" baseline="0"/>
            <a:t> - residual</a:t>
          </a:r>
        </a:p>
        <a:p>
          <a:endParaRPr lang="en-US" sz="1100" b="0" baseline="0"/>
        </a:p>
        <a:p>
          <a:r>
            <a:rPr lang="en-US" sz="1100" b="1" baseline="0"/>
            <a:t>summer accumulation</a:t>
          </a:r>
          <a:r>
            <a:rPr lang="en-US" sz="1100" b="0" baseline="0"/>
            <a:t> - "new snow on this date". So summer accumulation during fall 1994 measurement was present, but can't be quantified due to lack of information on amount.</a:t>
          </a:r>
        </a:p>
        <a:p>
          <a:endParaRPr lang="en-US" sz="1100" b="0" baseline="0"/>
        </a:p>
      </xdr:txBody>
    </xdr:sp>
    <xdr:clientData/>
  </xdr:twoCellAnchor>
  <xdr:twoCellAnchor>
    <xdr:from>
      <xdr:col>17</xdr:col>
      <xdr:colOff>152780</xdr:colOff>
      <xdr:row>21</xdr:row>
      <xdr:rowOff>150515</xdr:rowOff>
    </xdr:from>
    <xdr:to>
      <xdr:col>20</xdr:col>
      <xdr:colOff>590930</xdr:colOff>
      <xdr:row>26</xdr:row>
      <xdr:rowOff>141816</xdr:rowOff>
    </xdr:to>
    <xdr:sp macro="" textlink="">
      <xdr:nvSpPr>
        <xdr:cNvPr id="3" name="TextBox 2">
          <a:extLst>
            <a:ext uri="{FF2B5EF4-FFF2-40B4-BE49-F238E27FC236}">
              <a16:creationId xmlns:a16="http://schemas.microsoft.com/office/drawing/2014/main" id="{C7B2E9DC-4EF2-4007-9D21-A244A0835B7B}"/>
            </a:ext>
          </a:extLst>
        </xdr:cNvPr>
        <xdr:cNvSpPr txBox="1"/>
      </xdr:nvSpPr>
      <xdr:spPr>
        <a:xfrm rot="21201294">
          <a:off x="11535155" y="4827290"/>
          <a:ext cx="2533650" cy="1096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NO SNOW DEPTH info for 1994 year. What? Why? Huh? No probing.</a:t>
          </a:r>
        </a:p>
        <a:p>
          <a:endParaRPr lang="en-US" sz="1100" b="1">
            <a:solidFill>
              <a:srgbClr val="FF0000"/>
            </a:solidFill>
          </a:endParaRPr>
        </a:p>
        <a:p>
          <a:r>
            <a:rPr lang="en-US" sz="1100" b="1">
              <a:solidFill>
                <a:srgbClr val="FF0000"/>
              </a:solidFill>
            </a:rPr>
            <a:t>Snow depth info taken ONLY from stake measurements,</a:t>
          </a:r>
          <a:r>
            <a:rPr lang="en-US" sz="1100" b="1" baseline="0">
              <a:solidFill>
                <a:srgbClr val="FF0000"/>
              </a:solidFill>
            </a:rPr>
            <a:t> nothing else :(</a:t>
          </a:r>
        </a:p>
        <a:p>
          <a:endParaRPr lang="en-US" sz="1100" b="1">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E7BA-35BC-4FE9-85C8-1A19F0AA0E62}">
  <dimension ref="A1:Y31"/>
  <sheetViews>
    <sheetView tabSelected="1" workbookViewId="0">
      <selection activeCell="B19" sqref="B19"/>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10.42578125" bestFit="1" customWidth="1"/>
    <col min="7" max="7" width="10.140625" bestFit="1" customWidth="1"/>
    <col min="8" max="8" width="6.42578125" customWidth="1"/>
    <col min="9" max="9" width="9.7109375" bestFit="1" customWidth="1"/>
    <col min="12" max="12" width="11.42578125" customWidth="1"/>
    <col min="20" max="20" width="13.140625" bestFit="1" customWidth="1"/>
    <col min="21" max="21" width="9" customWidth="1"/>
    <col min="24" max="24" width="8.7109375" customWidth="1"/>
    <col min="25" max="25" width="39.28515625" customWidth="1"/>
  </cols>
  <sheetData>
    <row r="1" spans="1:25" ht="16.5" thickBot="1" x14ac:dyDescent="0.3">
      <c r="A1" s="1" t="s">
        <v>3</v>
      </c>
      <c r="B1" s="2"/>
      <c r="C1" s="2"/>
      <c r="D1" s="2"/>
      <c r="E1" s="2"/>
      <c r="F1" s="2"/>
      <c r="G1" s="2"/>
      <c r="H1" s="2"/>
      <c r="I1" s="2"/>
      <c r="J1" s="2"/>
      <c r="K1" s="2"/>
      <c r="L1" s="2"/>
      <c r="M1" s="2"/>
      <c r="N1" s="2"/>
      <c r="O1" s="2"/>
      <c r="P1" s="2"/>
      <c r="Q1" s="2"/>
      <c r="R1" s="2"/>
      <c r="S1" s="2"/>
      <c r="T1" s="2"/>
      <c r="U1" s="2"/>
      <c r="V1" s="2"/>
      <c r="W1" s="2"/>
      <c r="X1" s="3"/>
      <c r="Y1" s="2"/>
    </row>
    <row r="2" spans="1:25" x14ac:dyDescent="0.25">
      <c r="A2" s="4"/>
      <c r="B2" s="5"/>
      <c r="C2" s="185" t="s">
        <v>4</v>
      </c>
      <c r="D2" s="186"/>
      <c r="E2" s="187"/>
      <c r="F2" s="6"/>
      <c r="G2" s="188" t="s">
        <v>5</v>
      </c>
      <c r="H2" s="189"/>
      <c r="I2" s="189"/>
      <c r="J2" s="189"/>
      <c r="K2" s="190"/>
      <c r="L2" s="7" t="s">
        <v>6</v>
      </c>
      <c r="M2" s="191" t="s">
        <v>7</v>
      </c>
      <c r="N2" s="192"/>
      <c r="O2" s="193"/>
      <c r="P2" s="194" t="s">
        <v>8</v>
      </c>
      <c r="Q2" s="195"/>
      <c r="R2" s="195"/>
      <c r="S2" s="196"/>
      <c r="T2" s="8" t="s">
        <v>9</v>
      </c>
      <c r="U2" s="9" t="s">
        <v>10</v>
      </c>
      <c r="V2" s="10"/>
      <c r="W2" s="10"/>
      <c r="X2" s="11"/>
      <c r="Y2" s="10"/>
    </row>
    <row r="3" spans="1:25" x14ac:dyDescent="0.25">
      <c r="A3" s="12" t="s">
        <v>11</v>
      </c>
      <c r="B3" s="12" t="s">
        <v>12</v>
      </c>
      <c r="C3" s="13" t="s">
        <v>13</v>
      </c>
      <c r="D3" s="197" t="s">
        <v>14</v>
      </c>
      <c r="E3" s="198"/>
      <c r="F3" s="12" t="s">
        <v>15</v>
      </c>
      <c r="G3" s="14" t="s">
        <v>16</v>
      </c>
      <c r="H3" s="15" t="s">
        <v>17</v>
      </c>
      <c r="I3" s="15" t="s">
        <v>18</v>
      </c>
      <c r="J3" s="15" t="s">
        <v>19</v>
      </c>
      <c r="K3" s="16" t="s">
        <v>20</v>
      </c>
      <c r="L3" s="17" t="s">
        <v>21</v>
      </c>
      <c r="M3" s="18" t="s">
        <v>22</v>
      </c>
      <c r="N3" s="19" t="s">
        <v>11</v>
      </c>
      <c r="O3" s="20" t="s">
        <v>23</v>
      </c>
      <c r="P3" s="18" t="s">
        <v>24</v>
      </c>
      <c r="Q3" s="21" t="s">
        <v>25</v>
      </c>
      <c r="R3" s="19" t="s">
        <v>26</v>
      </c>
      <c r="S3" s="22" t="s">
        <v>27</v>
      </c>
      <c r="T3" s="23" t="s">
        <v>28</v>
      </c>
      <c r="U3" s="24" t="s">
        <v>28</v>
      </c>
      <c r="V3" s="10"/>
      <c r="W3" s="10"/>
      <c r="X3" s="11"/>
      <c r="Y3" s="10"/>
    </row>
    <row r="4" spans="1:25" x14ac:dyDescent="0.25">
      <c r="A4" s="12" t="s">
        <v>29</v>
      </c>
      <c r="B4" s="12"/>
      <c r="C4" s="13" t="s">
        <v>30</v>
      </c>
      <c r="D4" s="25" t="s">
        <v>31</v>
      </c>
      <c r="E4" s="26" t="s">
        <v>32</v>
      </c>
      <c r="F4" s="27"/>
      <c r="G4" s="14" t="s">
        <v>33</v>
      </c>
      <c r="H4" s="15" t="s">
        <v>33</v>
      </c>
      <c r="I4" s="15" t="s">
        <v>33</v>
      </c>
      <c r="J4" s="15"/>
      <c r="K4" s="16"/>
      <c r="L4" s="12" t="s">
        <v>34</v>
      </c>
      <c r="M4" s="18" t="s">
        <v>35</v>
      </c>
      <c r="N4" s="19" t="s">
        <v>36</v>
      </c>
      <c r="O4" s="22" t="s">
        <v>37</v>
      </c>
      <c r="P4" s="18" t="s">
        <v>33</v>
      </c>
      <c r="Q4" s="28" t="s">
        <v>35</v>
      </c>
      <c r="R4" s="19" t="s">
        <v>38</v>
      </c>
      <c r="S4" s="22" t="s">
        <v>39</v>
      </c>
      <c r="T4" s="29" t="s">
        <v>40</v>
      </c>
      <c r="U4" s="29" t="s">
        <v>41</v>
      </c>
      <c r="V4" s="10"/>
      <c r="W4" s="10"/>
      <c r="X4" s="11"/>
      <c r="Y4" s="10"/>
    </row>
    <row r="5" spans="1:25" ht="15.75" thickBot="1" x14ac:dyDescent="0.3">
      <c r="A5" s="30"/>
      <c r="B5" s="30" t="s">
        <v>42</v>
      </c>
      <c r="C5" s="31" t="s">
        <v>43</v>
      </c>
      <c r="D5" s="32" t="s">
        <v>43</v>
      </c>
      <c r="E5" s="33" t="s">
        <v>43</v>
      </c>
      <c r="F5" s="34"/>
      <c r="G5" s="35" t="s">
        <v>43</v>
      </c>
      <c r="H5" s="36" t="s">
        <v>43</v>
      </c>
      <c r="I5" s="36" t="s">
        <v>44</v>
      </c>
      <c r="J5" s="36" t="s">
        <v>43</v>
      </c>
      <c r="K5" s="37"/>
      <c r="L5" s="30" t="s">
        <v>43</v>
      </c>
      <c r="M5" s="38" t="s">
        <v>45</v>
      </c>
      <c r="N5" s="39" t="s">
        <v>46</v>
      </c>
      <c r="O5" s="40" t="s">
        <v>46</v>
      </c>
      <c r="P5" s="38" t="s">
        <v>43</v>
      </c>
      <c r="Q5" s="41" t="s">
        <v>45</v>
      </c>
      <c r="R5" s="39" t="s">
        <v>1</v>
      </c>
      <c r="S5" s="40" t="s">
        <v>46</v>
      </c>
      <c r="T5" s="42" t="s">
        <v>46</v>
      </c>
      <c r="U5" s="42" t="s">
        <v>46</v>
      </c>
      <c r="V5" s="43"/>
      <c r="W5" s="43"/>
      <c r="X5" s="43"/>
      <c r="Y5" s="43"/>
    </row>
    <row r="6" spans="1:25" x14ac:dyDescent="0.25">
      <c r="A6" s="110" t="s">
        <v>84</v>
      </c>
      <c r="B6" s="111">
        <v>34206</v>
      </c>
      <c r="C6" s="152">
        <v>6.64</v>
      </c>
      <c r="D6" s="112">
        <v>6.6499999999999995</v>
      </c>
      <c r="E6" s="113">
        <v>6.64</v>
      </c>
      <c r="F6" s="153" t="s">
        <v>2</v>
      </c>
      <c r="G6" s="114"/>
      <c r="H6" s="115"/>
      <c r="I6" s="115"/>
      <c r="J6" s="116"/>
      <c r="K6" s="117"/>
      <c r="L6" s="154">
        <v>5.85</v>
      </c>
      <c r="M6" s="155">
        <v>0.6</v>
      </c>
      <c r="N6" s="118">
        <v>3.51</v>
      </c>
      <c r="O6" s="156">
        <v>0</v>
      </c>
      <c r="P6" s="155">
        <v>0.79</v>
      </c>
      <c r="Q6" s="116">
        <v>0.55000000000000004</v>
      </c>
      <c r="R6" s="115" t="s">
        <v>26</v>
      </c>
      <c r="S6" s="119">
        <v>0.4129944444444445</v>
      </c>
      <c r="T6" s="157">
        <v>-0.73700555555555547</v>
      </c>
      <c r="U6" s="158">
        <v>0.4129944444444445</v>
      </c>
      <c r="Y6">
        <v>-1.7</v>
      </c>
    </row>
    <row r="7" spans="1:25" x14ac:dyDescent="0.25">
      <c r="A7" s="159" t="s">
        <v>84</v>
      </c>
      <c r="B7" s="160">
        <v>34489</v>
      </c>
      <c r="C7" s="103">
        <v>10.42</v>
      </c>
      <c r="D7" s="104">
        <v>10.43</v>
      </c>
      <c r="E7" s="105">
        <v>10.42</v>
      </c>
      <c r="F7" s="161" t="s">
        <v>0</v>
      </c>
      <c r="G7" s="106"/>
      <c r="H7" s="162"/>
      <c r="I7" s="162"/>
      <c r="J7" s="163"/>
      <c r="K7" s="164"/>
      <c r="L7" s="108">
        <v>6.64</v>
      </c>
      <c r="M7" s="109">
        <v>0.6</v>
      </c>
      <c r="N7" s="107">
        <f>M7*L7</f>
        <v>3.9839999999999995</v>
      </c>
      <c r="O7" s="165">
        <v>0</v>
      </c>
      <c r="P7" s="166">
        <f>E7-L7</f>
        <v>3.7800000000000002</v>
      </c>
      <c r="Q7" s="167">
        <v>0.53</v>
      </c>
      <c r="R7" s="168" t="s">
        <v>26</v>
      </c>
      <c r="S7" s="169">
        <f>Q7*P7</f>
        <v>2.0034000000000001</v>
      </c>
      <c r="T7" s="170">
        <f>S7</f>
        <v>2.0034000000000001</v>
      </c>
      <c r="U7" s="171"/>
    </row>
    <row r="8" spans="1:25" x14ac:dyDescent="0.25">
      <c r="A8" s="172" t="s">
        <v>84</v>
      </c>
      <c r="B8" s="173">
        <v>34576</v>
      </c>
      <c r="C8" s="152">
        <f>9-0.16</f>
        <v>8.84</v>
      </c>
      <c r="D8" s="112">
        <f>8.99-0.16</f>
        <v>8.83</v>
      </c>
      <c r="E8" s="113">
        <f>8.98-0.16</f>
        <v>8.82</v>
      </c>
      <c r="F8" s="153" t="s">
        <v>2</v>
      </c>
      <c r="G8" s="114"/>
      <c r="H8" s="115"/>
      <c r="I8" s="115"/>
      <c r="J8" s="116"/>
      <c r="K8" s="117"/>
      <c r="L8" s="154">
        <v>6.64</v>
      </c>
      <c r="M8" s="155">
        <v>0.6</v>
      </c>
      <c r="N8" s="118">
        <f>M8*L8</f>
        <v>3.9839999999999995</v>
      </c>
      <c r="O8" s="156">
        <f>N8-N7</f>
        <v>0</v>
      </c>
      <c r="P8" s="174">
        <f>E8-L8</f>
        <v>2.1800000000000006</v>
      </c>
      <c r="Q8" s="175">
        <v>0.56000000000000005</v>
      </c>
      <c r="R8" s="176" t="s">
        <v>26</v>
      </c>
      <c r="S8" s="119">
        <f>((P8*Q8) - (P8*(1-(Q8/0.9))*0.07))</f>
        <v>1.1631511111111117</v>
      </c>
      <c r="T8" s="177">
        <f>S8-S7</f>
        <v>-0.84024888888888838</v>
      </c>
      <c r="U8" s="178">
        <f>S8</f>
        <v>1.1631511111111117</v>
      </c>
    </row>
    <row r="11" spans="1:25" ht="16.5" thickBot="1" x14ac:dyDescent="0.3">
      <c r="A11" s="46" t="s">
        <v>47</v>
      </c>
      <c r="B11" s="47"/>
      <c r="C11" s="48"/>
      <c r="D11" s="49"/>
      <c r="E11" s="49"/>
      <c r="F11" s="50"/>
      <c r="G11" s="50"/>
      <c r="H11" s="50"/>
      <c r="I11" s="50"/>
      <c r="J11" s="51"/>
      <c r="K11" s="52"/>
      <c r="L11" s="53"/>
      <c r="M11" s="54"/>
      <c r="N11" s="53"/>
      <c r="O11" s="53"/>
      <c r="P11" s="51"/>
      <c r="Q11" s="51"/>
      <c r="R11" s="50"/>
      <c r="S11" s="51"/>
      <c r="T11" s="55"/>
      <c r="U11" s="56"/>
      <c r="V11" s="44"/>
      <c r="W11" s="44"/>
      <c r="X11" s="45"/>
    </row>
    <row r="12" spans="1:25" x14ac:dyDescent="0.25">
      <c r="A12" s="57"/>
      <c r="B12" s="58"/>
      <c r="C12" s="199" t="s">
        <v>4</v>
      </c>
      <c r="D12" s="200"/>
      <c r="E12" s="201"/>
      <c r="F12" s="58"/>
      <c r="G12" s="202" t="s">
        <v>5</v>
      </c>
      <c r="H12" s="203"/>
      <c r="I12" s="203"/>
      <c r="J12" s="203"/>
      <c r="K12" s="204"/>
      <c r="L12" s="59"/>
      <c r="M12" s="60"/>
      <c r="N12" s="61" t="s">
        <v>48</v>
      </c>
      <c r="O12" s="62"/>
      <c r="P12" s="63"/>
      <c r="Q12" s="61" t="s">
        <v>49</v>
      </c>
      <c r="R12" s="61"/>
      <c r="S12" s="62"/>
      <c r="T12" s="64" t="s">
        <v>50</v>
      </c>
      <c r="U12" s="61"/>
      <c r="V12" s="65"/>
      <c r="W12" s="65"/>
      <c r="X12" s="65"/>
      <c r="Y12" s="66"/>
    </row>
    <row r="13" spans="1:25" ht="33.75" x14ac:dyDescent="0.25">
      <c r="A13" s="57" t="s">
        <v>11</v>
      </c>
      <c r="B13" s="57" t="s">
        <v>12</v>
      </c>
      <c r="C13" s="67" t="s">
        <v>51</v>
      </c>
      <c r="D13" s="68" t="s">
        <v>52</v>
      </c>
      <c r="E13" s="69" t="s">
        <v>53</v>
      </c>
      <c r="F13" s="57" t="s">
        <v>15</v>
      </c>
      <c r="G13" s="70" t="s">
        <v>54</v>
      </c>
      <c r="H13" s="71"/>
      <c r="I13" s="71" t="s">
        <v>18</v>
      </c>
      <c r="J13" s="71"/>
      <c r="K13" s="72"/>
      <c r="L13" s="73" t="s">
        <v>55</v>
      </c>
      <c r="M13" s="60" t="s">
        <v>22</v>
      </c>
      <c r="N13" s="74" t="s">
        <v>56</v>
      </c>
      <c r="O13" s="75"/>
      <c r="P13" s="60" t="s">
        <v>24</v>
      </c>
      <c r="Q13" s="76" t="s">
        <v>25</v>
      </c>
      <c r="R13" s="74" t="s">
        <v>57</v>
      </c>
      <c r="S13" s="75"/>
      <c r="T13" s="77" t="s">
        <v>58</v>
      </c>
      <c r="U13" s="78" t="s">
        <v>59</v>
      </c>
      <c r="V13" s="78" t="s">
        <v>60</v>
      </c>
      <c r="W13" s="79" t="s">
        <v>61</v>
      </c>
      <c r="X13" s="79" t="s">
        <v>62</v>
      </c>
      <c r="Y13" s="80" t="s">
        <v>63</v>
      </c>
    </row>
    <row r="14" spans="1:25" x14ac:dyDescent="0.25">
      <c r="A14" s="57" t="s">
        <v>29</v>
      </c>
      <c r="B14" s="57"/>
      <c r="C14" s="67"/>
      <c r="D14" s="68"/>
      <c r="E14" s="69"/>
      <c r="F14" s="58"/>
      <c r="G14" s="70"/>
      <c r="H14" s="71"/>
      <c r="I14" s="71"/>
      <c r="J14" s="71"/>
      <c r="K14" s="72"/>
      <c r="L14" s="57"/>
      <c r="M14" s="60"/>
      <c r="N14" s="81" t="s">
        <v>64</v>
      </c>
      <c r="O14" s="75"/>
      <c r="P14" s="60" t="s">
        <v>33</v>
      </c>
      <c r="Q14" s="82" t="s">
        <v>35</v>
      </c>
      <c r="R14" s="81"/>
      <c r="S14" s="75"/>
      <c r="T14" s="64"/>
      <c r="U14" s="61"/>
      <c r="V14" s="61"/>
      <c r="W14" s="83"/>
      <c r="X14" s="83"/>
      <c r="Y14" s="62"/>
    </row>
    <row r="15" spans="1:25" ht="15.75" thickBot="1" x14ac:dyDescent="0.3">
      <c r="A15" s="84"/>
      <c r="B15" s="84" t="s">
        <v>42</v>
      </c>
      <c r="C15" s="85" t="s">
        <v>43</v>
      </c>
      <c r="D15" s="86" t="s">
        <v>43</v>
      </c>
      <c r="E15" s="87" t="s">
        <v>43</v>
      </c>
      <c r="F15" s="88"/>
      <c r="G15" s="89" t="s">
        <v>43</v>
      </c>
      <c r="H15" s="90"/>
      <c r="I15" s="90" t="s">
        <v>44</v>
      </c>
      <c r="J15" s="90"/>
      <c r="K15" s="91"/>
      <c r="L15" s="84" t="s">
        <v>43</v>
      </c>
      <c r="M15" s="92" t="s">
        <v>65</v>
      </c>
      <c r="N15" s="93" t="s">
        <v>43</v>
      </c>
      <c r="O15" s="94"/>
      <c r="P15" s="92" t="s">
        <v>43</v>
      </c>
      <c r="Q15" s="82" t="s">
        <v>45</v>
      </c>
      <c r="R15" s="93"/>
      <c r="S15" s="94"/>
      <c r="T15" s="95" t="s">
        <v>66</v>
      </c>
      <c r="U15" s="96" t="s">
        <v>66</v>
      </c>
      <c r="V15" s="96" t="s">
        <v>66</v>
      </c>
      <c r="W15" s="96" t="s">
        <v>66</v>
      </c>
      <c r="X15" s="96" t="s">
        <v>66</v>
      </c>
      <c r="Y15" s="97"/>
    </row>
    <row r="16" spans="1:25" s="145" customFormat="1" x14ac:dyDescent="0.25">
      <c r="A16" s="145" t="s">
        <v>84</v>
      </c>
      <c r="B16" s="146">
        <v>34206</v>
      </c>
      <c r="E16" s="145">
        <v>6.64</v>
      </c>
      <c r="F16" s="145" t="s">
        <v>83</v>
      </c>
      <c r="X16" s="145">
        <v>0.09</v>
      </c>
    </row>
    <row r="17" spans="1:25" s="143" customFormat="1" x14ac:dyDescent="0.25">
      <c r="A17" s="143" t="s">
        <v>84</v>
      </c>
      <c r="B17" s="144">
        <v>34489</v>
      </c>
      <c r="E17" s="143">
        <v>10.42</v>
      </c>
      <c r="F17" s="143" t="s">
        <v>82</v>
      </c>
      <c r="G17" s="143">
        <f>E17-E16</f>
        <v>3.7800000000000002</v>
      </c>
      <c r="L17" s="143" t="s">
        <v>86</v>
      </c>
      <c r="P17" s="143">
        <f>G17</f>
        <v>3.7800000000000002</v>
      </c>
      <c r="Q17" s="149">
        <v>0.4</v>
      </c>
      <c r="R17" s="143" t="s">
        <v>26</v>
      </c>
      <c r="U17" s="147">
        <f>P17*Q17</f>
        <v>1.5120000000000002</v>
      </c>
      <c r="W17" s="143" t="s">
        <v>76</v>
      </c>
      <c r="Y17" s="143" t="s">
        <v>85</v>
      </c>
    </row>
    <row r="18" spans="1:25" s="145" customFormat="1" x14ac:dyDescent="0.25">
      <c r="A18" s="145" t="s">
        <v>84</v>
      </c>
      <c r="B18" s="146">
        <v>34576</v>
      </c>
      <c r="C18" s="145">
        <v>9</v>
      </c>
      <c r="D18" s="145">
        <v>0.16</v>
      </c>
      <c r="E18" s="145">
        <f>C18-D18</f>
        <v>8.84</v>
      </c>
      <c r="F18" s="145" t="s">
        <v>83</v>
      </c>
      <c r="G18" s="148">
        <f>E18-E16</f>
        <v>2.2000000000000002</v>
      </c>
      <c r="L18" s="145" t="s">
        <v>86</v>
      </c>
      <c r="P18" s="148">
        <f>E18-E16</f>
        <v>2.2000000000000002</v>
      </c>
      <c r="Q18" s="150">
        <v>0.5</v>
      </c>
      <c r="R18" s="145" t="s">
        <v>26</v>
      </c>
      <c r="T18" s="148">
        <f>V18-U17</f>
        <v>-0.41200000000000014</v>
      </c>
      <c r="V18" s="148">
        <f>P18*Q18</f>
        <v>1.1000000000000001</v>
      </c>
      <c r="X18" s="145" t="s">
        <v>76</v>
      </c>
      <c r="Y18" s="145" t="s">
        <v>85</v>
      </c>
    </row>
    <row r="22" spans="1:25" ht="15.75" thickBot="1" x14ac:dyDescent="0.3">
      <c r="A22" s="98"/>
      <c r="B22" s="99"/>
      <c r="C22" s="100"/>
      <c r="D22" s="100"/>
      <c r="E22" s="101"/>
      <c r="F22" s="100"/>
      <c r="G22" s="101"/>
      <c r="H22" s="100"/>
      <c r="I22" s="100"/>
      <c r="J22" s="100"/>
      <c r="K22" s="100"/>
      <c r="L22" s="101"/>
      <c r="M22" s="100"/>
      <c r="N22" s="100"/>
      <c r="O22" s="100"/>
      <c r="P22" s="101"/>
      <c r="Q22" s="101"/>
      <c r="R22" s="100"/>
      <c r="S22" s="100"/>
      <c r="T22" s="100"/>
      <c r="U22" s="101"/>
      <c r="V22" s="100"/>
      <c r="W22" s="100"/>
      <c r="X22" s="100"/>
    </row>
    <row r="23" spans="1:25" x14ac:dyDescent="0.25">
      <c r="A23" s="179" t="s">
        <v>67</v>
      </c>
      <c r="B23" s="180"/>
      <c r="C23" s="183" t="s">
        <v>68</v>
      </c>
      <c r="D23" s="184"/>
      <c r="E23" s="120" t="s">
        <v>69</v>
      </c>
      <c r="F23" s="121"/>
      <c r="G23" s="120" t="s">
        <v>70</v>
      </c>
      <c r="H23" s="121"/>
      <c r="I23" s="122" t="s">
        <v>71</v>
      </c>
      <c r="J23" s="100"/>
      <c r="K23" s="100"/>
      <c r="L23" s="101"/>
      <c r="M23" s="100"/>
      <c r="N23" s="100"/>
      <c r="O23" s="100"/>
      <c r="P23" s="101"/>
      <c r="Q23" s="101"/>
      <c r="R23" s="100"/>
      <c r="S23" s="100"/>
      <c r="T23" s="101"/>
      <c r="U23" s="100"/>
      <c r="V23" s="101"/>
      <c r="W23" s="100"/>
      <c r="X23" s="100"/>
    </row>
    <row r="24" spans="1:25" ht="26.25" x14ac:dyDescent="0.25">
      <c r="A24" s="181"/>
      <c r="B24" s="182"/>
      <c r="C24" s="123" t="s">
        <v>72</v>
      </c>
      <c r="D24" s="142" t="s">
        <v>73</v>
      </c>
      <c r="E24" s="124">
        <f>B16</f>
        <v>34206</v>
      </c>
      <c r="F24" s="125"/>
      <c r="G24" s="126">
        <f>B17</f>
        <v>34489</v>
      </c>
      <c r="H24" s="125" t="s">
        <v>74</v>
      </c>
      <c r="I24" s="127">
        <f>B18</f>
        <v>34576</v>
      </c>
      <c r="J24" s="100"/>
      <c r="K24" s="100"/>
      <c r="L24" s="100"/>
      <c r="M24" s="100"/>
      <c r="N24" s="100"/>
      <c r="O24" s="100"/>
      <c r="P24" s="100"/>
      <c r="Q24" s="100"/>
      <c r="R24" s="100"/>
      <c r="S24" s="100"/>
      <c r="T24" s="100"/>
      <c r="U24" s="100"/>
      <c r="V24" s="100"/>
      <c r="W24" s="100"/>
      <c r="X24" s="100"/>
    </row>
    <row r="25" spans="1:25" s="100" customFormat="1" x14ac:dyDescent="0.25">
      <c r="A25" s="128"/>
      <c r="B25" s="129" t="s">
        <v>75</v>
      </c>
      <c r="C25" s="130">
        <f>U17</f>
        <v>1.5120000000000002</v>
      </c>
      <c r="D25" s="151" t="s">
        <v>76</v>
      </c>
      <c r="E25" s="131"/>
      <c r="F25" s="131"/>
      <c r="G25" s="132"/>
      <c r="H25" s="130"/>
      <c r="I25" s="133"/>
    </row>
    <row r="26" spans="1:25" s="100" customFormat="1" x14ac:dyDescent="0.25">
      <c r="A26" s="128"/>
      <c r="B26" s="129" t="s">
        <v>77</v>
      </c>
      <c r="C26" s="130">
        <f>T18</f>
        <v>-0.41200000000000014</v>
      </c>
      <c r="D26" s="130"/>
      <c r="E26" s="131"/>
      <c r="F26" s="131"/>
      <c r="G26" s="132"/>
      <c r="H26" s="130"/>
      <c r="I26" s="133"/>
    </row>
    <row r="27" spans="1:25" s="100" customFormat="1" x14ac:dyDescent="0.25">
      <c r="A27" s="128"/>
      <c r="B27" s="129" t="s">
        <v>78</v>
      </c>
      <c r="C27" s="130">
        <f>V18</f>
        <v>1.1000000000000001</v>
      </c>
      <c r="D27" s="130"/>
      <c r="E27" s="131"/>
      <c r="F27" s="131"/>
      <c r="G27" s="132"/>
      <c r="H27" s="130"/>
      <c r="I27" s="133"/>
      <c r="J27" s="102"/>
      <c r="K27" s="102"/>
      <c r="L27" s="102"/>
      <c r="M27" s="102"/>
      <c r="N27" s="102"/>
      <c r="O27" s="102"/>
      <c r="P27" s="102"/>
      <c r="Q27" s="102"/>
      <c r="R27" s="102"/>
      <c r="S27" s="102"/>
      <c r="T27" s="102"/>
      <c r="U27" s="102"/>
      <c r="V27" s="102"/>
      <c r="W27" s="102"/>
      <c r="X27" s="102"/>
    </row>
    <row r="28" spans="1:25" s="100" customFormat="1" ht="12.75" x14ac:dyDescent="0.2">
      <c r="A28" s="128"/>
      <c r="B28" s="134" t="s">
        <v>79</v>
      </c>
      <c r="C28" s="130">
        <f>X16</f>
        <v>0.09</v>
      </c>
      <c r="D28" s="130"/>
      <c r="E28" s="131"/>
      <c r="F28" s="131"/>
      <c r="G28" s="130"/>
      <c r="H28" s="130"/>
      <c r="I28" s="133"/>
      <c r="J28" s="102"/>
      <c r="K28" s="102"/>
      <c r="L28" s="102"/>
      <c r="M28" s="102"/>
      <c r="N28" s="102"/>
      <c r="O28" s="102"/>
      <c r="P28" s="102"/>
      <c r="Q28" s="102"/>
      <c r="R28" s="102"/>
      <c r="S28" s="102"/>
      <c r="T28" s="102"/>
      <c r="U28" s="102"/>
      <c r="V28" s="102"/>
      <c r="W28" s="102"/>
      <c r="X28" s="102"/>
    </row>
    <row r="29" spans="1:25" s="100" customFormat="1" x14ac:dyDescent="0.25">
      <c r="A29" s="128"/>
      <c r="B29" s="135" t="s">
        <v>80</v>
      </c>
      <c r="C29" s="130" t="str">
        <f>W17</f>
        <v>NA</v>
      </c>
      <c r="D29" s="130"/>
      <c r="E29" s="131"/>
      <c r="F29" s="131"/>
      <c r="G29" s="130"/>
      <c r="H29" s="130"/>
      <c r="I29" s="133"/>
      <c r="J29"/>
      <c r="K29"/>
      <c r="L29"/>
      <c r="M29"/>
      <c r="N29"/>
      <c r="O29"/>
      <c r="P29"/>
      <c r="Q29"/>
      <c r="R29"/>
      <c r="S29"/>
      <c r="T29"/>
      <c r="U29"/>
      <c r="V29"/>
      <c r="W29"/>
      <c r="X29"/>
    </row>
    <row r="30" spans="1:25" s="102" customFormat="1" ht="15.75" thickBot="1" x14ac:dyDescent="0.3">
      <c r="A30" s="136"/>
      <c r="B30" s="137" t="s">
        <v>81</v>
      </c>
      <c r="C30" s="138" t="str">
        <f>X18</f>
        <v>NA</v>
      </c>
      <c r="D30" s="138"/>
      <c r="E30" s="139"/>
      <c r="F30" s="139"/>
      <c r="G30" s="140"/>
      <c r="H30" s="140"/>
      <c r="I30" s="141"/>
      <c r="J30"/>
      <c r="K30"/>
      <c r="L30"/>
      <c r="M30"/>
      <c r="N30"/>
      <c r="O30"/>
      <c r="P30"/>
      <c r="Q30"/>
      <c r="R30"/>
      <c r="S30"/>
      <c r="T30"/>
      <c r="U30"/>
      <c r="V30"/>
      <c r="W30"/>
      <c r="X30"/>
    </row>
    <row r="31" spans="1:25" s="102" customFormat="1" x14ac:dyDescent="0.25">
      <c r="A31"/>
      <c r="B31"/>
      <c r="C31"/>
      <c r="D31"/>
      <c r="E31"/>
      <c r="F31"/>
      <c r="G31"/>
      <c r="H31"/>
      <c r="I31"/>
      <c r="J31"/>
      <c r="K31"/>
      <c r="L31"/>
      <c r="M31"/>
      <c r="N31"/>
      <c r="O31"/>
      <c r="P31"/>
      <c r="Q31"/>
      <c r="R31"/>
      <c r="S31"/>
      <c r="T31"/>
      <c r="U31"/>
      <c r="V31"/>
      <c r="W31"/>
      <c r="X31"/>
    </row>
  </sheetData>
  <mergeCells count="9">
    <mergeCell ref="P2:S2"/>
    <mergeCell ref="D3:E3"/>
    <mergeCell ref="C12:E12"/>
    <mergeCell ref="G12:K12"/>
    <mergeCell ref="A23:B24"/>
    <mergeCell ref="C23:D23"/>
    <mergeCell ref="C2:E2"/>
    <mergeCell ref="G2:K2"/>
    <mergeCell ref="M2:O2"/>
  </mergeCells>
  <pageMargins left="0.7" right="0.7" top="0.75" bottom="0.75" header="0.3" footer="0.3"/>
  <pageSetup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2019-06-20T22:23:13Z</dcterms:created>
  <dcterms:modified xsi:type="dcterms:W3CDTF">2019-07-31T01:29:40Z</dcterms:modified>
</cp:coreProperties>
</file>