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L:\Modern\FieldVisits\"/>
    </mc:Choice>
  </mc:AlternateContent>
  <xr:revisionPtr revIDLastSave="0" documentId="13_ncr:1_{168C2645-52C3-49B2-B038-965766E92426}" xr6:coauthVersionLast="41" xr6:coauthVersionMax="41" xr10:uidLastSave="{00000000-0000-0000-0000-000000000000}"/>
  <bookViews>
    <workbookView minimized="1" xWindow="28710" yWindow="750" windowWidth="25305" windowHeight="14610" xr2:uid="{62E40685-8569-48A2-98E8-A504D3602E9A}"/>
  </bookViews>
  <sheets>
    <sheet name="K17" sheetId="1" r:id="rId1"/>
    <sheet name="FedSampCores96-K17_1999.09.14" sheetId="2" r:id="rId2"/>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8" i="1" l="1"/>
  <c r="N7" i="1"/>
  <c r="O8" i="1"/>
  <c r="T8" i="1"/>
  <c r="V17" i="1"/>
  <c r="T17" i="1"/>
  <c r="L17" i="1"/>
  <c r="P17" i="1"/>
  <c r="I21" i="1"/>
  <c r="G21" i="1"/>
  <c r="E21" i="1"/>
  <c r="P18" i="1"/>
  <c r="X18" i="1"/>
  <c r="C27" i="1"/>
  <c r="C26" i="1"/>
  <c r="C25" i="1"/>
  <c r="C24" i="1"/>
  <c r="E16" i="1"/>
  <c r="P16" i="1"/>
  <c r="U16" i="1"/>
  <c r="C23" i="1"/>
  <c r="C22" i="1"/>
  <c r="I1" i="2"/>
  <c r="O12" i="2"/>
  <c r="E8" i="1"/>
  <c r="L8" i="1"/>
  <c r="L7" i="1"/>
  <c r="P7" i="1"/>
  <c r="S7" i="1"/>
  <c r="E12" i="2"/>
  <c r="I4" i="2"/>
  <c r="P6" i="1"/>
  <c r="S6" i="1"/>
  <c r="T7" i="1"/>
  <c r="S8" i="1"/>
  <c r="D8" i="1"/>
  <c r="N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GAAdmin</author>
    <author>ehbaker</author>
    <author>cmcneil</author>
  </authors>
  <commentList>
    <comment ref="M2" authorId="0" shapeId="0" xr:uid="{218D5950-F29B-49C2-A700-CFFC93D4B349}">
      <text>
        <r>
          <rPr>
            <b/>
            <sz val="8"/>
            <color indexed="81"/>
            <rFont val="Tahoma"/>
            <family val="2"/>
          </rPr>
          <t>GAAdmin:</t>
        </r>
        <r>
          <rPr>
            <sz val="8"/>
            <color indexed="81"/>
            <rFont val="Tahoma"/>
            <family val="2"/>
          </rPr>
          <t xml:space="preserve">
these losses are calculated based on changes in the summer surface height on the mass balance pole.  If the summer surface is lower than previous measurements then there is some sort of loss.  This loss could be either the loss of ice or the loss of Old Firn.</t>
        </r>
      </text>
    </comment>
    <comment ref="P2" authorId="0" shapeId="0" xr:uid="{1E0D3577-1BBF-40FB-8752-93958E5E6565}">
      <text>
        <r>
          <rPr>
            <sz val="8"/>
            <color indexed="81"/>
            <rFont val="Tahoma"/>
            <family val="2"/>
          </rPr>
          <t>This is the amount of snow that is above the summer surface.  The value should always be positive or zero.</t>
        </r>
      </text>
    </comment>
    <comment ref="A3" authorId="0" shapeId="0" xr:uid="{977218EB-27BD-4359-81FB-42A6295F4D6C}">
      <text>
        <r>
          <rPr>
            <b/>
            <sz val="8"/>
            <color indexed="81"/>
            <rFont val="Tahoma"/>
            <family val="2"/>
          </rPr>
          <t>GAAdmin:</t>
        </r>
        <r>
          <rPr>
            <sz val="8"/>
            <color indexed="81"/>
            <rFont val="Tahoma"/>
            <family val="2"/>
          </rPr>
          <t xml:space="preserve">
The stake with which the observations were made.</t>
        </r>
      </text>
    </comment>
    <comment ref="B3" authorId="0" shapeId="0" xr:uid="{2C1A1B70-5732-414E-9974-5C5B4CE10286}">
      <text>
        <r>
          <rPr>
            <b/>
            <sz val="8"/>
            <color indexed="81"/>
            <rFont val="Tahoma"/>
            <family val="2"/>
          </rPr>
          <t>GAAdmin:</t>
        </r>
        <r>
          <rPr>
            <sz val="8"/>
            <color indexed="81"/>
            <rFont val="Tahoma"/>
            <family val="2"/>
          </rPr>
          <t xml:space="preserve">
Date of observations</t>
        </r>
      </text>
    </comment>
    <comment ref="C3" authorId="0" shapeId="0" xr:uid="{80B8CB8B-D7C5-4147-8B92-964F1FA26AD9}">
      <text>
        <r>
          <rPr>
            <b/>
            <sz val="8"/>
            <color indexed="81"/>
            <rFont val="Tahoma"/>
            <family val="2"/>
          </rPr>
          <t>GAAdmin:</t>
        </r>
        <r>
          <rPr>
            <sz val="8"/>
            <color indexed="81"/>
            <rFont val="Tahoma"/>
            <family val="2"/>
          </rPr>
          <t xml:space="preserve">
Stake reading is the height of the glacier's surface on the balance pole (stake) as measured from the very bottom of the pole.  This "Tape" reading is obtained by measuring the exposed portion of the stake and then subtracting this measurement from the total stake length from its very bottom.</t>
        </r>
      </text>
    </comment>
    <comment ref="D3" authorId="0" shapeId="0" xr:uid="{725D2A8E-0EC7-4069-B709-87CA41527722}">
      <text>
        <r>
          <rPr>
            <b/>
            <sz val="8"/>
            <color indexed="81"/>
            <rFont val="Tahoma"/>
            <family val="2"/>
          </rPr>
          <t>GAAdmin:</t>
        </r>
        <r>
          <rPr>
            <sz val="8"/>
            <color indexed="81"/>
            <rFont val="Tahoma"/>
            <family val="2"/>
          </rPr>
          <t xml:space="preserve">
Stake reading obtained from surveys.  b** should be the most reliable.  A stake reading is the height of the glacier's surface along the balance pole as measured from the bottom.</t>
        </r>
      </text>
    </comment>
    <comment ref="F3" authorId="0" shapeId="0" xr:uid="{E45CC1F9-5620-4DB5-A3DB-495DFDAD4DDD}">
      <text>
        <r>
          <rPr>
            <sz val="8"/>
            <color indexed="81"/>
            <rFont val="Tahoma"/>
            <family val="2"/>
          </rPr>
          <t>Type of surface strata:
Glacier Ice, Snow, Superimposed Ice, Old Firn or New Firn.  For the Fall surveys this should be the surface strata beneath any fresh snow.</t>
        </r>
      </text>
    </comment>
    <comment ref="G3" authorId="0" shapeId="0" xr:uid="{581FBF7E-5DAE-4DAF-B91B-1D0564F958F0}">
      <text>
        <r>
          <rPr>
            <b/>
            <sz val="8"/>
            <color indexed="81"/>
            <rFont val="Tahoma"/>
            <family val="2"/>
          </rPr>
          <t>GAAdmin:</t>
        </r>
        <r>
          <rPr>
            <sz val="8"/>
            <color indexed="81"/>
            <rFont val="Tahoma"/>
            <family val="2"/>
          </rPr>
          <t xml:space="preserve">
Average depth of snow as determined in snow pit.</t>
        </r>
      </text>
    </comment>
    <comment ref="H3" authorId="0" shapeId="0" xr:uid="{8775BD83-5533-4712-BD00-BB34DA280B5B}">
      <text>
        <r>
          <rPr>
            <b/>
            <sz val="8"/>
            <color indexed="81"/>
            <rFont val="Tahoma"/>
            <family val="2"/>
          </rPr>
          <t>GAAdmin:</t>
        </r>
        <r>
          <rPr>
            <sz val="8"/>
            <color indexed="81"/>
            <rFont val="Tahoma"/>
            <family val="2"/>
          </rPr>
          <t xml:space="preserve">
Average depth of snow from probing
</t>
        </r>
      </text>
    </comment>
    <comment ref="I3" authorId="0" shapeId="0" xr:uid="{0CDD21BF-89D9-40D6-BD82-8D2AE0ECEACD}">
      <text>
        <r>
          <rPr>
            <b/>
            <sz val="8"/>
            <color indexed="81"/>
            <rFont val="Tahoma"/>
            <family val="2"/>
          </rPr>
          <t>GAAdmin:</t>
        </r>
        <r>
          <rPr>
            <sz val="8"/>
            <color indexed="81"/>
            <rFont val="Tahoma"/>
            <family val="2"/>
          </rPr>
          <t xml:space="preserve">
Average snow depth of Pit and Probe measurements.  Both the Pit and Probe measurements should already be averaged values.  This column is the Average of Averages.</t>
        </r>
      </text>
    </comment>
    <comment ref="J3" authorId="0" shapeId="0" xr:uid="{BAEC970D-AB61-460C-804F-C696485EE9F0}">
      <text>
        <r>
          <rPr>
            <b/>
            <sz val="8"/>
            <color indexed="81"/>
            <rFont val="Tahoma"/>
            <family val="2"/>
          </rPr>
          <t>GAAdmin:</t>
        </r>
        <r>
          <rPr>
            <sz val="8"/>
            <color indexed="81"/>
            <rFont val="Tahoma"/>
            <family val="2"/>
          </rPr>
          <t xml:space="preserve">
Standard Error</t>
        </r>
      </text>
    </comment>
    <comment ref="K3" authorId="0" shapeId="0" xr:uid="{AA063807-F0EA-4861-87C4-30D3792D10FA}">
      <text>
        <r>
          <rPr>
            <b/>
            <sz val="8"/>
            <color indexed="81"/>
            <rFont val="Tahoma"/>
            <family val="2"/>
          </rPr>
          <t>GAAdmin:</t>
        </r>
        <r>
          <rPr>
            <sz val="8"/>
            <color indexed="81"/>
            <rFont val="Tahoma"/>
            <family val="2"/>
          </rPr>
          <t xml:space="preserve">
number of observations of snow depth</t>
        </r>
      </text>
    </comment>
    <comment ref="L3" authorId="0" shapeId="0" xr:uid="{71ACE928-2916-4213-8555-35FFC325432A}">
      <text>
        <r>
          <rPr>
            <sz val="8"/>
            <color indexed="81"/>
            <rFont val="Tahoma"/>
            <family val="2"/>
          </rPr>
          <t xml:space="preserve">Summer surface on the stake.  
In the </t>
        </r>
        <r>
          <rPr>
            <b/>
            <sz val="8"/>
            <color indexed="81"/>
            <rFont val="Tahoma"/>
            <family val="2"/>
          </rPr>
          <t>Spring</t>
        </r>
        <r>
          <rPr>
            <sz val="8"/>
            <color indexed="81"/>
            <rFont val="Tahoma"/>
            <family val="2"/>
          </rPr>
          <t xml:space="preserve"> this should be the lower of that determined by snow depth measurements AND b** from the previous year.
In the </t>
        </r>
        <r>
          <rPr>
            <b/>
            <sz val="8"/>
            <color indexed="81"/>
            <rFont val="Tahoma"/>
            <family val="2"/>
          </rPr>
          <t xml:space="preserve">Fall </t>
        </r>
        <r>
          <rPr>
            <sz val="8"/>
            <color indexed="81"/>
            <rFont val="Tahoma"/>
            <family val="2"/>
          </rPr>
          <t xml:space="preserve">this should be the stake reading minus the remaining snow pack or superimposed ice.  It should be close to the Spring measurement.  If it is less than the spring measurement then there was loss.  If it is more than the spring measurement then there is likely an error and the spring measurment should be used. </t>
        </r>
      </text>
    </comment>
    <comment ref="M3" authorId="0" shapeId="0" xr:uid="{EB5044B7-3D14-40B3-950D-569D58F45B7F}">
      <text>
        <r>
          <rPr>
            <b/>
            <sz val="8"/>
            <color indexed="81"/>
            <rFont val="Tahoma"/>
            <family val="2"/>
          </rPr>
          <t>GAAdmin:</t>
        </r>
        <r>
          <rPr>
            <sz val="8"/>
            <color indexed="81"/>
            <rFont val="Tahoma"/>
            <family val="2"/>
          </rPr>
          <t xml:space="preserve">
This density is estimated and is based on the surface strata of the previous survey.</t>
        </r>
      </text>
    </comment>
    <comment ref="N3" authorId="0" shapeId="0" xr:uid="{E7B59CF6-6FCC-40A1-9983-BFE33B523108}">
      <text>
        <r>
          <rPr>
            <b/>
            <sz val="8"/>
            <color indexed="81"/>
            <rFont val="Tahoma"/>
            <family val="2"/>
          </rPr>
          <t>GAAdmin:</t>
        </r>
        <r>
          <rPr>
            <sz val="8"/>
            <color indexed="81"/>
            <rFont val="Tahoma"/>
            <family val="2"/>
          </rPr>
          <t xml:space="preserve">
This is the water equivalent in meters for the snow or ice along the length of the balance pole.  Taking the bottom of the pole to be zero, the the height the surface is on the pole (b'ss) is than converted to a water equivelent for this column using an estimated density.</t>
        </r>
      </text>
    </comment>
    <comment ref="O3" authorId="0" shapeId="0" xr:uid="{CD80A9E3-6AC9-4B63-898C-22FE6D54AFE3}">
      <text>
        <r>
          <rPr>
            <b/>
            <sz val="8"/>
            <color indexed="81"/>
            <rFont val="Tahoma"/>
            <family val="2"/>
          </rPr>
          <t>GAAdmin:</t>
        </r>
        <r>
          <rPr>
            <sz val="8"/>
            <color indexed="81"/>
            <rFont val="Tahoma"/>
            <family val="2"/>
          </rPr>
          <t xml:space="preserve">
This is the amount of water equivalent lost from the previous measurement or survey.  It is simply the current survey's m(w) b'(I) minus the previous survey's m(w).</t>
        </r>
      </text>
    </comment>
    <comment ref="P3" authorId="0" shapeId="0" xr:uid="{0BECDC5C-CE56-4339-A4B7-EBC8DAE2CEA4}">
      <text>
        <r>
          <rPr>
            <sz val="8"/>
            <color indexed="81"/>
            <rFont val="Tahoma"/>
            <family val="2"/>
          </rPr>
          <t xml:space="preserve">This is the depth of Snow, New Firn or Superimposed Ice.  The next column "Density" is the average density of the material.  Assume 9.0 for superimposed ice, snow and new firn values should be measured.
When a spring measurment, then use the lower value of either the "current summer surface" or the previous year's "stake reading" to calculate the depth.
For example:
If b' of previous fall measurement is &lt; the current b'ss then:
d = b** - b' (or b** of previous year) </t>
        </r>
      </text>
    </comment>
    <comment ref="Q3" authorId="0" shapeId="0" xr:uid="{08015FB5-3EDD-4AAE-B040-889242DECED5}">
      <text>
        <r>
          <rPr>
            <sz val="8"/>
            <color indexed="81"/>
            <rFont val="Tahoma"/>
            <family val="2"/>
          </rPr>
          <t>Average density of the material above ss.</t>
        </r>
      </text>
    </comment>
    <comment ref="R3" authorId="0" shapeId="0" xr:uid="{6FDA5723-4B66-4D81-88E3-C52892AE6888}">
      <text>
        <r>
          <rPr>
            <b/>
            <sz val="8"/>
            <color indexed="81"/>
            <rFont val="Tahoma"/>
            <family val="2"/>
          </rPr>
          <t>GAAdmin:</t>
        </r>
        <r>
          <rPr>
            <sz val="8"/>
            <color indexed="81"/>
            <rFont val="Tahoma"/>
            <family val="2"/>
          </rPr>
          <t xml:space="preserve">
Is the Density Estimated (E) or is it Measured (M) ?</t>
        </r>
      </text>
    </comment>
    <comment ref="S3" authorId="0" shapeId="0" xr:uid="{1D974147-B800-41DF-8A07-35B4FDB2DD51}">
      <text>
        <r>
          <rPr>
            <sz val="8"/>
            <color indexed="81"/>
            <rFont val="Tahoma"/>
            <family val="2"/>
          </rPr>
          <t>This is a balance value based on accumulation of material primarily derived from "Snow".  This of course could also be New Firn, Superimposed Ice or Snow.  Hopefully the title of this column is not decieving.
In the Fall any remaining snow is then called New Firn.  Then in the fall or rather, for New Firn (Nfirn) the amount of water retained in the snow pack by capillary retention is subtracted.  This is 7% of the void space.  See Mayo's book page 40 for more explanation.</t>
        </r>
      </text>
    </comment>
    <comment ref="T3" authorId="0" shapeId="0" xr:uid="{EEFD1BE6-C274-4D06-B52C-6F9B80B56012}">
      <text>
        <r>
          <rPr>
            <b/>
            <sz val="8"/>
            <color indexed="81"/>
            <rFont val="Tahoma"/>
            <family val="2"/>
          </rPr>
          <t>GAAdmin:</t>
        </r>
        <r>
          <rPr>
            <sz val="8"/>
            <color indexed="81"/>
            <rFont val="Tahoma"/>
            <family val="2"/>
          </rPr>
          <t xml:space="preserve">
This is the seasonal Net balance.  If the observation date is from Fall, this value is a Summer Balance.  If the observation data is from Spring, then it is the Winter Balance.
For </t>
        </r>
        <r>
          <rPr>
            <b/>
            <sz val="8"/>
            <color indexed="81"/>
            <rFont val="Tahoma"/>
            <family val="2"/>
          </rPr>
          <t>Spring</t>
        </r>
        <r>
          <rPr>
            <sz val="8"/>
            <color indexed="81"/>
            <rFont val="Tahoma"/>
            <family val="2"/>
          </rPr>
          <t xml:space="preserve">, this is the volume of water contained in the snow between the surface and the summer surface.
For </t>
        </r>
        <r>
          <rPr>
            <b/>
            <sz val="8"/>
            <color indexed="81"/>
            <rFont val="Tahoma"/>
            <family val="2"/>
          </rPr>
          <t>Fall</t>
        </r>
        <r>
          <rPr>
            <sz val="8"/>
            <color indexed="81"/>
            <rFont val="Tahoma"/>
            <family val="2"/>
          </rPr>
          <t xml:space="preserve">, this is the difference in the volume of water contained in the snow between the Fall and Spring.
Fall - Spring = Summer Balance.
This will be negative.  </t>
        </r>
      </text>
    </comment>
    <comment ref="L4" authorId="0" shapeId="0" xr:uid="{B7D93BFF-1736-48AF-9F3C-33D742299FAE}">
      <text>
        <r>
          <rPr>
            <sz val="8"/>
            <color indexed="81"/>
            <rFont val="Tahoma"/>
            <family val="2"/>
          </rPr>
          <t>This is both calculated and measured.  What goes in this column is an average or the "best value".  This is done so that there is a check on the entered value.  Identifying the summer surface correctly is VERY important!  That is why there is a built in check.</t>
        </r>
      </text>
    </comment>
    <comment ref="S4" authorId="0" shapeId="0" xr:uid="{E96AF6B3-4B6A-47FD-97F0-94C1A69361A1}">
      <text/>
    </comment>
    <comment ref="E6" authorId="1" shapeId="0" xr:uid="{365C7AE0-96F8-4D57-AF08-BBBAC018E377}">
      <text>
        <r>
          <rPr>
            <b/>
            <sz val="9"/>
            <color indexed="81"/>
            <rFont val="Tahoma"/>
            <charset val="1"/>
          </rPr>
          <t>ehbaker:
This number INCLUDES summer accumulation! BADDDDD NEWS!!!</t>
        </r>
      </text>
    </comment>
    <comment ref="A8" authorId="0" shapeId="0" xr:uid="{AF0B1944-2052-4746-ACB1-3B78C1B00B02}">
      <text>
        <r>
          <rPr>
            <sz val="8"/>
            <color indexed="81"/>
            <rFont val="Tahoma"/>
            <family val="2"/>
          </rPr>
          <t>0.42 m of fresh snow on this day.  This is taken to be accumulation for the following year.</t>
        </r>
      </text>
    </comment>
    <comment ref="A12" authorId="0" shapeId="0" xr:uid="{F4616D8E-C547-42C4-802E-8C0C401A56EA}">
      <text>
        <r>
          <rPr>
            <b/>
            <sz val="8"/>
            <color indexed="81"/>
            <rFont val="Tahoma"/>
            <family val="2"/>
          </rPr>
          <t>GAAdmin:</t>
        </r>
        <r>
          <rPr>
            <sz val="8"/>
            <color indexed="81"/>
            <rFont val="Tahoma"/>
            <family val="2"/>
          </rPr>
          <t xml:space="preserve">
The stake with which the observations were made.</t>
        </r>
      </text>
    </comment>
    <comment ref="B12" authorId="0" shapeId="0" xr:uid="{4212CB71-B37F-4F35-A7F5-89E446744129}">
      <text>
        <r>
          <rPr>
            <b/>
            <sz val="8"/>
            <color indexed="81"/>
            <rFont val="Tahoma"/>
            <family val="2"/>
          </rPr>
          <t>GAAdmin:</t>
        </r>
        <r>
          <rPr>
            <sz val="8"/>
            <color indexed="81"/>
            <rFont val="Tahoma"/>
            <family val="2"/>
          </rPr>
          <t xml:space="preserve">
Date of observations</t>
        </r>
      </text>
    </comment>
    <comment ref="C12" authorId="2" shapeId="0" xr:uid="{4562BC12-2417-4815-B730-142DF6FE11ED}">
      <text>
        <r>
          <rPr>
            <b/>
            <sz val="9"/>
            <color indexed="81"/>
            <rFont val="Tahoma"/>
            <family val="2"/>
          </rPr>
          <t>cmcneil:</t>
        </r>
        <r>
          <rPr>
            <sz val="9"/>
            <color indexed="81"/>
            <rFont val="Tahoma"/>
            <family val="2"/>
          </rPr>
          <t xml:space="preserve">
Total length of stake</t>
        </r>
      </text>
    </comment>
    <comment ref="D12" authorId="2" shapeId="0" xr:uid="{6B00F6F7-B323-45F1-A7B8-E9A056A32769}">
      <text>
        <r>
          <rPr>
            <b/>
            <sz val="9"/>
            <color indexed="81"/>
            <rFont val="Tahoma"/>
            <family val="2"/>
          </rPr>
          <t>cmcneil:</t>
        </r>
        <r>
          <rPr>
            <sz val="9"/>
            <color indexed="81"/>
            <rFont val="Tahoma"/>
            <family val="2"/>
          </rPr>
          <t xml:space="preserve">
Length of stake above the surface noted in column D</t>
        </r>
      </text>
    </comment>
    <comment ref="E12" authorId="2" shapeId="0" xr:uid="{C8DFA631-E91B-41B6-A737-8D110D162DA7}">
      <text>
        <r>
          <rPr>
            <b/>
            <sz val="9"/>
            <color indexed="81"/>
            <rFont val="Tahoma"/>
            <family val="2"/>
          </rPr>
          <t>cmcneil:</t>
        </r>
        <r>
          <rPr>
            <sz val="9"/>
            <color indexed="81"/>
            <rFont val="Tahoma"/>
            <family val="2"/>
          </rPr>
          <t xml:space="preserve">
Length of stake still below the surface noted in column D</t>
        </r>
      </text>
    </comment>
    <comment ref="F12" authorId="0" shapeId="0" xr:uid="{4B59C527-76A6-4B6A-9C45-A3FC7F6CD6C2}">
      <text>
        <r>
          <rPr>
            <sz val="8"/>
            <color indexed="81"/>
            <rFont val="Tahoma"/>
            <family val="2"/>
          </rPr>
          <t>Type of surface strata:
Glacier Ice, Snow, Superimposed Ice, Old Firn or New Firn.  For the Fall surveys this should be the surface strata beneath any fresh snow.</t>
        </r>
      </text>
    </comment>
    <comment ref="G12" authorId="0" shapeId="0" xr:uid="{43FD6771-B593-412E-A954-B43D89201ACD}">
      <text>
        <r>
          <rPr>
            <b/>
            <sz val="8"/>
            <color indexed="81"/>
            <rFont val="Tahoma"/>
            <family val="2"/>
          </rPr>
          <t>GAAdmin:</t>
        </r>
        <r>
          <rPr>
            <sz val="8"/>
            <color indexed="81"/>
            <rFont val="Tahoma"/>
            <family val="2"/>
          </rPr>
          <t xml:space="preserve">
Average depth of snow as determined in snow pit.</t>
        </r>
      </text>
    </comment>
    <comment ref="H12" authorId="0" shapeId="0" xr:uid="{CE4A0228-40ED-4DDB-8EC3-253B36BB0C27}">
      <text>
        <r>
          <rPr>
            <b/>
            <sz val="8"/>
            <color indexed="81"/>
            <rFont val="Tahoma"/>
            <family val="2"/>
          </rPr>
          <t>GAAdmin:</t>
        </r>
        <r>
          <rPr>
            <sz val="8"/>
            <color indexed="81"/>
            <rFont val="Tahoma"/>
            <family val="2"/>
          </rPr>
          <t xml:space="preserve">
Average depth of snow from probing
</t>
        </r>
      </text>
    </comment>
    <comment ref="I12" authorId="0" shapeId="0" xr:uid="{CA9CEA66-239E-49BF-BCC5-7206C76CB1B6}">
      <text>
        <r>
          <rPr>
            <b/>
            <sz val="8"/>
            <color indexed="81"/>
            <rFont val="Tahoma"/>
            <family val="2"/>
          </rPr>
          <t>GAAdmin:</t>
        </r>
        <r>
          <rPr>
            <sz val="8"/>
            <color indexed="81"/>
            <rFont val="Tahoma"/>
            <family val="2"/>
          </rPr>
          <t xml:space="preserve">
Average snow depth of Pit and Probe measurements.  Both the Pit and Probe measurements should already be averaged values.  This column is the Average of Averages.</t>
        </r>
      </text>
    </comment>
    <comment ref="J12" authorId="0" shapeId="0" xr:uid="{332D1906-543B-46BF-AEFE-BD9A73664AF6}">
      <text>
        <r>
          <rPr>
            <b/>
            <sz val="8"/>
            <color indexed="81"/>
            <rFont val="Tahoma"/>
            <family val="2"/>
          </rPr>
          <t>GAAdmin:</t>
        </r>
        <r>
          <rPr>
            <sz val="8"/>
            <color indexed="81"/>
            <rFont val="Tahoma"/>
            <family val="2"/>
          </rPr>
          <t xml:space="preserve">
Standard Error</t>
        </r>
      </text>
    </comment>
    <comment ref="K12" authorId="0" shapeId="0" xr:uid="{A4A418DC-9690-4C4E-AB70-768566BDDFC4}">
      <text>
        <r>
          <rPr>
            <b/>
            <sz val="8"/>
            <color indexed="81"/>
            <rFont val="Tahoma"/>
            <family val="2"/>
          </rPr>
          <t>GAAdmin:</t>
        </r>
        <r>
          <rPr>
            <sz val="8"/>
            <color indexed="81"/>
            <rFont val="Tahoma"/>
            <family val="2"/>
          </rPr>
          <t xml:space="preserve">
number of observations of snow depth</t>
        </r>
      </text>
    </comment>
    <comment ref="M12" authorId="0" shapeId="0" xr:uid="{0B4E34BE-EC34-4822-8275-577D11BDDD97}">
      <text>
        <r>
          <rPr>
            <b/>
            <sz val="8"/>
            <color indexed="81"/>
            <rFont val="Tahoma"/>
            <family val="2"/>
          </rPr>
          <t>GAAdmin:</t>
        </r>
        <r>
          <rPr>
            <sz val="8"/>
            <color indexed="81"/>
            <rFont val="Tahoma"/>
            <family val="2"/>
          </rPr>
          <t xml:space="preserve">
This density is estimated and is based on the surface strata of the previous survey.</t>
        </r>
      </text>
    </comment>
    <comment ref="O12" authorId="0" shapeId="0" xr:uid="{979F651E-68B0-418F-A612-056BC4906B5F}">
      <text>
        <r>
          <rPr>
            <b/>
            <sz val="8"/>
            <color indexed="81"/>
            <rFont val="Tahoma"/>
            <family val="2"/>
          </rPr>
          <t>GAAdmin:</t>
        </r>
        <r>
          <rPr>
            <sz val="8"/>
            <color indexed="81"/>
            <rFont val="Tahoma"/>
            <family val="2"/>
          </rPr>
          <t xml:space="preserve">
This is the amount of water equivalent lost from the previous measurement or survey.  It is simply the current survey's m(w) b'(I) minus the previous survey's m(w).</t>
        </r>
      </text>
    </comment>
    <comment ref="P12" authorId="0" shapeId="0" xr:uid="{AE857DFC-0009-4451-854D-9AECC3B955D2}">
      <text>
        <r>
          <rPr>
            <sz val="8"/>
            <color indexed="81"/>
            <rFont val="Tahoma"/>
            <family val="2"/>
          </rPr>
          <t xml:space="preserve">This is the depth of Snow, New Firn or Superimposed Ice.  The next column "Density" is the average density of the material.  Assume 9.0 for superimposed ice, snow and new firn values should be measured.
When a spring measurment, then use the lower value of either the "current summer surface" or the previous year's "stake reading" to calculate the depth.
For example:
If b' of previous fall measurement is &lt; the current b'ss then:
d = b** - b' (or b** of previous year) </t>
        </r>
      </text>
    </comment>
    <comment ref="Q12" authorId="0" shapeId="0" xr:uid="{5AAF69A0-4C8A-48BA-A8CA-ED937C3C2317}">
      <text>
        <r>
          <rPr>
            <sz val="8"/>
            <color indexed="81"/>
            <rFont val="Tahoma"/>
            <family val="2"/>
          </rPr>
          <t>Average density of the material above ss.</t>
        </r>
      </text>
    </comment>
    <comment ref="T12" authorId="2" shapeId="0" xr:uid="{68D36330-4952-4FEA-BC70-80F9888A11BF}">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U12" authorId="2" shapeId="0" xr:uid="{EEBDB6DC-CB63-4F37-AF69-C3CF08A3DF4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V12" authorId="2" shapeId="0" xr:uid="{87FE1DB5-613B-4AD5-8E61-E3BF943C367B}">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W12" authorId="2" shapeId="0" xr:uid="{551E7DD5-F7F5-4D78-82CE-F83ECC22DB39}">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X12" authorId="2" shapeId="0" xr:uid="{05ECAEC7-9815-438D-9711-928935A1DA5E}">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 ref="E15" authorId="1" shapeId="0" xr:uid="{FE8254C0-DFD9-4A4C-884E-DC21E7901EF3}">
      <text>
        <r>
          <rPr>
            <b/>
            <sz val="9"/>
            <color indexed="81"/>
            <rFont val="Tahoma"/>
            <family val="2"/>
          </rPr>
          <t>ehbaker:</t>
        </r>
        <r>
          <rPr>
            <sz val="9"/>
            <color indexed="81"/>
            <rFont val="Tahoma"/>
            <family val="2"/>
          </rPr>
          <t xml:space="preserve">
This is the summer surface 1998, as identified in a snow pit in fall 1998. Some field notes erroneously have it as 6.15; this is the 1997 summer surface!</t>
        </r>
      </text>
    </comment>
    <comment ref="Q15" authorId="1" shapeId="0" xr:uid="{7A47DB5E-230D-4A0A-8C81-649912C13BD4}">
      <text>
        <r>
          <rPr>
            <b/>
            <sz val="9"/>
            <color indexed="81"/>
            <rFont val="Tahoma"/>
            <family val="2"/>
          </rPr>
          <t>ehbaker:</t>
        </r>
        <r>
          <rPr>
            <sz val="9"/>
            <color indexed="81"/>
            <rFont val="Tahoma"/>
            <family val="2"/>
          </rPr>
          <t xml:space="preserve">
assumed density for new firn
</t>
        </r>
      </text>
    </comment>
    <comment ref="L16" authorId="1" shapeId="0" xr:uid="{163EEC26-EDB5-4D24-A58F-79D64F7708D3}">
      <text>
        <r>
          <rPr>
            <b/>
            <sz val="9"/>
            <color indexed="81"/>
            <rFont val="Tahoma"/>
            <family val="2"/>
          </rPr>
          <t>ehbaker:</t>
        </r>
        <r>
          <rPr>
            <sz val="9"/>
            <color indexed="81"/>
            <rFont val="Tahoma"/>
            <family val="2"/>
          </rPr>
          <t xml:space="preserve">
This is the summer surface 1998</t>
        </r>
      </text>
    </comment>
    <comment ref="Q16" authorId="1" shapeId="0" xr:uid="{7FA0AD9D-814B-4B55-A303-6889E1608944}">
      <text>
        <r>
          <rPr>
            <b/>
            <sz val="9"/>
            <color indexed="81"/>
            <rFont val="Tahoma"/>
            <family val="2"/>
          </rPr>
          <t>ehbaker:</t>
        </r>
        <r>
          <rPr>
            <sz val="9"/>
            <color indexed="81"/>
            <rFont val="Tahoma"/>
            <family val="2"/>
          </rPr>
          <t xml:space="preserve">
assumed density for spring snow
</t>
        </r>
      </text>
    </comment>
    <comment ref="Q17" authorId="1" shapeId="0" xr:uid="{59B0FD3F-37D0-45AF-8399-523B99593071}">
      <text>
        <r>
          <rPr>
            <b/>
            <sz val="9"/>
            <color indexed="81"/>
            <rFont val="Tahoma"/>
            <family val="2"/>
          </rPr>
          <t>ehbaker:</t>
        </r>
        <r>
          <rPr>
            <sz val="9"/>
            <color indexed="81"/>
            <rFont val="Tahoma"/>
            <family val="2"/>
          </rPr>
          <t xml:space="preserve">
assumed density for new firn
</t>
        </r>
      </text>
    </comment>
    <comment ref="Q18" authorId="1" shapeId="0" xr:uid="{A59E7785-396C-4FF7-B8D4-514B06F22877}">
      <text>
        <r>
          <rPr>
            <b/>
            <sz val="9"/>
            <color indexed="81"/>
            <rFont val="Tahoma"/>
            <family val="2"/>
          </rPr>
          <t>ehbaker:</t>
        </r>
        <r>
          <rPr>
            <sz val="9"/>
            <color indexed="81"/>
            <rFont val="Tahoma"/>
            <family val="2"/>
          </rPr>
          <t xml:space="preserve">
assumed density for new snow in fall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ehbaker</author>
  </authors>
  <commentList>
    <comment ref="H1" authorId="0" shapeId="0" xr:uid="{FEB181AF-B1BF-4AC5-A460-88D997E7B2FF}">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 For Federal Sampler, report the deepest of samples taken (only one drive per sample).</t>
        </r>
      </text>
    </comment>
    <comment ref="H2" authorId="0" shapeId="0" xr:uid="{A8906B55-F7FD-4A20-8B26-C2BB89F4020B}">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0BE569F5-9E2C-4D64-89CF-1160FE43B6C6}">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2AF51CBC-1D36-4D4B-92B7-02372532D577}">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4A5682A1-BAF2-4ABB-8786-D32C8AD9B7C7}">
      <text>
        <r>
          <rPr>
            <sz val="8"/>
            <color indexed="81"/>
            <rFont val="Tahoma"/>
            <family val="2"/>
          </rPr>
          <t xml:space="preserve">Sipre coring auger=45.6cm2 
large tube 41.05 cm2       
small tube 25.6   cm2          
Snow Metrics 1000 cm^3
</t>
        </r>
      </text>
    </comment>
    <comment ref="A10" authorId="2" shapeId="0" xr:uid="{7EB59298-799D-46FF-96EC-5B2395FCB3A4}">
      <text>
        <r>
          <rPr>
            <b/>
            <sz val="9"/>
            <color indexed="81"/>
            <rFont val="Tahoma"/>
            <family val="2"/>
          </rPr>
          <t>ehbaker:</t>
        </r>
        <r>
          <rPr>
            <sz val="9"/>
            <color indexed="81"/>
            <rFont val="Tahoma"/>
            <family val="2"/>
          </rPr>
          <t xml:space="preserve">
Depth of penetration into the snowpack of the Federal Sampler from the surface of the snowpack
</t>
        </r>
      </text>
    </comment>
    <comment ref="B10" authorId="2" shapeId="0" xr:uid="{581DB678-1FBD-449C-B4B7-D09E88230F53}">
      <text>
        <r>
          <rPr>
            <b/>
            <sz val="9"/>
            <color indexed="81"/>
            <rFont val="Tahoma"/>
            <family val="2"/>
          </rPr>
          <t>ehbaker:</t>
        </r>
        <r>
          <rPr>
            <sz val="9"/>
            <color indexed="81"/>
            <rFont val="Tahoma"/>
            <family val="2"/>
          </rPr>
          <t xml:space="preserve">
Length of core recovered, as seen through the slotted sides of the Federal Sampler tube</t>
        </r>
      </text>
    </comment>
    <comment ref="C10" authorId="2" shapeId="0" xr:uid="{80C09AEB-B9DC-47DA-9B6C-29ADC7984B65}">
      <text>
        <r>
          <rPr>
            <b/>
            <sz val="9"/>
            <color indexed="81"/>
            <rFont val="Tahoma"/>
            <family val="2"/>
          </rPr>
          <t>ehbaker:</t>
        </r>
        <r>
          <rPr>
            <sz val="9"/>
            <color indexed="81"/>
            <rFont val="Tahoma"/>
            <family val="2"/>
          </rPr>
          <t xml:space="preserve">
Snow tube scales are calibrated to the cross-sectional area of the snow tube, and read directly in
inches of SWE</t>
        </r>
      </text>
    </comment>
    <comment ref="D10" authorId="2" shapeId="0" xr:uid="{DE05EB1F-57D3-4DCE-A8B5-AD05A547EE92}">
      <text>
        <r>
          <rPr>
            <b/>
            <sz val="9"/>
            <color indexed="81"/>
            <rFont val="Tahoma"/>
            <family val="2"/>
          </rPr>
          <t>ehbaker:</t>
        </r>
        <r>
          <rPr>
            <sz val="9"/>
            <color indexed="81"/>
            <rFont val="Tahoma"/>
            <family val="2"/>
          </rPr>
          <t xml:space="preserve">
Snow tube scales are calibrated to the cross-sectional area of the snow tube, and read directly in
inches of SWE</t>
        </r>
      </text>
    </comment>
    <comment ref="H10" authorId="0" shapeId="0" xr:uid="{7C01F0DF-848A-401B-BFC8-3BC49A53297E}">
      <text>
        <r>
          <rPr>
            <b/>
            <sz val="9"/>
            <color indexed="81"/>
            <rFont val="Tahoma"/>
            <family val="2"/>
          </rPr>
          <t>cmcneil:</t>
        </r>
        <r>
          <rPr>
            <sz val="9"/>
            <color indexed="81"/>
            <rFont val="Tahoma"/>
            <family val="2"/>
          </rPr>
          <t xml:space="preserve">
What was used to measure snow depth</t>
        </r>
      </text>
    </comment>
    <comment ref="I10" authorId="0" shapeId="0" xr:uid="{67487F61-48C5-45A9-A9C7-74669D67909C}">
      <text>
        <r>
          <rPr>
            <b/>
            <sz val="9"/>
            <color indexed="81"/>
            <rFont val="Tahoma"/>
            <family val="2"/>
          </rPr>
          <t>cmcneil:</t>
        </r>
        <r>
          <rPr>
            <sz val="9"/>
            <color indexed="81"/>
            <rFont val="Tahoma"/>
            <family val="2"/>
          </rPr>
          <t xml:space="preserve">
snow depth observed</t>
        </r>
      </text>
    </comment>
    <comment ref="O10" authorId="2" shapeId="0" xr:uid="{06E3FA9A-54A5-4E87-AEC2-0817D5B23303}">
      <text>
        <r>
          <rPr>
            <b/>
            <sz val="9"/>
            <color indexed="81"/>
            <rFont val="Tahoma"/>
            <family val="2"/>
          </rPr>
          <t>ehbaker:</t>
        </r>
        <r>
          <rPr>
            <sz val="9"/>
            <color indexed="81"/>
            <rFont val="Tahoma"/>
            <family val="2"/>
          </rPr>
          <t xml:space="preserve">
Fraction of total snow depth sampled by density measurements. This is the maximum m% (some samples may cover less)</t>
        </r>
      </text>
    </comment>
  </commentList>
</comments>
</file>

<file path=xl/sharedStrings.xml><?xml version="1.0" encoding="utf-8"?>
<sst xmlns="http://schemas.openxmlformats.org/spreadsheetml/2006/main" count="188" uniqueCount="126">
  <si>
    <t>Snow</t>
  </si>
  <si>
    <t>Measured</t>
  </si>
  <si>
    <t>NFirn</t>
  </si>
  <si>
    <t>original calculation</t>
  </si>
  <si>
    <t>&lt;-----Stake Reading-------&gt;</t>
  </si>
  <si>
    <t>&lt;-----------Snow or New Firn Depth-------------&gt;</t>
  </si>
  <si>
    <t>Summer Surf.</t>
  </si>
  <si>
    <t xml:space="preserve"> &lt;-----Old Firn and Ice Losses------&gt;</t>
  </si>
  <si>
    <t xml:space="preserve"> &lt;-----------NFirn, SIce or Snow Amounts----------------&gt;</t>
  </si>
  <si>
    <t>Seasonal</t>
  </si>
  <si>
    <t>Annual</t>
  </si>
  <si>
    <t>Stake</t>
  </si>
  <si>
    <t>Date</t>
  </si>
  <si>
    <t>Tape</t>
  </si>
  <si>
    <t>Survey</t>
  </si>
  <si>
    <t>Strata</t>
  </si>
  <si>
    <t>Pit</t>
  </si>
  <si>
    <t>Probe</t>
  </si>
  <si>
    <t>Average</t>
  </si>
  <si>
    <t xml:space="preserve"> s.d.</t>
  </si>
  <si>
    <t>n</t>
  </si>
  <si>
    <t>Obsvd.</t>
  </si>
  <si>
    <t>Density</t>
  </si>
  <si>
    <t>Ice</t>
  </si>
  <si>
    <t>Depth</t>
  </si>
  <si>
    <t xml:space="preserve"> Density</t>
  </si>
  <si>
    <t>Estimated</t>
  </si>
  <si>
    <t xml:space="preserve">"Snow" </t>
  </si>
  <si>
    <t>Balance</t>
  </si>
  <si>
    <t>Name</t>
  </si>
  <si>
    <t>b'</t>
  </si>
  <si>
    <t>b*</t>
  </si>
  <si>
    <t>b**</t>
  </si>
  <si>
    <t>d</t>
  </si>
  <si>
    <t>b'ss</t>
  </si>
  <si>
    <t>r</t>
  </si>
  <si>
    <t>b'(i)</t>
  </si>
  <si>
    <t>ba(i)</t>
  </si>
  <si>
    <t>or</t>
  </si>
  <si>
    <t>bn(f)</t>
  </si>
  <si>
    <t>bw or bs</t>
  </si>
  <si>
    <t>bn</t>
  </si>
  <si>
    <t>m/d/y</t>
  </si>
  <si>
    <t>m</t>
  </si>
  <si>
    <t xml:space="preserve"> m</t>
  </si>
  <si>
    <t>kg/L</t>
  </si>
  <si>
    <t>m(w)</t>
  </si>
  <si>
    <t>new calculation</t>
  </si>
  <si>
    <t>Ablation</t>
  </si>
  <si>
    <t>Accumulation</t>
  </si>
  <si>
    <t>Balances</t>
  </si>
  <si>
    <t>Total</t>
  </si>
  <si>
    <t>Above Surface</t>
  </si>
  <si>
    <t>Below Surface</t>
  </si>
  <si>
    <t>At Stake</t>
  </si>
  <si>
    <t>Previous summer surface</t>
  </si>
  <si>
    <t>Stake Length Change</t>
  </si>
  <si>
    <t>Estimated or Measured</t>
  </si>
  <si>
    <r>
      <t>b</t>
    </r>
    <r>
      <rPr>
        <b/>
        <vertAlign val="subscript"/>
        <sz val="10"/>
        <color rgb="FF000000"/>
        <rFont val="Arial"/>
        <family val="2"/>
      </rPr>
      <t>s</t>
    </r>
  </si>
  <si>
    <r>
      <t>b</t>
    </r>
    <r>
      <rPr>
        <b/>
        <vertAlign val="subscript"/>
        <sz val="10"/>
        <color rgb="FF000000"/>
        <rFont val="Arial"/>
        <family val="2"/>
      </rPr>
      <t>w</t>
    </r>
  </si>
  <si>
    <r>
      <t>b</t>
    </r>
    <r>
      <rPr>
        <b/>
        <vertAlign val="subscript"/>
        <sz val="10"/>
        <color rgb="FF000000"/>
        <rFont val="Arial"/>
        <family val="2"/>
      </rPr>
      <t>a</t>
    </r>
  </si>
  <si>
    <t>Winter Ablation</t>
  </si>
  <si>
    <t>Summer Accumulation</t>
  </si>
  <si>
    <t>Comments</t>
  </si>
  <si>
    <t>(fall to fall)</t>
  </si>
  <si>
    <t>g/cm^3</t>
  </si>
  <si>
    <t>m w.e.</t>
  </si>
  <si>
    <t>SUMMARY:</t>
  </si>
  <si>
    <t>Time-systems</t>
  </si>
  <si>
    <t>Time 1</t>
  </si>
  <si>
    <t>Time 2</t>
  </si>
  <si>
    <t>Time 3</t>
  </si>
  <si>
    <t>stratigraphic</t>
  </si>
  <si>
    <t xml:space="preserve">Measurement Interval: </t>
  </si>
  <si>
    <t>:</t>
  </si>
  <si>
    <t>Winter Balance =</t>
  </si>
  <si>
    <t>Summer Balance =</t>
  </si>
  <si>
    <t>Annual Balance =</t>
  </si>
  <si>
    <t>previous summer accumulation=</t>
  </si>
  <si>
    <t>Winter Ablation=</t>
  </si>
  <si>
    <t>Summer Accumulation=</t>
  </si>
  <si>
    <t>98-K17</t>
  </si>
  <si>
    <t>Nfirn</t>
  </si>
  <si>
    <t>snow</t>
  </si>
  <si>
    <t>new firn</t>
  </si>
  <si>
    <t>no probes or pit</t>
  </si>
  <si>
    <t xml:space="preserve">Estimate </t>
  </si>
  <si>
    <t>Estimate</t>
  </si>
  <si>
    <t xml:space="preserve"> Glacier:</t>
  </si>
  <si>
    <t>Kahiltna</t>
  </si>
  <si>
    <t>Total Core Depth(m):</t>
  </si>
  <si>
    <t>* for the federal sampler, this is simply the depth of the deepest density measurement</t>
  </si>
  <si>
    <t>Location:</t>
  </si>
  <si>
    <t>K17</t>
  </si>
  <si>
    <t>Depth of Previous Year's Summer Surface (m):</t>
  </si>
  <si>
    <t xml:space="preserve"> </t>
  </si>
  <si>
    <t xml:space="preserve">    Date:</t>
  </si>
  <si>
    <t>Average Snow Depth (m):</t>
  </si>
  <si>
    <t xml:space="preserve">  Notebook:</t>
  </si>
  <si>
    <t>Bulk Density (g/cm^3):</t>
  </si>
  <si>
    <t>Sampler Type</t>
  </si>
  <si>
    <t>Federal Sampler</t>
  </si>
  <si>
    <t>Additional Snow Depth Measurements</t>
  </si>
  <si>
    <t>Hobo Temperature Sensors Recovered</t>
  </si>
  <si>
    <t>Density Usability Assessment</t>
  </si>
  <si>
    <t>Depth of Snow Sampled</t>
  </si>
  <si>
    <t>Recovered Core Length</t>
  </si>
  <si>
    <t>Sample Weight</t>
  </si>
  <si>
    <t>Cutter Weight</t>
  </si>
  <si>
    <t>Type of measurement</t>
  </si>
  <si>
    <t>Snow Depth</t>
  </si>
  <si>
    <t>Logger Number</t>
  </si>
  <si>
    <t>Action</t>
  </si>
  <si>
    <t>Time</t>
  </si>
  <si>
    <t>Density Coverage</t>
  </si>
  <si>
    <t>in</t>
  </si>
  <si>
    <t>in w.e.</t>
  </si>
  <si>
    <t>(cm)</t>
  </si>
  <si>
    <t>AK local time</t>
  </si>
  <si>
    <t>fraction</t>
  </si>
  <si>
    <t>none</t>
  </si>
  <si>
    <t>Index Glacier Data.xls</t>
  </si>
  <si>
    <t>first record of federal core sample</t>
  </si>
  <si>
    <t>new snow</t>
  </si>
  <si>
    <t>NA (no good snow depth in spring 1999)</t>
  </si>
  <si>
    <t>NA (no winter accumulation)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</si>
</sst>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m/dd/yy"/>
    <numFmt numFmtId="165" formatCode="0.00_)"/>
    <numFmt numFmtId="166" formatCode="0.000"/>
    <numFmt numFmtId="167" formatCode="??0"/>
    <numFmt numFmtId="168" formatCode="mm/dd/yyyy"/>
  </numFmts>
  <fonts count="36" x14ac:knownFonts="1">
    <font>
      <sz val="11"/>
      <color theme="1"/>
      <name val="Calibri"/>
      <family val="2"/>
      <scheme val="minor"/>
    </font>
    <font>
      <sz val="11"/>
      <color theme="1"/>
      <name val="Calibri"/>
      <family val="2"/>
      <scheme val="minor"/>
    </font>
    <font>
      <sz val="8"/>
      <color indexed="8"/>
      <name val="Arial"/>
      <family val="2"/>
    </font>
    <font>
      <sz val="8"/>
      <name val="Arial"/>
      <family val="2"/>
    </font>
    <font>
      <b/>
      <sz val="8"/>
      <color indexed="81"/>
      <name val="Tahoma"/>
      <family val="2"/>
    </font>
    <font>
      <b/>
      <sz val="12"/>
      <name val="Arial"/>
      <family val="2"/>
    </font>
    <font>
      <sz val="8"/>
      <color theme="1"/>
      <name val="Calibri"/>
      <family val="2"/>
      <scheme val="minor"/>
    </font>
    <font>
      <sz val="8"/>
      <name val="Calibri"/>
      <family val="2"/>
      <scheme val="minor"/>
    </font>
    <font>
      <sz val="8"/>
      <color indexed="8"/>
      <name val="Calibri"/>
      <family val="2"/>
      <scheme val="minor"/>
    </font>
    <font>
      <b/>
      <sz val="8"/>
      <name val="Calibri"/>
      <family val="2"/>
      <scheme val="minor"/>
    </font>
    <font>
      <b/>
      <sz val="10"/>
      <color rgb="FF000000"/>
      <name val="Arial"/>
      <family val="2"/>
    </font>
    <font>
      <b/>
      <vertAlign val="subscript"/>
      <sz val="10"/>
      <color rgb="FF000000"/>
      <name val="Arial"/>
      <family val="2"/>
    </font>
    <font>
      <b/>
      <sz val="8"/>
      <color theme="1"/>
      <name val="Arial"/>
      <family val="2"/>
    </font>
    <font>
      <b/>
      <sz val="8"/>
      <name val="Arial"/>
      <family val="2"/>
    </font>
    <font>
      <sz val="10"/>
      <color theme="1"/>
      <name val="Arial"/>
      <family val="2"/>
    </font>
    <font>
      <sz val="8"/>
      <color indexed="81"/>
      <name val="Tahoma"/>
      <family val="2"/>
    </font>
    <font>
      <b/>
      <sz val="9"/>
      <color indexed="81"/>
      <name val="Tahoma"/>
      <family val="2"/>
    </font>
    <font>
      <sz val="9"/>
      <color indexed="81"/>
      <name val="Tahoma"/>
      <family val="2"/>
    </font>
    <font>
      <b/>
      <sz val="10"/>
      <name val="Arial"/>
      <family val="2"/>
    </font>
    <font>
      <sz val="8"/>
      <color indexed="12"/>
      <name val="Arial"/>
      <family val="2"/>
    </font>
    <font>
      <sz val="8"/>
      <name val="Helv"/>
    </font>
    <font>
      <sz val="11"/>
      <color rgb="FFFF0000"/>
      <name val="Calibri"/>
      <family val="2"/>
      <scheme val="minor"/>
    </font>
    <font>
      <b/>
      <u/>
      <sz val="18"/>
      <color rgb="FF000000"/>
      <name val="Calibri"/>
      <family val="2"/>
    </font>
    <font>
      <b/>
      <u/>
      <sz val="10"/>
      <name val="Arial"/>
      <family val="2"/>
    </font>
    <font>
      <b/>
      <sz val="10"/>
      <color rgb="FF000000"/>
      <name val="Calibri"/>
      <family val="2"/>
    </font>
    <font>
      <sz val="10"/>
      <color rgb="FF000000"/>
      <name val="Arial"/>
      <family val="2"/>
    </font>
    <font>
      <sz val="8"/>
      <color rgb="FF000000"/>
      <name val="Arial"/>
      <family val="2"/>
    </font>
    <font>
      <sz val="8"/>
      <color theme="1"/>
      <name val="Arial"/>
      <family val="2"/>
    </font>
    <font>
      <b/>
      <sz val="9"/>
      <color indexed="81"/>
      <name val="Tahoma"/>
      <charset val="1"/>
    </font>
    <font>
      <sz val="9"/>
      <color rgb="FF000000"/>
      <name val="Calibri"/>
      <family val="2"/>
    </font>
    <font>
      <sz val="9"/>
      <name val="Arial"/>
      <family val="2"/>
    </font>
    <font>
      <sz val="10"/>
      <color indexed="12"/>
      <name val="Arial"/>
      <family val="2"/>
    </font>
    <font>
      <sz val="10"/>
      <name val="Arial"/>
      <family val="2"/>
    </font>
    <font>
      <sz val="10"/>
      <color rgb="FF0066FF"/>
      <name val="Arial"/>
      <family val="2"/>
    </font>
    <font>
      <b/>
      <sz val="8"/>
      <color rgb="FFFF0000"/>
      <name val="Arial"/>
      <family val="2"/>
    </font>
    <font>
      <b/>
      <sz val="11"/>
      <color rgb="FFFF0000"/>
      <name val="Calibri"/>
      <family val="2"/>
      <scheme val="minor"/>
    </font>
  </fonts>
  <fills count="10">
    <fill>
      <patternFill patternType="none"/>
    </fill>
    <fill>
      <patternFill patternType="gray125"/>
    </fill>
    <fill>
      <patternFill patternType="solid">
        <fgColor indexed="41"/>
        <bgColor indexed="64"/>
      </patternFill>
    </fill>
    <fill>
      <patternFill patternType="solid">
        <fgColor indexed="11"/>
        <bgColor indexed="64"/>
      </patternFill>
    </fill>
    <fill>
      <patternFill patternType="solid">
        <fgColor indexed="46"/>
        <bgColor indexed="64"/>
      </patternFill>
    </fill>
    <fill>
      <patternFill patternType="solid">
        <fgColor indexed="61"/>
        <bgColor indexed="64"/>
      </patternFill>
    </fill>
    <fill>
      <patternFill patternType="solid">
        <fgColor rgb="FFFFFF00"/>
        <bgColor rgb="FFFFFF00"/>
      </patternFill>
    </fill>
    <fill>
      <patternFill patternType="solid">
        <fgColor rgb="FFFFFF00"/>
        <bgColor indexed="64"/>
      </patternFill>
    </fill>
    <fill>
      <patternFill patternType="solid">
        <fgColor theme="5" tint="0.79998168889431442"/>
        <bgColor indexed="64"/>
      </patternFill>
    </fill>
    <fill>
      <patternFill patternType="solid">
        <fgColor theme="8" tint="0.79998168889431442"/>
        <bgColor indexed="64"/>
      </patternFill>
    </fill>
  </fills>
  <borders count="33">
    <border>
      <left/>
      <right/>
      <top/>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diagonal/>
    </border>
    <border>
      <left/>
      <right style="thin">
        <color indexed="64"/>
      </right>
      <top/>
      <bottom style="medium">
        <color indexed="64"/>
      </bottom>
      <diagonal/>
    </border>
    <border>
      <left style="thin">
        <color rgb="FFFF0000"/>
      </left>
      <right style="thin">
        <color rgb="FFFF0000"/>
      </right>
      <top style="thin">
        <color rgb="FFFF0000"/>
      </top>
      <bottom style="thin">
        <color rgb="FFFF0000"/>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s>
  <cellStyleXfs count="10">
    <xf numFmtId="0" fontId="0" fillId="0" borderId="0"/>
    <xf numFmtId="0" fontId="3" fillId="0" borderId="0" applyNumberFormat="0" applyFill="0" applyBorder="0" applyAlignment="0" applyProtection="0">
      <protection locked="0"/>
    </xf>
    <xf numFmtId="0" fontId="13" fillId="0" borderId="0" applyNumberFormat="0" applyFill="0" applyBorder="0" applyAlignment="0" applyProtection="0">
      <alignment horizontal="left"/>
      <protection locked="0"/>
    </xf>
    <xf numFmtId="0" fontId="19" fillId="0" borderId="0" applyNumberFormat="0" applyFill="0" applyBorder="0" applyAlignment="0" applyProtection="0">
      <alignment horizontal="left"/>
      <protection locked="0"/>
    </xf>
    <xf numFmtId="166" fontId="20" fillId="0" borderId="0" applyFont="0" applyFill="0" applyBorder="0" applyAlignment="0" applyProtection="0"/>
    <xf numFmtId="0" fontId="3" fillId="0" borderId="0" applyNumberFormat="0" applyFill="0" applyBorder="0" applyAlignment="0" applyProtection="0">
      <alignment horizontal="left" vertical="top" wrapText="1"/>
      <protection locked="0"/>
    </xf>
    <xf numFmtId="0" fontId="3" fillId="0" borderId="0" applyNumberFormat="0" applyFill="0" applyBorder="0" applyAlignment="0" applyProtection="0">
      <alignment horizontal="left" vertical="top" wrapText="1"/>
      <protection locked="0"/>
    </xf>
    <xf numFmtId="0" fontId="1" fillId="0" borderId="0"/>
    <xf numFmtId="167" fontId="20" fillId="0" borderId="0" applyFont="0" applyFill="0" applyBorder="0" applyAlignment="0" applyProtection="0">
      <alignment horizontal="left"/>
      <protection locked="0"/>
    </xf>
    <xf numFmtId="0" fontId="3" fillId="0" borderId="0" applyNumberFormat="0" applyFill="0" applyBorder="0" applyAlignment="0" applyProtection="0">
      <protection locked="0"/>
    </xf>
  </cellStyleXfs>
  <cellXfs count="291">
    <xf numFmtId="0" fontId="0" fillId="0" borderId="0" xfId="0"/>
    <xf numFmtId="0" fontId="5" fillId="0" borderId="0" xfId="1" applyFont="1" applyProtection="1"/>
    <xf numFmtId="0" fontId="3" fillId="0" borderId="0" xfId="1" applyProtection="1"/>
    <xf numFmtId="0" fontId="3" fillId="3" borderId="2" xfId="1" applyFill="1" applyBorder="1" applyProtection="1">
      <protection locked="0"/>
    </xf>
    <xf numFmtId="0" fontId="3" fillId="3" borderId="2" xfId="1" applyFill="1" applyBorder="1" applyProtection="1"/>
    <xf numFmtId="0" fontId="3" fillId="3" borderId="2" xfId="1" applyFill="1" applyBorder="1" applyAlignment="1" applyProtection="1">
      <alignment horizontal="centerContinuous"/>
    </xf>
    <xf numFmtId="0" fontId="3" fillId="0" borderId="2" xfId="1" applyBorder="1" applyAlignment="1" applyProtection="1">
      <alignment horizontal="left"/>
      <protection locked="0"/>
    </xf>
    <xf numFmtId="0" fontId="3" fillId="0" borderId="3" xfId="1" applyFill="1" applyBorder="1" applyAlignment="1" applyProtection="1">
      <alignment horizontal="center"/>
      <protection locked="0"/>
    </xf>
    <xf numFmtId="0" fontId="3" fillId="0" borderId="4" xfId="1" applyFill="1" applyBorder="1" applyAlignment="1" applyProtection="1">
      <alignment horizontal="center"/>
      <protection locked="0"/>
    </xf>
    <xf numFmtId="0" fontId="3" fillId="0" borderId="0" xfId="1" applyFill="1" applyBorder="1" applyProtection="1"/>
    <xf numFmtId="0" fontId="3" fillId="3" borderId="1" xfId="1" applyFill="1" applyBorder="1" applyAlignment="1" applyProtection="1">
      <alignment horizontal="center"/>
      <protection locked="0"/>
    </xf>
    <xf numFmtId="0" fontId="3" fillId="4" borderId="6" xfId="1" applyFill="1" applyBorder="1" applyAlignment="1" applyProtection="1">
      <alignment horizontal="center"/>
      <protection locked="0"/>
    </xf>
    <xf numFmtId="0" fontId="3" fillId="3" borderId="6" xfId="1" applyFill="1" applyBorder="1" applyAlignment="1" applyProtection="1">
      <alignment horizontal="center"/>
      <protection locked="0"/>
    </xf>
    <xf numFmtId="0" fontId="3" fillId="3" borderId="0" xfId="1" applyFill="1" applyBorder="1" applyAlignment="1" applyProtection="1">
      <alignment horizontal="center"/>
      <protection locked="0"/>
    </xf>
    <xf numFmtId="1" fontId="3" fillId="3" borderId="7" xfId="1" applyNumberFormat="1" applyFill="1" applyBorder="1" applyAlignment="1" applyProtection="1">
      <alignment horizontal="center"/>
      <protection locked="0"/>
    </xf>
    <xf numFmtId="0" fontId="3" fillId="0" borderId="1" xfId="1" applyBorder="1" applyAlignment="1" applyProtection="1">
      <alignment horizontal="center"/>
      <protection locked="0"/>
    </xf>
    <xf numFmtId="0" fontId="3" fillId="0" borderId="6" xfId="1" applyBorder="1" applyAlignment="1" applyProtection="1">
      <alignment horizontal="center"/>
      <protection locked="0"/>
    </xf>
    <xf numFmtId="0" fontId="3" fillId="0" borderId="0" xfId="1" applyBorder="1" applyAlignment="1" applyProtection="1">
      <alignment horizontal="center"/>
      <protection locked="0"/>
    </xf>
    <xf numFmtId="0" fontId="3" fillId="0" borderId="7" xfId="1" applyBorder="1" applyAlignment="1" applyProtection="1">
      <alignment horizontal="centerContinuous"/>
      <protection locked="0"/>
    </xf>
    <xf numFmtId="165" fontId="3" fillId="3" borderId="0" xfId="1" applyNumberFormat="1" applyFill="1" applyBorder="1" applyAlignment="1" applyProtection="1">
      <alignment horizontal="left"/>
    </xf>
    <xf numFmtId="0" fontId="3" fillId="0" borderId="7" xfId="1" applyBorder="1" applyAlignment="1" applyProtection="1">
      <alignment horizontal="center"/>
      <protection locked="0"/>
    </xf>
    <xf numFmtId="0" fontId="3" fillId="0" borderId="6" xfId="1" applyFill="1" applyBorder="1" applyAlignment="1" applyProtection="1">
      <alignment horizontal="center"/>
      <protection locked="0"/>
    </xf>
    <xf numFmtId="0" fontId="3" fillId="0" borderId="0" xfId="1" applyFill="1" applyBorder="1" applyAlignment="1" applyProtection="1">
      <alignment horizontal="center"/>
      <protection locked="0"/>
    </xf>
    <xf numFmtId="0" fontId="3" fillId="4" borderId="0" xfId="1" applyFill="1" applyBorder="1" applyAlignment="1" applyProtection="1">
      <alignment horizontal="center"/>
      <protection locked="0"/>
    </xf>
    <xf numFmtId="0" fontId="3" fillId="4" borderId="7" xfId="1" applyFill="1" applyBorder="1" applyAlignment="1" applyProtection="1">
      <alignment horizontal="center"/>
      <protection locked="0"/>
    </xf>
    <xf numFmtId="0" fontId="3" fillId="3" borderId="1" xfId="1" applyFill="1" applyBorder="1" applyAlignment="1" applyProtection="1">
      <alignment horizontal="center"/>
    </xf>
    <xf numFmtId="165" fontId="3" fillId="3" borderId="0" xfId="1" applyNumberFormat="1" applyFill="1" applyBorder="1" applyAlignment="1" applyProtection="1">
      <alignment horizontal="centerContinuous"/>
      <protection locked="0"/>
    </xf>
    <xf numFmtId="0" fontId="3" fillId="5" borderId="6" xfId="1" applyFill="1" applyBorder="1" applyAlignment="1" applyProtection="1">
      <alignment horizontal="center"/>
      <protection locked="0"/>
    </xf>
    <xf numFmtId="0" fontId="3" fillId="3" borderId="8" xfId="1" applyFill="1" applyBorder="1" applyAlignment="1" applyProtection="1">
      <alignment horizontal="center"/>
      <protection locked="0"/>
    </xf>
    <xf numFmtId="0" fontId="3" fillId="4" borderId="9" xfId="1" applyFill="1" applyBorder="1" applyAlignment="1" applyProtection="1">
      <alignment horizontal="center"/>
      <protection locked="0"/>
    </xf>
    <xf numFmtId="0" fontId="3" fillId="4" borderId="10" xfId="1" applyFill="1" applyBorder="1" applyAlignment="1" applyProtection="1">
      <alignment horizontal="center"/>
      <protection locked="0"/>
    </xf>
    <xf numFmtId="0" fontId="3" fillId="4" borderId="11" xfId="1" applyFill="1" applyBorder="1" applyAlignment="1" applyProtection="1">
      <alignment horizontal="center"/>
      <protection locked="0"/>
    </xf>
    <xf numFmtId="0" fontId="3" fillId="3" borderId="8" xfId="1" applyFill="1" applyBorder="1" applyAlignment="1" applyProtection="1">
      <alignment horizontal="center"/>
    </xf>
    <xf numFmtId="0" fontId="3" fillId="3" borderId="9" xfId="1" applyFill="1" applyBorder="1" applyAlignment="1" applyProtection="1">
      <alignment horizontal="center"/>
      <protection locked="0"/>
    </xf>
    <xf numFmtId="0" fontId="3" fillId="3" borderId="10" xfId="1" applyFill="1" applyBorder="1" applyAlignment="1" applyProtection="1">
      <alignment horizontal="center"/>
      <protection locked="0"/>
    </xf>
    <xf numFmtId="1" fontId="3" fillId="3" borderId="11" xfId="1" applyNumberFormat="1" applyFill="1" applyBorder="1" applyAlignment="1" applyProtection="1">
      <alignment horizontal="center"/>
      <protection locked="0"/>
    </xf>
    <xf numFmtId="0" fontId="3" fillId="0" borderId="9" xfId="1" applyBorder="1" applyAlignment="1" applyProtection="1">
      <alignment horizontal="center"/>
      <protection locked="0"/>
    </xf>
    <xf numFmtId="0" fontId="3" fillId="0" borderId="10" xfId="1" applyBorder="1" applyAlignment="1" applyProtection="1">
      <alignment horizontal="center"/>
      <protection locked="0"/>
    </xf>
    <xf numFmtId="0" fontId="3" fillId="0" borderId="11" xfId="1" applyBorder="1" applyAlignment="1" applyProtection="1">
      <alignment horizontal="center"/>
      <protection locked="0"/>
    </xf>
    <xf numFmtId="165" fontId="3" fillId="3" borderId="10" xfId="1" applyNumberFormat="1" applyFill="1" applyBorder="1" applyAlignment="1" applyProtection="1">
      <alignment horizontal="centerContinuous"/>
      <protection locked="0"/>
    </xf>
    <xf numFmtId="0" fontId="3" fillId="5" borderId="9" xfId="1" applyFill="1" applyBorder="1" applyAlignment="1" applyProtection="1">
      <alignment horizontal="center"/>
      <protection locked="0"/>
    </xf>
    <xf numFmtId="0" fontId="7" fillId="0" borderId="0" xfId="1" applyFont="1" applyFill="1" applyProtection="1"/>
    <xf numFmtId="0" fontId="7" fillId="0" borderId="0" xfId="1" applyFont="1" applyFill="1" applyBorder="1" applyProtection="1"/>
    <xf numFmtId="0" fontId="5" fillId="0" borderId="10" xfId="1" applyFont="1" applyBorder="1" applyProtection="1"/>
    <xf numFmtId="164" fontId="8" fillId="0" borderId="10" xfId="0" applyNumberFormat="1" applyFont="1" applyFill="1" applyBorder="1" applyAlignment="1" applyProtection="1">
      <alignment horizontal="center"/>
    </xf>
    <xf numFmtId="165" fontId="8" fillId="0" borderId="10" xfId="0" applyNumberFormat="1" applyFont="1" applyFill="1" applyBorder="1" applyAlignment="1" applyProtection="1">
      <alignment horizontal="left"/>
    </xf>
    <xf numFmtId="2" fontId="7" fillId="0" borderId="10" xfId="0" applyNumberFormat="1" applyFont="1" applyFill="1" applyBorder="1" applyAlignment="1">
      <alignment horizontal="center"/>
    </xf>
    <xf numFmtId="165" fontId="8" fillId="0" borderId="10" xfId="0" applyNumberFormat="1" applyFont="1" applyFill="1" applyBorder="1" applyAlignment="1">
      <alignment horizontal="center"/>
    </xf>
    <xf numFmtId="2" fontId="8" fillId="0" borderId="10" xfId="0" applyNumberFormat="1" applyFont="1" applyFill="1" applyBorder="1" applyAlignment="1">
      <alignment horizontal="center"/>
    </xf>
    <xf numFmtId="1" fontId="8" fillId="0" borderId="10" xfId="0" applyNumberFormat="1" applyFont="1" applyFill="1" applyBorder="1" applyAlignment="1">
      <alignment horizontal="center"/>
    </xf>
    <xf numFmtId="2" fontId="8" fillId="0" borderId="10" xfId="0" applyNumberFormat="1" applyFont="1" applyFill="1" applyBorder="1" applyAlignment="1" applyProtection="1">
      <alignment horizontal="center"/>
    </xf>
    <xf numFmtId="0" fontId="6" fillId="0" borderId="10" xfId="0" applyFont="1" applyFill="1" applyBorder="1"/>
    <xf numFmtId="2" fontId="9" fillId="0" borderId="10" xfId="0" applyNumberFormat="1" applyFont="1" applyFill="1" applyBorder="1" applyAlignment="1" applyProtection="1">
      <alignment horizontal="center" vertical="center"/>
    </xf>
    <xf numFmtId="2" fontId="7" fillId="0" borderId="10" xfId="0" applyNumberFormat="1" applyFont="1" applyFill="1" applyBorder="1" applyAlignment="1" applyProtection="1">
      <alignment horizontal="center" vertical="center"/>
    </xf>
    <xf numFmtId="0" fontId="3" fillId="3" borderId="1" xfId="1" applyFill="1" applyBorder="1" applyAlignment="1" applyProtection="1">
      <alignment horizontal="center" vertical="center"/>
      <protection locked="0"/>
    </xf>
    <xf numFmtId="0" fontId="3" fillId="3" borderId="1" xfId="1" applyFill="1" applyBorder="1" applyAlignment="1" applyProtection="1">
      <alignment horizontal="center" vertical="center"/>
    </xf>
    <xf numFmtId="0" fontId="3" fillId="0" borderId="1" xfId="1" applyBorder="1" applyAlignment="1" applyProtection="1">
      <alignment horizontal="center" vertical="center"/>
      <protection locked="0"/>
    </xf>
    <xf numFmtId="0" fontId="3" fillId="0" borderId="6" xfId="1" applyBorder="1" applyAlignment="1" applyProtection="1">
      <alignment horizontal="center" vertical="center"/>
      <protection locked="0"/>
    </xf>
    <xf numFmtId="0" fontId="3" fillId="0" borderId="0" xfId="1" applyBorder="1" applyAlignment="1" applyProtection="1">
      <alignment horizontal="center" vertical="center"/>
    </xf>
    <xf numFmtId="0" fontId="3" fillId="0" borderId="7" xfId="1" applyBorder="1" applyAlignment="1" applyProtection="1">
      <alignment horizontal="center" vertical="center"/>
    </xf>
    <xf numFmtId="165" fontId="3" fillId="0" borderId="6" xfId="1" applyNumberFormat="1" applyBorder="1" applyAlignment="1" applyProtection="1">
      <alignment horizontal="center" vertical="center"/>
      <protection locked="0"/>
    </xf>
    <xf numFmtId="0" fontId="3" fillId="0" borderId="6" xfId="1" applyBorder="1" applyAlignment="1" applyProtection="1">
      <alignment horizontal="center" vertical="center"/>
    </xf>
    <xf numFmtId="0" fontId="3" fillId="0" borderId="4" xfId="1" applyBorder="1" applyAlignment="1" applyProtection="1">
      <alignment horizontal="center" vertical="center"/>
    </xf>
    <xf numFmtId="0" fontId="3" fillId="0" borderId="5" xfId="1" applyBorder="1" applyAlignment="1" applyProtection="1">
      <alignment horizontal="center" vertical="center"/>
    </xf>
    <xf numFmtId="0" fontId="3" fillId="4" borderId="6" xfId="1" applyFill="1" applyBorder="1" applyAlignment="1" applyProtection="1">
      <alignment horizontal="center" vertical="center"/>
      <protection locked="0"/>
    </xf>
    <xf numFmtId="0" fontId="3" fillId="4" borderId="0" xfId="1" applyFill="1" applyBorder="1" applyAlignment="1" applyProtection="1">
      <alignment horizontal="center" vertical="center" wrapText="1"/>
    </xf>
    <xf numFmtId="0" fontId="3" fillId="4" borderId="7" xfId="1" applyFill="1" applyBorder="1" applyAlignment="1" applyProtection="1">
      <alignment horizontal="center" vertical="center" wrapText="1"/>
    </xf>
    <xf numFmtId="0" fontId="3" fillId="3" borderId="6" xfId="1" applyFill="1" applyBorder="1" applyAlignment="1" applyProtection="1">
      <alignment horizontal="center" vertical="center"/>
      <protection locked="0"/>
    </xf>
    <xf numFmtId="0" fontId="3" fillId="3" borderId="0" xfId="1" applyFill="1" applyBorder="1" applyAlignment="1" applyProtection="1">
      <alignment horizontal="center" vertical="center"/>
      <protection locked="0"/>
    </xf>
    <xf numFmtId="1" fontId="3" fillId="3" borderId="7" xfId="1" applyNumberFormat="1" applyFill="1" applyBorder="1" applyAlignment="1" applyProtection="1">
      <alignment horizontal="center" vertical="center"/>
      <protection locked="0"/>
    </xf>
    <xf numFmtId="0" fontId="3" fillId="0" borderId="1" xfId="1" applyBorder="1" applyAlignment="1" applyProtection="1">
      <alignment horizontal="center" vertical="center" wrapText="1"/>
      <protection locked="0"/>
    </xf>
    <xf numFmtId="0" fontId="3" fillId="0" borderId="0" xfId="1" applyBorder="1" applyAlignment="1" applyProtection="1">
      <alignment horizontal="center" vertical="center" wrapText="1"/>
      <protection locked="0"/>
    </xf>
    <xf numFmtId="0" fontId="3" fillId="0" borderId="7" xfId="1" applyBorder="1" applyAlignment="1" applyProtection="1">
      <alignment horizontal="center" vertical="center"/>
      <protection locked="0"/>
    </xf>
    <xf numFmtId="165" fontId="3" fillId="3" borderId="0" xfId="1" applyNumberFormat="1" applyFill="1" applyBorder="1" applyAlignment="1" applyProtection="1">
      <alignment horizontal="center" vertical="center"/>
    </xf>
    <xf numFmtId="4" fontId="10" fillId="0" borderId="6" xfId="0" applyNumberFormat="1" applyFont="1" applyBorder="1" applyAlignment="1">
      <alignment horizontal="center" vertical="center"/>
    </xf>
    <xf numFmtId="4" fontId="10" fillId="0" borderId="0" xfId="0" applyNumberFormat="1" applyFont="1" applyBorder="1" applyAlignment="1">
      <alignment horizontal="center" vertical="center"/>
    </xf>
    <xf numFmtId="4" fontId="12" fillId="0" borderId="0" xfId="0" applyNumberFormat="1" applyFont="1" applyBorder="1" applyAlignment="1">
      <alignment horizontal="center" vertical="center" wrapText="1"/>
    </xf>
    <xf numFmtId="0" fontId="13" fillId="0" borderId="7" xfId="1" applyFont="1" applyBorder="1" applyAlignment="1" applyProtection="1">
      <alignment horizontal="center" vertical="center"/>
    </xf>
    <xf numFmtId="0" fontId="3" fillId="0" borderId="0" xfId="1" applyBorder="1" applyAlignment="1" applyProtection="1">
      <alignment horizontal="center" vertical="center"/>
      <protection locked="0"/>
    </xf>
    <xf numFmtId="165" fontId="3" fillId="3" borderId="0" xfId="1" applyNumberFormat="1" applyFill="1" applyBorder="1" applyAlignment="1" applyProtection="1">
      <alignment horizontal="center" vertical="center"/>
      <protection locked="0"/>
    </xf>
    <xf numFmtId="4" fontId="14" fillId="0" borderId="0" xfId="0" applyNumberFormat="1" applyFont="1" applyBorder="1" applyAlignment="1">
      <alignment horizontal="center"/>
    </xf>
    <xf numFmtId="0" fontId="3" fillId="3" borderId="8" xfId="1" applyFill="1" applyBorder="1" applyAlignment="1" applyProtection="1">
      <alignment horizontal="center" vertical="center"/>
      <protection locked="0"/>
    </xf>
    <xf numFmtId="0" fontId="3" fillId="4" borderId="9" xfId="1" applyFill="1" applyBorder="1" applyAlignment="1" applyProtection="1">
      <alignment horizontal="center" vertical="center"/>
      <protection locked="0"/>
    </xf>
    <xf numFmtId="0" fontId="3" fillId="4" borderId="10" xfId="1" applyFill="1" applyBorder="1" applyAlignment="1" applyProtection="1">
      <alignment horizontal="center" vertical="center"/>
      <protection locked="0"/>
    </xf>
    <xf numFmtId="0" fontId="3" fillId="4" borderId="11" xfId="1" applyFill="1" applyBorder="1" applyAlignment="1" applyProtection="1">
      <alignment horizontal="center" vertical="center"/>
      <protection locked="0"/>
    </xf>
    <xf numFmtId="0" fontId="3" fillId="3" borderId="8" xfId="1" applyFill="1" applyBorder="1" applyAlignment="1" applyProtection="1">
      <alignment horizontal="center" vertical="center"/>
    </xf>
    <xf numFmtId="0" fontId="3" fillId="3" borderId="9" xfId="1" applyFill="1" applyBorder="1" applyAlignment="1" applyProtection="1">
      <alignment horizontal="center" vertical="center"/>
      <protection locked="0"/>
    </xf>
    <xf numFmtId="0" fontId="3" fillId="3" borderId="10" xfId="1" applyFill="1" applyBorder="1" applyAlignment="1" applyProtection="1">
      <alignment horizontal="center" vertical="center"/>
      <protection locked="0"/>
    </xf>
    <xf numFmtId="1" fontId="3" fillId="3" borderId="11" xfId="1" applyNumberFormat="1" applyFill="1" applyBorder="1" applyAlignment="1" applyProtection="1">
      <alignment horizontal="center" vertical="center"/>
      <protection locked="0"/>
    </xf>
    <xf numFmtId="0" fontId="3" fillId="0" borderId="9" xfId="1" applyBorder="1" applyAlignment="1" applyProtection="1">
      <alignment horizontal="center" vertical="center"/>
      <protection locked="0"/>
    </xf>
    <xf numFmtId="0" fontId="3" fillId="0" borderId="10" xfId="1" applyBorder="1" applyAlignment="1" applyProtection="1">
      <alignment horizontal="center" vertical="center"/>
      <protection locked="0"/>
    </xf>
    <xf numFmtId="0" fontId="3" fillId="0" borderId="11" xfId="1" applyBorder="1" applyAlignment="1" applyProtection="1">
      <alignment horizontal="center" vertical="center"/>
      <protection locked="0"/>
    </xf>
    <xf numFmtId="0" fontId="3" fillId="0" borderId="9" xfId="1" applyBorder="1" applyAlignment="1" applyProtection="1">
      <alignment horizontal="center" vertical="center"/>
    </xf>
    <xf numFmtId="0" fontId="3" fillId="0" borderId="10" xfId="1" applyBorder="1" applyAlignment="1" applyProtection="1">
      <alignment horizontal="center" vertical="center"/>
    </xf>
    <xf numFmtId="0" fontId="3" fillId="0" borderId="11" xfId="1" applyBorder="1" applyAlignment="1" applyProtection="1">
      <alignment horizontal="center" vertical="center"/>
    </xf>
    <xf numFmtId="0" fontId="3" fillId="0" borderId="0" xfId="1" applyFont="1" applyFill="1" applyBorder="1" applyAlignment="1" applyProtection="1">
      <alignment horizontal="center" vertical="center"/>
      <protection locked="0"/>
    </xf>
    <xf numFmtId="14" fontId="6" fillId="0" borderId="0" xfId="0" applyNumberFormat="1" applyFont="1" applyFill="1"/>
    <xf numFmtId="0" fontId="6" fillId="0" borderId="0" xfId="0" applyFont="1" applyFill="1"/>
    <xf numFmtId="2" fontId="6" fillId="0" borderId="0" xfId="0" applyNumberFormat="1" applyFont="1" applyFill="1"/>
    <xf numFmtId="0" fontId="6" fillId="0" borderId="0" xfId="0" applyFont="1"/>
    <xf numFmtId="165" fontId="2" fillId="2" borderId="16" xfId="0" applyNumberFormat="1" applyFont="1" applyFill="1" applyBorder="1" applyAlignment="1">
      <alignment horizontal="center"/>
    </xf>
    <xf numFmtId="165" fontId="2" fillId="2" borderId="14" xfId="0" applyNumberFormat="1" applyFont="1" applyFill="1" applyBorder="1" applyAlignment="1">
      <alignment horizontal="center"/>
    </xf>
    <xf numFmtId="2" fontId="2" fillId="2" borderId="14" xfId="0" applyNumberFormat="1" applyFont="1" applyFill="1" applyBorder="1" applyAlignment="1">
      <alignment horizontal="center"/>
    </xf>
    <xf numFmtId="1" fontId="2" fillId="2" borderId="15" xfId="0" applyNumberFormat="1" applyFont="1" applyFill="1" applyBorder="1" applyAlignment="1">
      <alignment horizontal="center"/>
    </xf>
    <xf numFmtId="2" fontId="2" fillId="2" borderId="14" xfId="0" applyNumberFormat="1" applyFont="1" applyFill="1" applyBorder="1" applyAlignment="1" applyProtection="1">
      <alignment horizontal="center"/>
    </xf>
    <xf numFmtId="2" fontId="2" fillId="2" borderId="15" xfId="0" applyNumberFormat="1" applyFont="1" applyFill="1" applyBorder="1" applyAlignment="1">
      <alignment horizontal="center"/>
    </xf>
    <xf numFmtId="4" fontId="18" fillId="7" borderId="4" xfId="0" applyNumberFormat="1" applyFont="1" applyFill="1" applyBorder="1" applyAlignment="1">
      <alignment horizontal="center"/>
    </xf>
    <xf numFmtId="0" fontId="18" fillId="7" borderId="4" xfId="0" applyFont="1" applyFill="1" applyBorder="1"/>
    <xf numFmtId="4" fontId="18" fillId="7" borderId="5" xfId="0" applyNumberFormat="1" applyFont="1" applyFill="1" applyBorder="1" applyAlignment="1">
      <alignment horizontal="center"/>
    </xf>
    <xf numFmtId="0" fontId="24" fillId="6" borderId="22" xfId="0" applyFont="1" applyFill="1" applyBorder="1"/>
    <xf numFmtId="0" fontId="25" fillId="6" borderId="6" xfId="0" applyFont="1" applyFill="1" applyBorder="1"/>
    <xf numFmtId="0" fontId="26" fillId="6" borderId="24" xfId="0" applyFont="1" applyFill="1" applyBorder="1" applyAlignment="1">
      <alignment horizontal="right"/>
    </xf>
    <xf numFmtId="2" fontId="25" fillId="6" borderId="0" xfId="0" applyNumberFormat="1" applyFont="1" applyFill="1" applyBorder="1"/>
    <xf numFmtId="0" fontId="25" fillId="6" borderId="0" xfId="0" applyFont="1" applyFill="1" applyBorder="1"/>
    <xf numFmtId="0" fontId="0" fillId="7" borderId="0" xfId="0" applyFill="1" applyBorder="1"/>
    <xf numFmtId="0" fontId="25" fillId="6" borderId="7" xfId="0" applyFont="1" applyFill="1" applyBorder="1"/>
    <xf numFmtId="0" fontId="27" fillId="7" borderId="24" xfId="0" applyFont="1" applyFill="1" applyBorder="1" applyAlignment="1">
      <alignment horizontal="right"/>
    </xf>
    <xf numFmtId="0" fontId="6" fillId="7" borderId="24" xfId="0" applyFont="1" applyFill="1" applyBorder="1" applyAlignment="1">
      <alignment horizontal="right"/>
    </xf>
    <xf numFmtId="0" fontId="25" fillId="6" borderId="9" xfId="0" applyFont="1" applyFill="1" applyBorder="1"/>
    <xf numFmtId="0" fontId="6" fillId="7" borderId="25" xfId="0" applyFont="1" applyFill="1" applyBorder="1" applyAlignment="1">
      <alignment horizontal="right"/>
    </xf>
    <xf numFmtId="2" fontId="25" fillId="6" borderId="10" xfId="0" applyNumberFormat="1" applyFont="1" applyFill="1" applyBorder="1"/>
    <xf numFmtId="0" fontId="25" fillId="6" borderId="10" xfId="0" applyFont="1" applyFill="1" applyBorder="1"/>
    <xf numFmtId="4" fontId="25" fillId="6" borderId="10" xfId="0" applyNumberFormat="1" applyFont="1" applyFill="1" applyBorder="1"/>
    <xf numFmtId="0" fontId="25" fillId="6" borderId="11" xfId="0" applyFont="1" applyFill="1" applyBorder="1"/>
    <xf numFmtId="0" fontId="24" fillId="6" borderId="22" xfId="0" applyFont="1" applyFill="1" applyBorder="1" applyAlignment="1">
      <alignment wrapText="1"/>
    </xf>
    <xf numFmtId="0" fontId="0" fillId="8" borderId="0" xfId="0" applyFill="1"/>
    <xf numFmtId="14" fontId="0" fillId="8" borderId="0" xfId="0" applyNumberFormat="1" applyFill="1"/>
    <xf numFmtId="2" fontId="0" fillId="8" borderId="0" xfId="0" applyNumberFormat="1" applyFill="1"/>
    <xf numFmtId="0" fontId="21" fillId="8" borderId="26" xfId="0" applyFont="1" applyFill="1" applyBorder="1"/>
    <xf numFmtId="2" fontId="26" fillId="6" borderId="0" xfId="0" applyNumberFormat="1" applyFont="1" applyFill="1" applyBorder="1"/>
    <xf numFmtId="165" fontId="2" fillId="2" borderId="13" xfId="0" applyNumberFormat="1" applyFont="1" applyFill="1" applyBorder="1" applyAlignment="1" applyProtection="1">
      <alignment horizontal="center"/>
    </xf>
    <xf numFmtId="165" fontId="2" fillId="2" borderId="12" xfId="0" applyNumberFormat="1" applyFont="1" applyFill="1" applyBorder="1" applyAlignment="1">
      <alignment horizontal="center"/>
    </xf>
    <xf numFmtId="2" fontId="2" fillId="2" borderId="12" xfId="0" applyNumberFormat="1" applyFont="1" applyFill="1" applyBorder="1" applyAlignment="1" applyProtection="1">
      <alignment horizontal="center"/>
    </xf>
    <xf numFmtId="2" fontId="2" fillId="2" borderId="16" xfId="0" applyNumberFormat="1" applyFont="1" applyFill="1" applyBorder="1" applyAlignment="1">
      <alignment horizontal="center"/>
    </xf>
    <xf numFmtId="2" fontId="2" fillId="2" borderId="17" xfId="0" applyNumberFormat="1" applyFont="1" applyFill="1" applyBorder="1" applyAlignment="1" applyProtection="1">
      <alignment horizontal="center"/>
    </xf>
    <xf numFmtId="0" fontId="0" fillId="0" borderId="27" xfId="0" applyFill="1" applyBorder="1" applyAlignment="1">
      <alignment horizontal="center"/>
    </xf>
    <xf numFmtId="2" fontId="2" fillId="0" borderId="17" xfId="0" applyNumberFormat="1" applyFont="1" applyFill="1" applyBorder="1" applyAlignment="1" applyProtection="1">
      <alignment horizontal="center"/>
    </xf>
    <xf numFmtId="2" fontId="2" fillId="0" borderId="31" xfId="0" applyNumberFormat="1" applyFont="1" applyFill="1" applyBorder="1" applyAlignment="1">
      <alignment horizontal="center"/>
    </xf>
    <xf numFmtId="0" fontId="0" fillId="2" borderId="27" xfId="0" applyFill="1" applyBorder="1" applyAlignment="1">
      <alignment horizontal="center"/>
    </xf>
    <xf numFmtId="164" fontId="2" fillId="2" borderId="28" xfId="0" applyNumberFormat="1" applyFont="1" applyFill="1" applyBorder="1" applyAlignment="1" applyProtection="1">
      <alignment horizontal="center"/>
    </xf>
    <xf numFmtId="2" fontId="2" fillId="2" borderId="29" xfId="0" applyNumberFormat="1" applyFont="1" applyFill="1" applyBorder="1" applyAlignment="1">
      <alignment horizontal="center"/>
    </xf>
    <xf numFmtId="2" fontId="2" fillId="2" borderId="30" xfId="0" applyNumberFormat="1" applyFont="1" applyFill="1" applyBorder="1" applyAlignment="1">
      <alignment horizontal="center"/>
    </xf>
    <xf numFmtId="165" fontId="2" fillId="2" borderId="30" xfId="0" applyNumberFormat="1" applyFont="1" applyFill="1" applyBorder="1" applyAlignment="1">
      <alignment horizontal="center"/>
    </xf>
    <xf numFmtId="0" fontId="0" fillId="0" borderId="0" xfId="0" applyFill="1"/>
    <xf numFmtId="2" fontId="2" fillId="0" borderId="29" xfId="0" applyNumberFormat="1" applyFont="1" applyFill="1" applyBorder="1" applyAlignment="1">
      <alignment horizontal="center"/>
    </xf>
    <xf numFmtId="2" fontId="2" fillId="0" borderId="30" xfId="0" applyNumberFormat="1" applyFont="1" applyFill="1" applyBorder="1" applyAlignment="1">
      <alignment horizontal="center"/>
    </xf>
    <xf numFmtId="165" fontId="2" fillId="0" borderId="30" xfId="0" applyNumberFormat="1" applyFont="1" applyFill="1" applyBorder="1" applyAlignment="1">
      <alignment horizontal="center"/>
    </xf>
    <xf numFmtId="164" fontId="2" fillId="0" borderId="28" xfId="0" applyNumberFormat="1" applyFont="1" applyFill="1" applyBorder="1" applyAlignment="1" applyProtection="1">
      <alignment horizontal="center"/>
    </xf>
    <xf numFmtId="165" fontId="2" fillId="0" borderId="13" xfId="0" applyNumberFormat="1" applyFont="1" applyFill="1" applyBorder="1" applyAlignment="1" applyProtection="1">
      <alignment horizontal="center"/>
    </xf>
    <xf numFmtId="165" fontId="2" fillId="0" borderId="12" xfId="0" applyNumberFormat="1" applyFont="1" applyFill="1" applyBorder="1" applyAlignment="1">
      <alignment horizontal="center"/>
    </xf>
    <xf numFmtId="165" fontId="2" fillId="0" borderId="16" xfId="0" applyNumberFormat="1" applyFont="1" applyFill="1" applyBorder="1" applyAlignment="1">
      <alignment horizontal="center"/>
    </xf>
    <xf numFmtId="165" fontId="2" fillId="0" borderId="14" xfId="0" applyNumberFormat="1" applyFont="1" applyFill="1" applyBorder="1" applyAlignment="1">
      <alignment horizontal="center"/>
    </xf>
    <xf numFmtId="2" fontId="2" fillId="0" borderId="14" xfId="0" applyNumberFormat="1" applyFont="1" applyFill="1" applyBorder="1" applyAlignment="1">
      <alignment horizontal="center"/>
    </xf>
    <xf numFmtId="1" fontId="2" fillId="0" borderId="15" xfId="0" applyNumberFormat="1" applyFont="1" applyFill="1" applyBorder="1" applyAlignment="1">
      <alignment horizontal="center"/>
    </xf>
    <xf numFmtId="2" fontId="2" fillId="0" borderId="12" xfId="0" applyNumberFormat="1" applyFont="1" applyFill="1" applyBorder="1" applyAlignment="1" applyProtection="1">
      <alignment horizontal="center"/>
    </xf>
    <xf numFmtId="2" fontId="2" fillId="0" borderId="16" xfId="0" applyNumberFormat="1" applyFont="1" applyFill="1" applyBorder="1" applyAlignment="1">
      <alignment horizontal="center"/>
    </xf>
    <xf numFmtId="2" fontId="2" fillId="0" borderId="14" xfId="0" applyNumberFormat="1" applyFont="1" applyFill="1" applyBorder="1" applyAlignment="1" applyProtection="1">
      <alignment horizontal="center"/>
    </xf>
    <xf numFmtId="168" fontId="29" fillId="6" borderId="22" xfId="0" applyNumberFormat="1" applyFont="1" applyFill="1" applyBorder="1"/>
    <xf numFmtId="0" fontId="29" fillId="6" borderId="22" xfId="0" applyFont="1" applyFill="1" applyBorder="1" applyAlignment="1">
      <alignment horizontal="center"/>
    </xf>
    <xf numFmtId="168" fontId="30" fillId="7" borderId="22" xfId="0" applyNumberFormat="1" applyFont="1" applyFill="1" applyBorder="1"/>
    <xf numFmtId="14" fontId="29" fillId="6" borderId="23" xfId="0" applyNumberFormat="1" applyFont="1" applyFill="1" applyBorder="1"/>
    <xf numFmtId="2" fontId="3" fillId="0" borderId="15" xfId="0" applyNumberFormat="1" applyFont="1" applyFill="1" applyBorder="1" applyAlignment="1">
      <alignment horizontal="center"/>
    </xf>
    <xf numFmtId="2" fontId="3" fillId="2" borderId="14" xfId="0" applyNumberFormat="1" applyFont="1" applyFill="1" applyBorder="1" applyAlignment="1">
      <alignment horizontal="center"/>
    </xf>
    <xf numFmtId="2" fontId="3" fillId="2" borderId="15" xfId="0" applyNumberFormat="1" applyFont="1" applyFill="1" applyBorder="1" applyAlignment="1">
      <alignment horizontal="center"/>
    </xf>
    <xf numFmtId="2" fontId="3" fillId="2" borderId="13" xfId="0" applyNumberFormat="1" applyFont="1" applyFill="1" applyBorder="1" applyAlignment="1" applyProtection="1">
      <alignment horizontal="center" vertical="center"/>
    </xf>
    <xf numFmtId="2" fontId="3" fillId="2" borderId="32" xfId="0" applyNumberFormat="1" applyFont="1" applyFill="1" applyBorder="1" applyAlignment="1" applyProtection="1">
      <alignment horizontal="center" vertical="center"/>
    </xf>
    <xf numFmtId="2" fontId="3" fillId="0" borderId="14" xfId="0" applyNumberFormat="1" applyFont="1" applyFill="1" applyBorder="1" applyAlignment="1">
      <alignment horizontal="center"/>
    </xf>
    <xf numFmtId="2" fontId="3" fillId="0" borderId="13" xfId="0" applyNumberFormat="1" applyFont="1" applyFill="1" applyBorder="1" applyAlignment="1" applyProtection="1">
      <alignment horizontal="center" vertical="center"/>
    </xf>
    <xf numFmtId="2" fontId="3" fillId="0" borderId="32" xfId="0" applyNumberFormat="1" applyFont="1" applyFill="1" applyBorder="1" applyAlignment="1" applyProtection="1">
      <alignment horizontal="center" vertical="center"/>
    </xf>
    <xf numFmtId="0" fontId="0" fillId="2" borderId="0" xfId="0" applyFill="1" applyBorder="1" applyAlignment="1">
      <alignment horizontal="center"/>
    </xf>
    <xf numFmtId="164" fontId="2" fillId="2" borderId="0" xfId="0" applyNumberFormat="1" applyFont="1" applyFill="1" applyBorder="1" applyAlignment="1" applyProtection="1">
      <alignment horizontal="center"/>
    </xf>
    <xf numFmtId="165" fontId="2" fillId="2" borderId="0" xfId="0" applyNumberFormat="1" applyFont="1" applyFill="1" applyBorder="1" applyAlignment="1" applyProtection="1">
      <alignment horizontal="center"/>
    </xf>
    <xf numFmtId="2" fontId="3" fillId="2" borderId="0" xfId="0" applyNumberFormat="1" applyFont="1" applyFill="1" applyBorder="1" applyAlignment="1">
      <alignment horizontal="center"/>
    </xf>
    <xf numFmtId="165" fontId="2" fillId="2" borderId="0" xfId="0" applyNumberFormat="1" applyFont="1" applyFill="1" applyBorder="1" applyAlignment="1">
      <alignment horizontal="center"/>
    </xf>
    <xf numFmtId="2" fontId="2" fillId="2" borderId="0" xfId="0" applyNumberFormat="1" applyFont="1" applyFill="1" applyBorder="1" applyAlignment="1">
      <alignment horizontal="center"/>
    </xf>
    <xf numFmtId="1" fontId="2" fillId="2" borderId="0" xfId="0" applyNumberFormat="1" applyFont="1" applyFill="1" applyBorder="1" applyAlignment="1">
      <alignment horizontal="center"/>
    </xf>
    <xf numFmtId="2" fontId="2" fillId="2" borderId="0" xfId="0" applyNumberFormat="1" applyFont="1" applyFill="1" applyBorder="1" applyAlignment="1" applyProtection="1">
      <alignment horizontal="center"/>
    </xf>
    <xf numFmtId="2" fontId="3" fillId="2" borderId="0" xfId="0" applyNumberFormat="1" applyFont="1" applyFill="1" applyBorder="1" applyAlignment="1" applyProtection="1">
      <alignment horizontal="center" vertical="center"/>
    </xf>
    <xf numFmtId="0" fontId="0" fillId="9" borderId="0" xfId="0" applyFill="1"/>
    <xf numFmtId="14" fontId="0" fillId="9" borderId="0" xfId="0" applyNumberFormat="1" applyFill="1"/>
    <xf numFmtId="0" fontId="21" fillId="9" borderId="26" xfId="0" applyFont="1" applyFill="1" applyBorder="1"/>
    <xf numFmtId="0" fontId="18" fillId="0" borderId="4" xfId="2" applyFont="1" applyBorder="1" applyAlignment="1" applyProtection="1">
      <alignment horizontal="right"/>
    </xf>
    <xf numFmtId="0" fontId="18" fillId="0" borderId="0" xfId="1" applyFont="1" applyProtection="1"/>
    <xf numFmtId="1" fontId="31" fillId="0" borderId="4" xfId="3" applyNumberFormat="1" applyFont="1" applyBorder="1" applyAlignment="1" applyProtection="1">
      <alignment horizontal="left"/>
      <protection locked="0"/>
    </xf>
    <xf numFmtId="1" fontId="31" fillId="0" borderId="4" xfId="3" applyNumberFormat="1" applyFont="1" applyBorder="1" applyAlignment="1" applyProtection="1">
      <alignment horizontal="left"/>
    </xf>
    <xf numFmtId="166" fontId="32" fillId="0" borderId="4" xfId="4" applyFont="1" applyBorder="1"/>
    <xf numFmtId="1" fontId="18" fillId="0" borderId="4" xfId="5" applyNumberFormat="1" applyFont="1" applyBorder="1" applyAlignment="1" applyProtection="1">
      <alignment horizontal="right"/>
    </xf>
    <xf numFmtId="2" fontId="32" fillId="0" borderId="4" xfId="5" applyNumberFormat="1" applyFont="1" applyBorder="1" applyAlignment="1" applyProtection="1">
      <alignment horizontal="center"/>
      <protection locked="0"/>
    </xf>
    <xf numFmtId="166" fontId="3" fillId="0" borderId="4" xfId="4" applyFont="1" applyFill="1" applyBorder="1" applyAlignment="1" applyProtection="1">
      <alignment horizontal="left"/>
    </xf>
    <xf numFmtId="0" fontId="13" fillId="0" borderId="0" xfId="1" applyFont="1" applyProtection="1"/>
    <xf numFmtId="0" fontId="13" fillId="0" borderId="0" xfId="1" applyFont="1" applyBorder="1" applyProtection="1"/>
    <xf numFmtId="2" fontId="13" fillId="0" borderId="0" xfId="1" applyNumberFormat="1" applyFont="1" applyProtection="1"/>
    <xf numFmtId="0" fontId="18" fillId="0" borderId="0" xfId="2" applyFont="1" applyBorder="1" applyAlignment="1" applyProtection="1">
      <alignment horizontal="right"/>
    </xf>
    <xf numFmtId="1" fontId="31" fillId="0" borderId="0" xfId="3" applyNumberFormat="1" applyFont="1" applyBorder="1" applyAlignment="1" applyProtection="1">
      <alignment horizontal="left"/>
      <protection locked="0"/>
    </xf>
    <xf numFmtId="1" fontId="31" fillId="0" borderId="0" xfId="3" applyNumberFormat="1" applyFont="1" applyBorder="1" applyAlignment="1" applyProtection="1">
      <alignment horizontal="left"/>
    </xf>
    <xf numFmtId="166" fontId="32" fillId="0" borderId="0" xfId="4" applyFont="1" applyBorder="1"/>
    <xf numFmtId="1" fontId="18" fillId="0" borderId="0" xfId="5" applyNumberFormat="1" applyFont="1" applyBorder="1" applyAlignment="1" applyProtection="1">
      <alignment horizontal="right"/>
    </xf>
    <xf numFmtId="2" fontId="32" fillId="0" borderId="0" xfId="5" applyNumberFormat="1" applyFont="1" applyAlignment="1" applyProtection="1">
      <alignment horizontal="center"/>
    </xf>
    <xf numFmtId="166" fontId="32" fillId="0" borderId="0" xfId="4" applyFont="1" applyFill="1" applyBorder="1" applyAlignment="1" applyProtection="1">
      <alignment horizontal="center"/>
    </xf>
    <xf numFmtId="0" fontId="13" fillId="0" borderId="0" xfId="1" applyFont="1" applyBorder="1" applyAlignment="1" applyProtection="1">
      <alignment horizontal="left"/>
    </xf>
    <xf numFmtId="2" fontId="18" fillId="0" borderId="0" xfId="2" applyNumberFormat="1" applyFont="1" applyBorder="1" applyAlignment="1" applyProtection="1">
      <alignment horizontal="right"/>
    </xf>
    <xf numFmtId="14" fontId="18" fillId="0" borderId="0" xfId="1" applyNumberFormat="1" applyFont="1" applyBorder="1" applyProtection="1"/>
    <xf numFmtId="0" fontId="3" fillId="0" borderId="0" xfId="6" applyFont="1" applyAlignment="1" applyProtection="1">
      <alignment vertical="top"/>
    </xf>
    <xf numFmtId="0" fontId="3" fillId="0" borderId="0" xfId="6" applyFont="1" applyBorder="1" applyAlignment="1" applyProtection="1">
      <alignment vertical="top"/>
    </xf>
    <xf numFmtId="2" fontId="3" fillId="0" borderId="0" xfId="6" applyNumberFormat="1" applyFont="1" applyAlignment="1" applyProtection="1">
      <alignment vertical="top"/>
    </xf>
    <xf numFmtId="0" fontId="32" fillId="0" borderId="0" xfId="0" applyFont="1" applyFill="1" applyBorder="1" applyAlignment="1">
      <alignment horizontal="left"/>
    </xf>
    <xf numFmtId="0" fontId="33" fillId="0" borderId="0" xfId="3" applyFont="1" applyFill="1" applyBorder="1" applyAlignment="1" applyProtection="1">
      <alignment horizontal="left"/>
      <protection locked="0"/>
    </xf>
    <xf numFmtId="0" fontId="13" fillId="0" borderId="0" xfId="1" applyFont="1" applyBorder="1" applyAlignment="1" applyProtection="1">
      <alignment horizontal="center"/>
    </xf>
    <xf numFmtId="0" fontId="14" fillId="0" borderId="0" xfId="7" applyFont="1" applyAlignment="1">
      <alignment horizontal="center"/>
    </xf>
    <xf numFmtId="0" fontId="13" fillId="0" borderId="0" xfId="2" applyFont="1" applyBorder="1" applyAlignment="1" applyProtection="1"/>
    <xf numFmtId="0" fontId="13" fillId="0" borderId="0" xfId="2" applyFont="1" applyAlignment="1" applyProtection="1"/>
    <xf numFmtId="2" fontId="13" fillId="0" borderId="0" xfId="2" applyNumberFormat="1" applyFont="1" applyAlignment="1" applyProtection="1"/>
    <xf numFmtId="166" fontId="3" fillId="0" borderId="0" xfId="4" applyFont="1" applyAlignment="1" applyProtection="1">
      <alignment horizontal="center"/>
    </xf>
    <xf numFmtId="167" fontId="3" fillId="0" borderId="0" xfId="8" applyFont="1" applyBorder="1" applyAlignment="1" applyProtection="1">
      <alignment horizontal="center"/>
    </xf>
    <xf numFmtId="0" fontId="3" fillId="0" borderId="0" xfId="1" applyFont="1" applyBorder="1" applyProtection="1"/>
    <xf numFmtId="0" fontId="3" fillId="0" borderId="0" xfId="1" applyFont="1" applyProtection="1"/>
    <xf numFmtId="2" fontId="3" fillId="0" borderId="0" xfId="1" applyNumberFormat="1" applyFont="1" applyProtection="1"/>
    <xf numFmtId="0" fontId="13" fillId="0" borderId="0" xfId="2" applyFont="1" applyBorder="1" applyAlignment="1" applyProtection="1">
      <alignment horizontal="center"/>
    </xf>
    <xf numFmtId="14" fontId="13" fillId="0" borderId="0" xfId="2" applyNumberFormat="1" applyFont="1" applyBorder="1" applyAlignment="1" applyProtection="1">
      <alignment horizontal="centerContinuous"/>
    </xf>
    <xf numFmtId="166" fontId="3" fillId="0" borderId="10" xfId="4" applyFont="1" applyBorder="1" applyAlignment="1" applyProtection="1">
      <alignment horizontal="center"/>
    </xf>
    <xf numFmtId="167" fontId="3" fillId="0" borderId="0" xfId="8" applyFont="1" applyAlignment="1" applyProtection="1">
      <alignment horizontal="center"/>
    </xf>
    <xf numFmtId="0" fontId="3" fillId="0" borderId="3" xfId="1" applyFont="1" applyBorder="1" applyProtection="1"/>
    <xf numFmtId="0" fontId="3" fillId="0" borderId="4" xfId="1" applyFont="1" applyBorder="1" applyProtection="1"/>
    <xf numFmtId="0" fontId="3" fillId="0" borderId="1" xfId="1" applyFont="1" applyBorder="1" applyProtection="1"/>
    <xf numFmtId="0" fontId="3" fillId="0" borderId="5" xfId="1" applyFont="1" applyBorder="1" applyProtection="1"/>
    <xf numFmtId="0" fontId="13" fillId="0" borderId="3" xfId="1" applyFont="1" applyBorder="1" applyProtection="1"/>
    <xf numFmtId="0" fontId="13" fillId="0" borderId="4" xfId="1" applyFont="1" applyBorder="1" applyProtection="1"/>
    <xf numFmtId="0" fontId="13" fillId="0" borderId="5" xfId="1" applyFont="1" applyBorder="1" applyProtection="1"/>
    <xf numFmtId="0" fontId="13" fillId="0" borderId="6" xfId="2" applyFont="1" applyBorder="1" applyAlignment="1" applyProtection="1">
      <alignment horizontal="center"/>
    </xf>
    <xf numFmtId="167" fontId="13" fillId="0" borderId="0" xfId="8" applyFont="1" applyBorder="1" applyAlignment="1" applyProtection="1">
      <alignment horizontal="center"/>
    </xf>
    <xf numFmtId="0" fontId="12" fillId="0" borderId="0" xfId="9" applyFont="1" applyBorder="1" applyAlignment="1" applyProtection="1"/>
    <xf numFmtId="0" fontId="13" fillId="0" borderId="7" xfId="2" applyFont="1" applyBorder="1" applyAlignment="1" applyProtection="1">
      <alignment horizontal="center"/>
    </xf>
    <xf numFmtId="167" fontId="13" fillId="0" borderId="7" xfId="8" applyFont="1" applyBorder="1" applyAlignment="1" applyProtection="1">
      <alignment horizontal="center"/>
    </xf>
    <xf numFmtId="0" fontId="13" fillId="0" borderId="6" xfId="1" applyFont="1" applyBorder="1" applyAlignment="1" applyProtection="1">
      <alignment horizontal="left"/>
    </xf>
    <xf numFmtId="0" fontId="13" fillId="0" borderId="7" xfId="1" applyFont="1" applyBorder="1" applyAlignment="1" applyProtection="1">
      <alignment horizontal="left"/>
    </xf>
    <xf numFmtId="2" fontId="3" fillId="0" borderId="0" xfId="1" applyNumberFormat="1" applyFont="1" applyBorder="1" applyAlignment="1" applyProtection="1">
      <alignment horizontal="center"/>
    </xf>
    <xf numFmtId="0" fontId="34" fillId="0" borderId="9" xfId="2" applyFont="1" applyBorder="1" applyAlignment="1" applyProtection="1">
      <alignment horizontal="center" vertical="center"/>
    </xf>
    <xf numFmtId="0" fontId="34" fillId="0" borderId="10" xfId="2" applyFont="1" applyBorder="1" applyAlignment="1" applyProtection="1">
      <alignment horizontal="center" vertical="center"/>
    </xf>
    <xf numFmtId="167" fontId="34" fillId="0" borderId="0" xfId="8" applyFont="1" applyBorder="1" applyAlignment="1" applyProtection="1">
      <alignment horizontal="center" vertical="center"/>
    </xf>
    <xf numFmtId="0" fontId="34" fillId="0" borderId="0" xfId="2" applyFont="1" applyBorder="1" applyAlignment="1" applyProtection="1">
      <alignment horizontal="center" vertical="center"/>
    </xf>
    <xf numFmtId="0" fontId="3" fillId="0" borderId="0" xfId="2" applyFont="1" applyBorder="1" applyAlignment="1" applyProtection="1">
      <alignment horizontal="center" vertical="center"/>
    </xf>
    <xf numFmtId="167" fontId="3" fillId="0" borderId="11" xfId="8" applyFont="1" applyBorder="1" applyAlignment="1" applyProtection="1">
      <alignment horizontal="center" vertical="center"/>
    </xf>
    <xf numFmtId="167" fontId="3" fillId="0" borderId="10" xfId="8" applyFont="1" applyBorder="1" applyAlignment="1" applyProtection="1">
      <alignment horizontal="center" vertical="center"/>
    </xf>
    <xf numFmtId="0" fontId="3" fillId="0" borderId="11" xfId="2" applyFont="1" applyBorder="1" applyAlignment="1" applyProtection="1">
      <alignment horizontal="center" vertical="center"/>
    </xf>
    <xf numFmtId="0" fontId="3" fillId="0" borderId="9" xfId="1" applyFont="1" applyBorder="1" applyProtection="1"/>
    <xf numFmtId="0" fontId="3" fillId="0" borderId="10" xfId="1" applyFont="1" applyBorder="1" applyProtection="1"/>
    <xf numFmtId="20" fontId="3" fillId="0" borderId="11" xfId="1" applyNumberFormat="1" applyFont="1" applyBorder="1" applyProtection="1"/>
    <xf numFmtId="2" fontId="3" fillId="0" borderId="4" xfId="4" applyNumberFormat="1" applyFont="1" applyBorder="1" applyAlignment="1" applyProtection="1">
      <alignment horizontal="center"/>
    </xf>
    <xf numFmtId="2" fontId="3" fillId="0" borderId="4" xfId="1" applyNumberFormat="1" applyFont="1" applyBorder="1" applyAlignment="1" applyProtection="1">
      <alignment horizontal="center"/>
    </xf>
    <xf numFmtId="2" fontId="3" fillId="0" borderId="0" xfId="4" quotePrefix="1" applyNumberFormat="1" applyFont="1" applyAlignment="1" applyProtection="1">
      <alignment horizontal="center"/>
    </xf>
    <xf numFmtId="20" fontId="3" fillId="0" borderId="0" xfId="1" applyNumberFormat="1" applyFont="1" applyProtection="1"/>
    <xf numFmtId="2" fontId="3" fillId="0" borderId="0" xfId="4" applyNumberFormat="1" applyFont="1" applyAlignment="1" applyProtection="1">
      <alignment horizontal="center"/>
    </xf>
    <xf numFmtId="2" fontId="3" fillId="0" borderId="0" xfId="1" applyNumberFormat="1" applyFont="1" applyAlignment="1" applyProtection="1">
      <alignment horizontal="center"/>
    </xf>
    <xf numFmtId="0" fontId="3" fillId="0" borderId="0" xfId="1" applyFont="1" applyAlignment="1" applyProtection="1">
      <alignment horizontal="center"/>
    </xf>
    <xf numFmtId="0" fontId="3" fillId="0" borderId="0" xfId="1" applyAlignment="1" applyProtection="1"/>
    <xf numFmtId="0" fontId="13" fillId="0" borderId="0" xfId="2" applyFont="1" applyBorder="1" applyAlignment="1" applyProtection="1">
      <alignment vertical="center"/>
    </xf>
    <xf numFmtId="0" fontId="35" fillId="0" borderId="0" xfId="0" applyFont="1"/>
    <xf numFmtId="0" fontId="3" fillId="0" borderId="0" xfId="1" applyFont="1" applyAlignment="1" applyProtection="1">
      <alignment vertical="center" wrapText="1"/>
    </xf>
    <xf numFmtId="0" fontId="3" fillId="0" borderId="0" xfId="1" applyBorder="1" applyAlignment="1" applyProtection="1">
      <alignment vertical="center"/>
    </xf>
    <xf numFmtId="0" fontId="3" fillId="0" borderId="0" xfId="1" applyAlignment="1" applyProtection="1">
      <alignment vertical="center" wrapText="1"/>
    </xf>
    <xf numFmtId="0" fontId="3" fillId="0" borderId="0" xfId="1" applyFont="1" applyAlignment="1" applyProtection="1">
      <alignment vertical="center"/>
    </xf>
    <xf numFmtId="166" fontId="3" fillId="0" borderId="0" xfId="4" applyFont="1" applyBorder="1" applyAlignment="1" applyProtection="1">
      <alignment horizontal="center"/>
    </xf>
    <xf numFmtId="2" fontId="3" fillId="0" borderId="0" xfId="1" applyNumberFormat="1" applyFont="1" applyBorder="1" applyProtection="1"/>
    <xf numFmtId="1" fontId="3" fillId="0" borderId="0" xfId="1" applyNumberFormat="1" applyFont="1" applyProtection="1"/>
    <xf numFmtId="2" fontId="0" fillId="9" borderId="0" xfId="0" applyNumberFormat="1" applyFill="1"/>
    <xf numFmtId="0" fontId="22" fillId="6" borderId="3" xfId="0" applyFont="1" applyFill="1" applyBorder="1" applyAlignment="1">
      <alignment horizontal="center" vertical="center"/>
    </xf>
    <xf numFmtId="0" fontId="22" fillId="6" borderId="18" xfId="0" applyFont="1" applyFill="1" applyBorder="1" applyAlignment="1">
      <alignment horizontal="center" vertical="center"/>
    </xf>
    <xf numFmtId="0" fontId="22" fillId="6" borderId="20" xfId="0" applyFont="1" applyFill="1" applyBorder="1" applyAlignment="1">
      <alignment horizontal="center" vertical="center"/>
    </xf>
    <xf numFmtId="0" fontId="22" fillId="6" borderId="21" xfId="0" applyFont="1" applyFill="1" applyBorder="1" applyAlignment="1">
      <alignment horizontal="center" vertical="center"/>
    </xf>
    <xf numFmtId="0" fontId="23" fillId="7" borderId="19" xfId="0" applyFont="1" applyFill="1" applyBorder="1" applyAlignment="1">
      <alignment horizontal="center"/>
    </xf>
    <xf numFmtId="0" fontId="23" fillId="7" borderId="4" xfId="0" applyFont="1" applyFill="1" applyBorder="1" applyAlignment="1">
      <alignment horizontal="center"/>
    </xf>
    <xf numFmtId="0" fontId="3" fillId="4" borderId="3" xfId="1" applyFill="1" applyBorder="1" applyAlignment="1" applyProtection="1">
      <alignment horizontal="left"/>
      <protection locked="0"/>
    </xf>
    <xf numFmtId="0" fontId="3" fillId="4" borderId="4" xfId="1" applyFill="1" applyBorder="1" applyAlignment="1" applyProtection="1"/>
    <xf numFmtId="0" fontId="3" fillId="4" borderId="5" xfId="1" applyFill="1" applyBorder="1" applyAlignment="1" applyProtection="1"/>
    <xf numFmtId="0" fontId="3" fillId="3" borderId="3" xfId="1" applyFill="1" applyBorder="1" applyAlignment="1" applyProtection="1">
      <protection locked="0"/>
    </xf>
    <xf numFmtId="0" fontId="3" fillId="3" borderId="4" xfId="1" applyFill="1" applyBorder="1" applyAlignment="1" applyProtection="1"/>
    <xf numFmtId="0" fontId="3" fillId="3" borderId="5" xfId="1" applyFill="1" applyBorder="1" applyAlignment="1" applyProtection="1"/>
    <xf numFmtId="0" fontId="3" fillId="0" borderId="3" xfId="1" applyBorder="1" applyAlignment="1" applyProtection="1">
      <alignment horizontal="center"/>
      <protection locked="0"/>
    </xf>
    <xf numFmtId="0" fontId="3" fillId="0" borderId="4" xfId="1" applyBorder="1" applyAlignment="1" applyProtection="1">
      <alignment horizontal="center"/>
    </xf>
    <xf numFmtId="0" fontId="3" fillId="0" borderId="5" xfId="1" applyBorder="1" applyAlignment="1" applyProtection="1">
      <alignment horizontal="center"/>
    </xf>
    <xf numFmtId="165" fontId="3" fillId="0" borderId="3" xfId="1" applyNumberFormat="1" applyBorder="1" applyAlignment="1" applyProtection="1">
      <alignment horizontal="left"/>
      <protection locked="0"/>
    </xf>
    <xf numFmtId="0" fontId="3" fillId="0" borderId="4" xfId="1" applyBorder="1" applyAlignment="1" applyProtection="1"/>
    <xf numFmtId="0" fontId="3" fillId="0" borderId="5" xfId="1" applyBorder="1" applyAlignment="1" applyProtection="1"/>
    <xf numFmtId="0" fontId="3" fillId="4" borderId="0" xfId="1" applyFill="1" applyBorder="1" applyAlignment="1" applyProtection="1">
      <alignment horizontal="center"/>
    </xf>
    <xf numFmtId="0" fontId="3" fillId="4" borderId="7" xfId="1" applyFill="1" applyBorder="1" applyAlignment="1" applyProtection="1">
      <alignment horizontal="center"/>
    </xf>
    <xf numFmtId="0" fontId="3" fillId="4" borderId="3" xfId="1" applyFill="1" applyBorder="1" applyAlignment="1" applyProtection="1">
      <alignment horizontal="center" vertical="center"/>
      <protection locked="0"/>
    </xf>
    <xf numFmtId="0" fontId="3" fillId="4" borderId="4" xfId="1" applyFill="1" applyBorder="1" applyAlignment="1" applyProtection="1">
      <alignment horizontal="center" vertical="center"/>
      <protection locked="0"/>
    </xf>
    <xf numFmtId="0" fontId="3" fillId="4" borderId="5" xfId="1" applyFill="1" applyBorder="1" applyAlignment="1" applyProtection="1">
      <alignment horizontal="center" vertical="center"/>
      <protection locked="0"/>
    </xf>
    <xf numFmtId="0" fontId="3" fillId="3" borderId="3" xfId="1" applyFill="1" applyBorder="1" applyAlignment="1" applyProtection="1">
      <alignment horizontal="center" vertical="center"/>
      <protection locked="0"/>
    </xf>
    <xf numFmtId="0" fontId="3" fillId="3" borderId="4" xfId="1" applyFill="1" applyBorder="1" applyAlignment="1" applyProtection="1">
      <alignment horizontal="center" vertical="center"/>
      <protection locked="0"/>
    </xf>
    <xf numFmtId="0" fontId="3" fillId="3" borderId="5" xfId="1" applyFill="1" applyBorder="1" applyAlignment="1" applyProtection="1">
      <alignment horizontal="center" vertical="center"/>
      <protection locked="0"/>
    </xf>
  </cellXfs>
  <cellStyles count="10">
    <cellStyle name="??0" xfId="8" xr:uid="{2FFBA235-E752-4C63-8412-DE4E330477EF}"/>
    <cellStyle name="0.000" xfId="4" xr:uid="{B2C4FE03-AC6B-430C-A6EB-B05D3CAB6C4F}"/>
    <cellStyle name="hel8" xfId="5" xr:uid="{EEC94890-7D1C-4F51-AD1F-F64B134DDC2E}"/>
    <cellStyle name="hel8 2" xfId="6" xr:uid="{6631AFD5-7710-4AE2-914E-F2D558A7D147}"/>
    <cellStyle name="hel8 blue" xfId="3" xr:uid="{30C78915-16CF-4D8A-87A7-B841BDE1DE6B}"/>
    <cellStyle name="hel8b_Snow Pit1" xfId="2" xr:uid="{2E51DAC6-A6FA-4D62-B0CB-699221D36CB1}"/>
    <cellStyle name="Normal" xfId="0" builtinId="0"/>
    <cellStyle name="Normal 2 3" xfId="1" xr:uid="{B7599B25-6128-4409-9B61-946DAA9E6520}"/>
    <cellStyle name="Normal 4" xfId="7" xr:uid="{26786AD3-A470-4F63-A691-6316C7BBF663}"/>
    <cellStyle name="Normal_C-snowpits" xfId="9" xr:uid="{5C87364A-B017-4D32-9830-AFA4D2B497B8}"/>
  </cellStyles>
  <dxfs count="6">
    <dxf>
      <font>
        <b/>
        <i val="0"/>
        <color rgb="FFC00000"/>
      </font>
    </dxf>
    <dxf>
      <font>
        <b/>
        <i val="0"/>
        <color rgb="FF0000FF"/>
      </font>
    </dxf>
    <dxf>
      <font>
        <b/>
        <i val="0"/>
        <color rgb="FFC00000"/>
      </font>
    </dxf>
    <dxf>
      <font>
        <b/>
        <i val="0"/>
        <color rgb="FF0000FF"/>
      </font>
    </dxf>
    <dxf>
      <font>
        <b/>
        <i val="0"/>
        <color rgb="FFC00000"/>
      </font>
    </dxf>
    <dxf>
      <font>
        <b/>
        <i val="0"/>
        <color rgb="FF0000FF"/>
      </font>
    </dxf>
  </dxfs>
  <tableStyles count="0" defaultTableStyle="TableStyleMedium2" defaultPivotStyle="PivotStyleLight16"/>
  <colors>
    <mruColors>
      <color rgb="FFCC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14</xdr:col>
      <xdr:colOff>78344</xdr:colOff>
      <xdr:row>20</xdr:row>
      <xdr:rowOff>12519</xdr:rowOff>
    </xdr:from>
    <xdr:to>
      <xdr:col>20</xdr:col>
      <xdr:colOff>329513</xdr:colOff>
      <xdr:row>53</xdr:row>
      <xdr:rowOff>33556</xdr:rowOff>
    </xdr:to>
    <xdr:sp macro="" textlink="">
      <xdr:nvSpPr>
        <xdr:cNvPr id="9" name="TextBox 8">
          <a:extLst>
            <a:ext uri="{FF2B5EF4-FFF2-40B4-BE49-F238E27FC236}">
              <a16:creationId xmlns:a16="http://schemas.microsoft.com/office/drawing/2014/main" id="{EC62C9AD-8286-4044-97E3-80D87F84394F}"/>
            </a:ext>
          </a:extLst>
        </xdr:cNvPr>
        <xdr:cNvSpPr txBox="1"/>
      </xdr:nvSpPr>
      <xdr:spPr>
        <a:xfrm>
          <a:off x="9666844" y="4140019"/>
          <a:ext cx="4198752" cy="643453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98-K17</a:t>
          </a:r>
        </a:p>
        <a:p>
          <a:r>
            <a:rPr lang="en-US" sz="1200" b="1"/>
            <a:t>Old calculation:</a:t>
          </a:r>
        </a:p>
        <a:p>
          <a:endParaRPr lang="en-US" sz="1100"/>
        </a:p>
        <a:p>
          <a:r>
            <a:rPr lang="en-US" sz="1100" b="1"/>
            <a:t>bw</a:t>
          </a:r>
          <a:r>
            <a:rPr lang="en-US" sz="1100"/>
            <a:t> - snow</a:t>
          </a:r>
          <a:r>
            <a:rPr lang="en-US" sz="1100" baseline="0"/>
            <a:t> depth determined via stake measurement, as well as probed depth; taking the average of the two (Stake using 9.47 - 7.86). HOWEVER, note that "could not dig to LSS" last summer snow surface on the spring visit, indicating that the 7.89 (and 7.79) numbers INCLUDE summer accumulation, aka snow that was on the glacier during the fall 1998 field visit! This should be removed, and included in the following year's balance. SO, new bw is significantly different than the old.</a:t>
          </a:r>
        </a:p>
        <a:p>
          <a:endParaRPr lang="en-US" sz="1100"/>
        </a:p>
        <a:p>
          <a:r>
            <a:rPr lang="en-US" sz="1100" b="1"/>
            <a:t>ba - </a:t>
          </a:r>
          <a:r>
            <a:rPr lang="en-US" sz="1100" b="0"/>
            <a:t>Old ba</a:t>
          </a:r>
          <a:r>
            <a:rPr lang="en-US" sz="1100" b="0" baseline="0"/>
            <a:t> uses the fall 1998 surface on TOP OF summer accumulation (new snow in fall 1999). Calculation in cell O8 (thats an O not a 0).</a:t>
          </a:r>
          <a:endParaRPr lang="en-US" sz="1100" b="0"/>
        </a:p>
        <a:p>
          <a:endParaRPr lang="en-US" sz="1100" b="0" baseline="0"/>
        </a:p>
        <a:p>
          <a:r>
            <a:rPr lang="en-US" sz="1100" b="1" baseline="0"/>
            <a:t>bs</a:t>
          </a:r>
          <a:r>
            <a:rPr lang="en-US" sz="1100" b="0" baseline="0"/>
            <a:t> - residual</a:t>
          </a:r>
        </a:p>
        <a:p>
          <a:endParaRPr lang="en-US" sz="1100" b="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New calculation:</a:t>
          </a:r>
          <a:endParaRPr lang="en-US">
            <a:effectLst/>
          </a:endParaRPr>
        </a:p>
        <a:p>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bw</a:t>
          </a:r>
          <a:r>
            <a:rPr lang="en-US" sz="1100">
              <a:solidFill>
                <a:schemeClr val="dk1"/>
              </a:solidFill>
              <a:effectLst/>
              <a:latin typeface="+mn-lt"/>
              <a:ea typeface="+mn-ea"/>
              <a:cs typeface="+mn-cs"/>
            </a:rPr>
            <a:t> -</a:t>
          </a:r>
          <a:r>
            <a:rPr lang="en-US" sz="1100" baseline="0">
              <a:solidFill>
                <a:schemeClr val="dk1"/>
              </a:solidFill>
              <a:effectLst/>
              <a:latin typeface="+mn-lt"/>
              <a:ea typeface="+mn-ea"/>
              <a:cs typeface="+mn-cs"/>
            </a:rPr>
            <a:t> snow depth determined via stake (9.43-7.35).  Density was measured (0.45), but it is unclear what portion of the snowpack it covered. This is the first time densityi was measured with what seems to be the federal sampler; omitting this measurement as there are few notes, and likely a learning curve on accurate usage.</a:t>
          </a:r>
        </a:p>
        <a:p>
          <a:r>
            <a:rPr lang="en-US" sz="1100" baseline="0">
              <a:solidFill>
                <a:schemeClr val="dk1"/>
              </a:solidFill>
              <a:effectLst/>
              <a:latin typeface="+mn-lt"/>
              <a:ea typeface="+mn-ea"/>
              <a:cs typeface="+mn-cs"/>
            </a:rPr>
            <a:t>          </a:t>
          </a:r>
          <a:endParaRPr lang="en-US">
            <a:effectLst/>
          </a:endParaRPr>
        </a:p>
        <a:p>
          <a:r>
            <a:rPr lang="en-US" sz="1100" b="1">
              <a:solidFill>
                <a:schemeClr val="dk1"/>
              </a:solidFill>
              <a:effectLst/>
              <a:latin typeface="+mn-lt"/>
              <a:ea typeface="+mn-ea"/>
              <a:cs typeface="+mn-cs"/>
            </a:rPr>
            <a:t>ba - </a:t>
          </a:r>
          <a:r>
            <a:rPr lang="en-US" sz="1100" b="0">
              <a:solidFill>
                <a:schemeClr val="dk1"/>
              </a:solidFill>
              <a:effectLst/>
              <a:latin typeface="+mn-lt"/>
              <a:ea typeface="+mn-ea"/>
              <a:cs typeface="+mn-cs"/>
            </a:rPr>
            <a:t>depth as determined from</a:t>
          </a:r>
          <a:r>
            <a:rPr lang="en-US" sz="1100" b="0" baseline="0">
              <a:solidFill>
                <a:schemeClr val="dk1"/>
              </a:solidFill>
              <a:effectLst/>
              <a:latin typeface="+mn-lt"/>
              <a:ea typeface="+mn-ea"/>
              <a:cs typeface="+mn-cs"/>
            </a:rPr>
            <a:t>  stake measurements in fall 1998 and fall 1999 (no reliable snow depth measured spring 1999)</a:t>
          </a:r>
          <a:endParaRPr lang="en-US" sz="1100" b="0">
            <a:solidFill>
              <a:schemeClr val="dk1"/>
            </a:solidFill>
            <a:effectLst/>
            <a:latin typeface="+mn-lt"/>
            <a:ea typeface="+mn-ea"/>
            <a:cs typeface="+mn-cs"/>
          </a:endParaRPr>
        </a:p>
        <a:p>
          <a:endParaRPr lang="en-US">
            <a:effectLst/>
          </a:endParaRPr>
        </a:p>
        <a:p>
          <a:r>
            <a:rPr lang="en-US" sz="1100" b="1" baseline="0">
              <a:solidFill>
                <a:schemeClr val="dk1"/>
              </a:solidFill>
              <a:effectLst/>
              <a:latin typeface="+mn-lt"/>
              <a:ea typeface="+mn-ea"/>
              <a:cs typeface="+mn-cs"/>
            </a:rPr>
            <a:t>bs</a:t>
          </a:r>
          <a:r>
            <a:rPr lang="en-US" sz="1100" b="0" baseline="0">
              <a:solidFill>
                <a:schemeClr val="dk1"/>
              </a:solidFill>
              <a:effectLst/>
              <a:latin typeface="+mn-lt"/>
              <a:ea typeface="+mn-ea"/>
              <a:cs typeface="+mn-cs"/>
            </a:rPr>
            <a:t> - residual</a:t>
          </a:r>
        </a:p>
        <a:p>
          <a:endParaRPr lang="en-US" sz="1100" b="0" baseline="0">
            <a:solidFill>
              <a:schemeClr val="dk1"/>
            </a:solidFill>
            <a:effectLst/>
            <a:latin typeface="+mn-lt"/>
            <a:ea typeface="+mn-ea"/>
            <a:cs typeface="+mn-cs"/>
          </a:endParaRPr>
        </a:p>
        <a:p>
          <a:r>
            <a:rPr lang="en-US" sz="1100" b="1" baseline="0">
              <a:solidFill>
                <a:schemeClr val="dk1"/>
              </a:solidFill>
              <a:effectLst/>
              <a:latin typeface="+mn-lt"/>
              <a:ea typeface="+mn-ea"/>
              <a:cs typeface="+mn-cs"/>
            </a:rPr>
            <a:t>summer accumulation</a:t>
          </a:r>
          <a:r>
            <a:rPr lang="en-US" sz="1100" b="0" baseline="0">
              <a:solidFill>
                <a:schemeClr val="dk1"/>
              </a:solidFill>
              <a:effectLst/>
              <a:latin typeface="+mn-lt"/>
              <a:ea typeface="+mn-ea"/>
              <a:cs typeface="+mn-cs"/>
            </a:rPr>
            <a:t>:  0.42 m new snow on glacier in fall</a:t>
          </a:r>
        </a:p>
        <a:p>
          <a:endParaRPr lang="en-US" sz="1100" b="0" baseline="0">
            <a:solidFill>
              <a:schemeClr val="dk1"/>
            </a:solidFill>
            <a:effectLst/>
            <a:latin typeface="+mn-lt"/>
            <a:ea typeface="+mn-ea"/>
            <a:cs typeface="+mn-cs"/>
          </a:endParaRPr>
        </a:p>
        <a:p>
          <a:r>
            <a:rPr lang="en-US" sz="1100" b="1" baseline="0">
              <a:solidFill>
                <a:schemeClr val="dk1"/>
              </a:solidFill>
              <a:effectLst/>
              <a:latin typeface="+mn-lt"/>
              <a:ea typeface="+mn-ea"/>
              <a:cs typeface="+mn-cs"/>
            </a:rPr>
            <a:t>winter ablation: </a:t>
          </a:r>
          <a:r>
            <a:rPr lang="en-US" sz="1100" b="0" baseline="0">
              <a:solidFill>
                <a:schemeClr val="dk1"/>
              </a:solidFill>
              <a:effectLst/>
              <a:latin typeface="+mn-lt"/>
              <a:ea typeface="+mn-ea"/>
              <a:cs typeface="+mn-cs"/>
            </a:rPr>
            <a:t>unable to determine; no good snow depth measurements in spring 1999</a:t>
          </a:r>
          <a:endParaRPr lang="en-US" b="0">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390525</xdr:colOff>
      <xdr:row>15</xdr:row>
      <xdr:rowOff>180976</xdr:rowOff>
    </xdr:from>
    <xdr:to>
      <xdr:col>16</xdr:col>
      <xdr:colOff>438150</xdr:colOff>
      <xdr:row>26</xdr:row>
      <xdr:rowOff>9525</xdr:rowOff>
    </xdr:to>
    <xdr:sp macro="" textlink="">
      <xdr:nvSpPr>
        <xdr:cNvPr id="2" name="Rectangle 1">
          <a:extLst>
            <a:ext uri="{FF2B5EF4-FFF2-40B4-BE49-F238E27FC236}">
              <a16:creationId xmlns:a16="http://schemas.microsoft.com/office/drawing/2014/main" id="{F2023C86-063D-46E3-B230-DBF30754A51C}"/>
            </a:ext>
          </a:extLst>
        </xdr:cNvPr>
        <xdr:cNvSpPr/>
      </xdr:nvSpPr>
      <xdr:spPr>
        <a:xfrm>
          <a:off x="10810875" y="2419351"/>
          <a:ext cx="3981450" cy="1771649"/>
        </a:xfrm>
        <a:prstGeom prst="rect">
          <a:avLst/>
        </a:prstGeom>
        <a:solidFill>
          <a:schemeClr val="bg2"/>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171450" indent="-171450" algn="l">
            <a:buFont typeface="Arial" panose="020B0604020202020204" pitchFamily="34" charset="0"/>
            <a:buChar char="•"/>
          </a:pPr>
          <a:r>
            <a:rPr lang="en-US" sz="1100">
              <a:solidFill>
                <a:sysClr val="windowText" lastClr="000000"/>
              </a:solidFill>
            </a:rPr>
            <a:t>Other information:</a:t>
          </a:r>
        </a:p>
        <a:p>
          <a:pPr marL="171450" indent="-171450" algn="l">
            <a:buFont typeface="Arial" panose="020B0604020202020204" pitchFamily="34" charset="0"/>
            <a:buChar char="•"/>
          </a:pPr>
          <a:endParaRPr lang="en-US" sz="1100">
            <a:solidFill>
              <a:sysClr val="windowText" lastClr="000000"/>
            </a:solidFill>
          </a:endParaRPr>
        </a:p>
        <a:p>
          <a:pPr marL="171450" indent="-171450" algn="l">
            <a:buFont typeface="Arial" panose="020B0604020202020204" pitchFamily="34" charset="0"/>
            <a:buChar char="•"/>
          </a:pPr>
          <a:endParaRPr lang="en-US" sz="1100">
            <a:solidFill>
              <a:sysClr val="windowText" lastClr="00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BE7BA-35BC-4FE9-85C8-1A19F0AA0E62}">
  <dimension ref="A1:Y28"/>
  <sheetViews>
    <sheetView tabSelected="1" zoomScale="90" zoomScaleNormal="90" workbookViewId="0">
      <selection activeCell="Q16" sqref="Q16:R16"/>
    </sheetView>
  </sheetViews>
  <sheetFormatPr defaultRowHeight="15" x14ac:dyDescent="0.25"/>
  <cols>
    <col min="1" max="1" width="10.28515625" bestFit="1" customWidth="1"/>
    <col min="2" max="2" width="12.85546875" customWidth="1"/>
    <col min="3" max="3" width="11.28515625" customWidth="1"/>
    <col min="4" max="4" width="13.42578125" customWidth="1"/>
    <col min="5" max="5" width="10.7109375" bestFit="1" customWidth="1"/>
    <col min="6" max="6" width="10.42578125" bestFit="1" customWidth="1"/>
    <col min="7" max="7" width="10.140625" bestFit="1" customWidth="1"/>
    <col min="8" max="8" width="6.42578125" customWidth="1"/>
    <col min="9" max="9" width="9.7109375" bestFit="1" customWidth="1"/>
    <col min="12" max="12" width="11.42578125" customWidth="1"/>
    <col min="20" max="20" width="13.140625" bestFit="1" customWidth="1"/>
    <col min="21" max="21" width="9" customWidth="1"/>
    <col min="24" max="24" width="8.7109375" customWidth="1"/>
    <col min="25" max="25" width="39.28515625" customWidth="1"/>
  </cols>
  <sheetData>
    <row r="1" spans="1:25" ht="16.5" thickBot="1" x14ac:dyDescent="0.3">
      <c r="A1" s="1" t="s">
        <v>3</v>
      </c>
      <c r="B1" s="2"/>
      <c r="C1" s="2"/>
      <c r="D1" s="2"/>
      <c r="E1" s="2"/>
      <c r="F1" s="2"/>
      <c r="G1" s="2"/>
      <c r="H1" s="2"/>
      <c r="I1" s="2"/>
      <c r="J1" s="2"/>
      <c r="K1" s="2"/>
      <c r="L1" s="2"/>
      <c r="M1" s="2"/>
      <c r="N1" s="2"/>
      <c r="O1" s="2"/>
      <c r="P1" s="2"/>
      <c r="Q1" s="2"/>
      <c r="R1" s="2"/>
      <c r="S1" s="2"/>
      <c r="T1" s="2"/>
      <c r="U1" s="2"/>
      <c r="V1" s="9"/>
      <c r="W1" s="9"/>
      <c r="X1" s="9"/>
      <c r="Y1" s="9"/>
    </row>
    <row r="2" spans="1:25" x14ac:dyDescent="0.25">
      <c r="A2" s="3"/>
      <c r="B2" s="4"/>
      <c r="C2" s="271" t="s">
        <v>4</v>
      </c>
      <c r="D2" s="272"/>
      <c r="E2" s="273"/>
      <c r="F2" s="5"/>
      <c r="G2" s="274" t="s">
        <v>5</v>
      </c>
      <c r="H2" s="275"/>
      <c r="I2" s="275"/>
      <c r="J2" s="275"/>
      <c r="K2" s="276"/>
      <c r="L2" s="6" t="s">
        <v>6</v>
      </c>
      <c r="M2" s="277" t="s">
        <v>7</v>
      </c>
      <c r="N2" s="278"/>
      <c r="O2" s="279"/>
      <c r="P2" s="280" t="s">
        <v>8</v>
      </c>
      <c r="Q2" s="281"/>
      <c r="R2" s="281"/>
      <c r="S2" s="282"/>
      <c r="T2" s="7" t="s">
        <v>9</v>
      </c>
      <c r="U2" s="8" t="s">
        <v>10</v>
      </c>
      <c r="V2" s="9"/>
      <c r="W2" s="9"/>
      <c r="X2" s="9"/>
      <c r="Y2" s="9"/>
    </row>
    <row r="3" spans="1:25" x14ac:dyDescent="0.25">
      <c r="A3" s="10" t="s">
        <v>11</v>
      </c>
      <c r="B3" s="10" t="s">
        <v>12</v>
      </c>
      <c r="C3" s="11" t="s">
        <v>13</v>
      </c>
      <c r="D3" s="283" t="s">
        <v>14</v>
      </c>
      <c r="E3" s="284"/>
      <c r="F3" s="10" t="s">
        <v>15</v>
      </c>
      <c r="G3" s="12" t="s">
        <v>16</v>
      </c>
      <c r="H3" s="13" t="s">
        <v>17</v>
      </c>
      <c r="I3" s="13" t="s">
        <v>18</v>
      </c>
      <c r="J3" s="13" t="s">
        <v>19</v>
      </c>
      <c r="K3" s="14" t="s">
        <v>20</v>
      </c>
      <c r="L3" s="15" t="s">
        <v>21</v>
      </c>
      <c r="M3" s="16" t="s">
        <v>22</v>
      </c>
      <c r="N3" s="17" t="s">
        <v>11</v>
      </c>
      <c r="O3" s="18" t="s">
        <v>23</v>
      </c>
      <c r="P3" s="16" t="s">
        <v>24</v>
      </c>
      <c r="Q3" s="19" t="s">
        <v>25</v>
      </c>
      <c r="R3" s="17" t="s">
        <v>26</v>
      </c>
      <c r="S3" s="20" t="s">
        <v>27</v>
      </c>
      <c r="T3" s="21" t="s">
        <v>28</v>
      </c>
      <c r="U3" s="22" t="s">
        <v>28</v>
      </c>
      <c r="V3" s="9"/>
      <c r="W3" s="9"/>
      <c r="X3" s="9"/>
      <c r="Y3" s="9"/>
    </row>
    <row r="4" spans="1:25" x14ac:dyDescent="0.25">
      <c r="A4" s="10" t="s">
        <v>29</v>
      </c>
      <c r="B4" s="10"/>
      <c r="C4" s="11" t="s">
        <v>30</v>
      </c>
      <c r="D4" s="23" t="s">
        <v>31</v>
      </c>
      <c r="E4" s="24" t="s">
        <v>32</v>
      </c>
      <c r="F4" s="25"/>
      <c r="G4" s="12" t="s">
        <v>33</v>
      </c>
      <c r="H4" s="13" t="s">
        <v>33</v>
      </c>
      <c r="I4" s="13" t="s">
        <v>33</v>
      </c>
      <c r="J4" s="13"/>
      <c r="K4" s="14"/>
      <c r="L4" s="10" t="s">
        <v>34</v>
      </c>
      <c r="M4" s="16" t="s">
        <v>35</v>
      </c>
      <c r="N4" s="17" t="s">
        <v>36</v>
      </c>
      <c r="O4" s="20" t="s">
        <v>37</v>
      </c>
      <c r="P4" s="16" t="s">
        <v>33</v>
      </c>
      <c r="Q4" s="26" t="s">
        <v>35</v>
      </c>
      <c r="R4" s="17" t="s">
        <v>38</v>
      </c>
      <c r="S4" s="20" t="s">
        <v>39</v>
      </c>
      <c r="T4" s="27" t="s">
        <v>40</v>
      </c>
      <c r="U4" s="27" t="s">
        <v>41</v>
      </c>
      <c r="V4" s="9"/>
      <c r="W4" s="9"/>
      <c r="X4" s="9"/>
      <c r="Y4" s="9"/>
    </row>
    <row r="5" spans="1:25" ht="15.75" thickBot="1" x14ac:dyDescent="0.3">
      <c r="A5" s="28"/>
      <c r="B5" s="28" t="s">
        <v>42</v>
      </c>
      <c r="C5" s="29" t="s">
        <v>43</v>
      </c>
      <c r="D5" s="30" t="s">
        <v>43</v>
      </c>
      <c r="E5" s="31" t="s">
        <v>43</v>
      </c>
      <c r="F5" s="32"/>
      <c r="G5" s="33" t="s">
        <v>43</v>
      </c>
      <c r="H5" s="34" t="s">
        <v>43</v>
      </c>
      <c r="I5" s="34" t="s">
        <v>44</v>
      </c>
      <c r="J5" s="34" t="s">
        <v>43</v>
      </c>
      <c r="K5" s="35"/>
      <c r="L5" s="28" t="s">
        <v>43</v>
      </c>
      <c r="M5" s="36" t="s">
        <v>45</v>
      </c>
      <c r="N5" s="37" t="s">
        <v>46</v>
      </c>
      <c r="O5" s="38" t="s">
        <v>46</v>
      </c>
      <c r="P5" s="36" t="s">
        <v>43</v>
      </c>
      <c r="Q5" s="39" t="s">
        <v>45</v>
      </c>
      <c r="R5" s="37" t="s">
        <v>1</v>
      </c>
      <c r="S5" s="38" t="s">
        <v>46</v>
      </c>
      <c r="T5" s="40" t="s">
        <v>46</v>
      </c>
      <c r="U5" s="40" t="s">
        <v>46</v>
      </c>
      <c r="V5" s="9"/>
      <c r="W5" s="9"/>
      <c r="X5" s="9"/>
      <c r="Y5" s="9"/>
    </row>
    <row r="6" spans="1:25" x14ac:dyDescent="0.25">
      <c r="A6" s="138" t="s">
        <v>81</v>
      </c>
      <c r="B6" s="139">
        <v>36035</v>
      </c>
      <c r="C6" s="130">
        <v>7.89</v>
      </c>
      <c r="D6" s="162">
        <v>7.89</v>
      </c>
      <c r="E6" s="163">
        <v>7.79</v>
      </c>
      <c r="F6" s="131" t="s">
        <v>82</v>
      </c>
      <c r="G6" s="100"/>
      <c r="H6" s="101"/>
      <c r="I6" s="101"/>
      <c r="J6" s="102"/>
      <c r="K6" s="103"/>
      <c r="L6" s="132">
        <v>6.15</v>
      </c>
      <c r="M6" s="133">
        <v>0.6</v>
      </c>
      <c r="N6" s="104">
        <f>M6*L6</f>
        <v>3.69</v>
      </c>
      <c r="O6" s="134">
        <v>0</v>
      </c>
      <c r="P6" s="140">
        <f>E6-L6</f>
        <v>1.6399999999999997</v>
      </c>
      <c r="Q6" s="141">
        <v>0.5</v>
      </c>
      <c r="R6" s="142" t="s">
        <v>26</v>
      </c>
      <c r="S6" s="105">
        <f>((P6*Q6) - (P6*(1-(Q6/0.9))*0.07))</f>
        <v>0.76897777777777765</v>
      </c>
      <c r="T6" s="164">
        <v>-0.29662222222222245</v>
      </c>
      <c r="U6" s="165">
        <v>0.76897777777777743</v>
      </c>
      <c r="V6" s="9"/>
      <c r="W6" s="9"/>
      <c r="X6" s="9"/>
      <c r="Y6" s="9"/>
    </row>
    <row r="7" spans="1:25" s="143" customFormat="1" x14ac:dyDescent="0.25">
      <c r="A7" s="135" t="s">
        <v>81</v>
      </c>
      <c r="B7" s="147">
        <v>36321</v>
      </c>
      <c r="C7" s="148">
        <v>9.43</v>
      </c>
      <c r="D7" s="166">
        <v>9.49</v>
      </c>
      <c r="E7" s="161">
        <v>9.4700000000000006</v>
      </c>
      <c r="F7" s="149" t="s">
        <v>0</v>
      </c>
      <c r="G7" s="150">
        <v>1.54</v>
      </c>
      <c r="H7" s="151"/>
      <c r="I7" s="151">
        <v>1.54</v>
      </c>
      <c r="J7" s="152">
        <v>0.03</v>
      </c>
      <c r="K7" s="153"/>
      <c r="L7" s="154">
        <f>(E6 + (E7-G7))/2</f>
        <v>7.86</v>
      </c>
      <c r="M7" s="155">
        <v>0.6</v>
      </c>
      <c r="N7" s="156">
        <f>M7*L7</f>
        <v>4.7160000000000002</v>
      </c>
      <c r="O7" s="136">
        <v>0</v>
      </c>
      <c r="P7" s="144">
        <f>E7-L7</f>
        <v>1.6100000000000003</v>
      </c>
      <c r="Q7" s="145">
        <v>0.5</v>
      </c>
      <c r="R7" s="146" t="s">
        <v>26</v>
      </c>
      <c r="S7" s="137">
        <f>Q7*P7</f>
        <v>0.80500000000000016</v>
      </c>
      <c r="T7" s="167">
        <f>S7</f>
        <v>0.80500000000000016</v>
      </c>
      <c r="U7" s="168"/>
      <c r="V7" s="9"/>
      <c r="W7" s="9"/>
      <c r="X7" s="9"/>
      <c r="Y7" s="9"/>
    </row>
    <row r="8" spans="1:25" x14ac:dyDescent="0.25">
      <c r="A8" s="138" t="s">
        <v>81</v>
      </c>
      <c r="B8" s="139">
        <v>36417</v>
      </c>
      <c r="C8" s="130">
        <v>7.56</v>
      </c>
      <c r="D8" s="162">
        <f>8.01-0.42</f>
        <v>7.59</v>
      </c>
      <c r="E8" s="163">
        <f>7.97-0.42</f>
        <v>7.55</v>
      </c>
      <c r="F8" s="131" t="s">
        <v>2</v>
      </c>
      <c r="G8" s="100"/>
      <c r="H8" s="101">
        <v>1.3</v>
      </c>
      <c r="I8" s="101">
        <v>1.3</v>
      </c>
      <c r="J8" s="102">
        <v>0.03</v>
      </c>
      <c r="K8" s="103">
        <v>1</v>
      </c>
      <c r="L8" s="132">
        <f>E8-I8</f>
        <v>6.25</v>
      </c>
      <c r="M8" s="133">
        <v>0.6</v>
      </c>
      <c r="N8" s="104">
        <f>M8*L8</f>
        <v>3.75</v>
      </c>
      <c r="O8" s="134">
        <f>N8-N7</f>
        <v>-0.96600000000000019</v>
      </c>
      <c r="P8" s="140">
        <v>0</v>
      </c>
      <c r="Q8" s="141"/>
      <c r="R8" s="142"/>
      <c r="S8" s="105">
        <f>((P8*Q8) - (P8*(1-(Q8/0.9))*0.07))</f>
        <v>0</v>
      </c>
      <c r="T8" s="164">
        <f>O8-S7</f>
        <v>-1.7710000000000004</v>
      </c>
      <c r="U8" s="165">
        <v>-0.96599999999999997</v>
      </c>
      <c r="V8" s="9"/>
      <c r="W8" s="9"/>
      <c r="X8" s="9"/>
      <c r="Y8" s="9"/>
    </row>
    <row r="9" spans="1:25" x14ac:dyDescent="0.25">
      <c r="A9" s="169"/>
      <c r="B9" s="170"/>
      <c r="C9" s="171"/>
      <c r="D9" s="172"/>
      <c r="E9" s="172"/>
      <c r="F9" s="173"/>
      <c r="G9" s="173"/>
      <c r="H9" s="173"/>
      <c r="I9" s="173"/>
      <c r="J9" s="174"/>
      <c r="K9" s="175"/>
      <c r="L9" s="176"/>
      <c r="M9" s="174"/>
      <c r="N9" s="176"/>
      <c r="O9" s="176"/>
      <c r="P9" s="174"/>
      <c r="Q9" s="174"/>
      <c r="R9" s="173"/>
      <c r="S9" s="174"/>
      <c r="T9" s="177"/>
      <c r="U9" s="177"/>
      <c r="V9" s="9"/>
      <c r="W9" s="9"/>
      <c r="X9" s="9"/>
      <c r="Y9" s="9"/>
    </row>
    <row r="10" spans="1:25" ht="16.5" thickBot="1" x14ac:dyDescent="0.3">
      <c r="A10" s="43" t="s">
        <v>47</v>
      </c>
      <c r="B10" s="44"/>
      <c r="C10" s="45"/>
      <c r="D10" s="46"/>
      <c r="E10" s="46"/>
      <c r="F10" s="47"/>
      <c r="G10" s="47"/>
      <c r="H10" s="47"/>
      <c r="I10" s="47"/>
      <c r="J10" s="48"/>
      <c r="K10" s="49"/>
      <c r="L10" s="50"/>
      <c r="M10" s="51"/>
      <c r="N10" s="50"/>
      <c r="O10" s="50"/>
      <c r="P10" s="48"/>
      <c r="Q10" s="48"/>
      <c r="R10" s="47"/>
      <c r="S10" s="48"/>
      <c r="T10" s="52"/>
      <c r="U10" s="53"/>
      <c r="V10" s="41"/>
      <c r="W10" s="41"/>
      <c r="X10" s="42"/>
    </row>
    <row r="11" spans="1:25" x14ac:dyDescent="0.25">
      <c r="A11" s="54"/>
      <c r="B11" s="55"/>
      <c r="C11" s="285" t="s">
        <v>4</v>
      </c>
      <c r="D11" s="286"/>
      <c r="E11" s="287"/>
      <c r="F11" s="55"/>
      <c r="G11" s="288" t="s">
        <v>5</v>
      </c>
      <c r="H11" s="289"/>
      <c r="I11" s="289"/>
      <c r="J11" s="289"/>
      <c r="K11" s="290"/>
      <c r="L11" s="56"/>
      <c r="M11" s="57"/>
      <c r="N11" s="58" t="s">
        <v>48</v>
      </c>
      <c r="O11" s="59"/>
      <c r="P11" s="60"/>
      <c r="Q11" s="58" t="s">
        <v>49</v>
      </c>
      <c r="R11" s="58"/>
      <c r="S11" s="59"/>
      <c r="T11" s="61" t="s">
        <v>50</v>
      </c>
      <c r="U11" s="58"/>
      <c r="V11" s="62"/>
      <c r="W11" s="62"/>
      <c r="X11" s="62"/>
      <c r="Y11" s="63"/>
    </row>
    <row r="12" spans="1:25" ht="33.75" x14ac:dyDescent="0.25">
      <c r="A12" s="54" t="s">
        <v>11</v>
      </c>
      <c r="B12" s="54" t="s">
        <v>12</v>
      </c>
      <c r="C12" s="64" t="s">
        <v>51</v>
      </c>
      <c r="D12" s="65" t="s">
        <v>52</v>
      </c>
      <c r="E12" s="66" t="s">
        <v>53</v>
      </c>
      <c r="F12" s="54" t="s">
        <v>15</v>
      </c>
      <c r="G12" s="67" t="s">
        <v>54</v>
      </c>
      <c r="H12" s="68"/>
      <c r="I12" s="68" t="s">
        <v>18</v>
      </c>
      <c r="J12" s="68"/>
      <c r="K12" s="69"/>
      <c r="L12" s="70" t="s">
        <v>55</v>
      </c>
      <c r="M12" s="57" t="s">
        <v>22</v>
      </c>
      <c r="N12" s="71" t="s">
        <v>56</v>
      </c>
      <c r="O12" s="72"/>
      <c r="P12" s="57" t="s">
        <v>24</v>
      </c>
      <c r="Q12" s="73" t="s">
        <v>25</v>
      </c>
      <c r="R12" s="71" t="s">
        <v>57</v>
      </c>
      <c r="S12" s="72"/>
      <c r="T12" s="74" t="s">
        <v>58</v>
      </c>
      <c r="U12" s="75" t="s">
        <v>59</v>
      </c>
      <c r="V12" s="75" t="s">
        <v>60</v>
      </c>
      <c r="W12" s="76" t="s">
        <v>61</v>
      </c>
      <c r="X12" s="76" t="s">
        <v>62</v>
      </c>
      <c r="Y12" s="77" t="s">
        <v>63</v>
      </c>
    </row>
    <row r="13" spans="1:25" x14ac:dyDescent="0.25">
      <c r="A13" s="54" t="s">
        <v>29</v>
      </c>
      <c r="B13" s="54"/>
      <c r="C13" s="64"/>
      <c r="D13" s="65"/>
      <c r="E13" s="66"/>
      <c r="F13" s="55"/>
      <c r="G13" s="67"/>
      <c r="H13" s="68"/>
      <c r="I13" s="68"/>
      <c r="J13" s="68"/>
      <c r="K13" s="69"/>
      <c r="L13" s="54"/>
      <c r="M13" s="57"/>
      <c r="N13" s="78" t="s">
        <v>64</v>
      </c>
      <c r="O13" s="72"/>
      <c r="P13" s="57" t="s">
        <v>33</v>
      </c>
      <c r="Q13" s="79" t="s">
        <v>35</v>
      </c>
      <c r="R13" s="78"/>
      <c r="S13" s="72"/>
      <c r="T13" s="61"/>
      <c r="U13" s="58"/>
      <c r="V13" s="58"/>
      <c r="W13" s="80"/>
      <c r="X13" s="80"/>
      <c r="Y13" s="59"/>
    </row>
    <row r="14" spans="1:25" ht="15.75" thickBot="1" x14ac:dyDescent="0.3">
      <c r="A14" s="81"/>
      <c r="B14" s="81" t="s">
        <v>42</v>
      </c>
      <c r="C14" s="82" t="s">
        <v>43</v>
      </c>
      <c r="D14" s="83" t="s">
        <v>43</v>
      </c>
      <c r="E14" s="84" t="s">
        <v>43</v>
      </c>
      <c r="F14" s="85"/>
      <c r="G14" s="86" t="s">
        <v>43</v>
      </c>
      <c r="H14" s="87"/>
      <c r="I14" s="87" t="s">
        <v>44</v>
      </c>
      <c r="J14" s="87"/>
      <c r="K14" s="88"/>
      <c r="L14" s="81" t="s">
        <v>43</v>
      </c>
      <c r="M14" s="89" t="s">
        <v>65</v>
      </c>
      <c r="N14" s="90" t="s">
        <v>43</v>
      </c>
      <c r="O14" s="91"/>
      <c r="P14" s="89" t="s">
        <v>43</v>
      </c>
      <c r="Q14" s="79" t="s">
        <v>45</v>
      </c>
      <c r="R14" s="90"/>
      <c r="S14" s="91"/>
      <c r="T14" s="92" t="s">
        <v>66</v>
      </c>
      <c r="U14" s="93" t="s">
        <v>66</v>
      </c>
      <c r="V14" s="93" t="s">
        <v>66</v>
      </c>
      <c r="W14" s="93" t="s">
        <v>66</v>
      </c>
      <c r="X14" s="93" t="s">
        <v>66</v>
      </c>
      <c r="Y14" s="94"/>
    </row>
    <row r="15" spans="1:25" s="125" customFormat="1" x14ac:dyDescent="0.25">
      <c r="A15" s="125" t="s">
        <v>81</v>
      </c>
      <c r="B15" s="126">
        <v>36035</v>
      </c>
      <c r="E15" s="125">
        <v>7.35</v>
      </c>
      <c r="F15" s="125" t="s">
        <v>84</v>
      </c>
      <c r="P15" s="127">
        <v>1.7399999999999993</v>
      </c>
      <c r="Q15" s="128">
        <v>0.5</v>
      </c>
      <c r="R15" s="125" t="s">
        <v>86</v>
      </c>
      <c r="T15" s="127"/>
      <c r="V15" s="127"/>
      <c r="X15" s="125">
        <v>0.14000000000000001</v>
      </c>
    </row>
    <row r="16" spans="1:25" s="178" customFormat="1" x14ac:dyDescent="0.25">
      <c r="A16" s="178" t="s">
        <v>81</v>
      </c>
      <c r="B16" s="179">
        <v>36321</v>
      </c>
      <c r="C16" s="178">
        <v>9.5</v>
      </c>
      <c r="D16" s="178">
        <v>7.0000000000000007E-2</v>
      </c>
      <c r="E16" s="178">
        <f>C16-D16</f>
        <v>9.43</v>
      </c>
      <c r="F16" s="178" t="s">
        <v>83</v>
      </c>
      <c r="G16" s="178" t="s">
        <v>85</v>
      </c>
      <c r="L16" s="178">
        <v>7.35</v>
      </c>
      <c r="P16" s="178">
        <f>E16-L16</f>
        <v>2.08</v>
      </c>
      <c r="Q16" s="180">
        <v>0.4</v>
      </c>
      <c r="R16" s="178" t="s">
        <v>87</v>
      </c>
      <c r="U16" s="264">
        <f>P16*Q16</f>
        <v>0.83200000000000007</v>
      </c>
      <c r="W16" s="178" t="s">
        <v>124</v>
      </c>
    </row>
    <row r="17" spans="1:24" s="125" customFormat="1" x14ac:dyDescent="0.25">
      <c r="A17" s="125" t="s">
        <v>81</v>
      </c>
      <c r="B17" s="126">
        <v>36417</v>
      </c>
      <c r="E17" s="125">
        <v>7.56</v>
      </c>
      <c r="F17" s="125" t="s">
        <v>84</v>
      </c>
      <c r="G17" s="125" t="s">
        <v>85</v>
      </c>
      <c r="L17" s="125">
        <f>E15</f>
        <v>7.35</v>
      </c>
      <c r="P17" s="125">
        <f>E17-L17</f>
        <v>0.20999999999999996</v>
      </c>
      <c r="Q17" s="128">
        <v>0.5</v>
      </c>
      <c r="R17" s="125" t="s">
        <v>87</v>
      </c>
      <c r="T17" s="127">
        <f>V17-U16</f>
        <v>-0.72700000000000009</v>
      </c>
      <c r="V17" s="127">
        <f>P17*Q17</f>
        <v>0.10499999999999998</v>
      </c>
    </row>
    <row r="18" spans="1:24" s="125" customFormat="1" x14ac:dyDescent="0.25">
      <c r="A18" s="125" t="s">
        <v>81</v>
      </c>
      <c r="B18" s="126">
        <v>36417</v>
      </c>
      <c r="F18" s="125" t="s">
        <v>123</v>
      </c>
      <c r="G18" s="125">
        <v>0.42</v>
      </c>
      <c r="P18" s="125">
        <f>G18</f>
        <v>0.42</v>
      </c>
      <c r="Q18" s="128">
        <v>0.25</v>
      </c>
      <c r="X18" s="127">
        <f>P18*Q18</f>
        <v>0.105</v>
      </c>
    </row>
    <row r="19" spans="1:24" ht="15.75" thickBot="1" x14ac:dyDescent="0.3">
      <c r="A19" s="95"/>
      <c r="B19" s="96"/>
      <c r="C19" s="97"/>
      <c r="D19" s="97"/>
      <c r="E19" s="98"/>
      <c r="F19" s="97"/>
      <c r="G19" s="98"/>
      <c r="H19" s="97"/>
      <c r="I19" s="97"/>
      <c r="J19" s="97"/>
      <c r="K19" s="97"/>
      <c r="L19" s="98"/>
      <c r="M19" s="97"/>
      <c r="N19" s="97"/>
      <c r="O19" s="97"/>
      <c r="P19" s="98"/>
      <c r="Q19" s="98"/>
      <c r="R19" s="97"/>
      <c r="S19" s="97"/>
      <c r="T19" s="97"/>
      <c r="U19" s="98"/>
      <c r="V19" s="97"/>
      <c r="W19" s="97"/>
      <c r="X19" s="97"/>
    </row>
    <row r="20" spans="1:24" x14ac:dyDescent="0.25">
      <c r="A20" s="265" t="s">
        <v>67</v>
      </c>
      <c r="B20" s="266"/>
      <c r="C20" s="269" t="s">
        <v>68</v>
      </c>
      <c r="D20" s="270"/>
      <c r="E20" s="106" t="s">
        <v>69</v>
      </c>
      <c r="F20" s="107"/>
      <c r="G20" s="106" t="s">
        <v>70</v>
      </c>
      <c r="H20" s="107"/>
      <c r="I20" s="108" t="s">
        <v>71</v>
      </c>
      <c r="J20" s="97"/>
      <c r="K20" s="97"/>
      <c r="L20" s="98"/>
      <c r="M20" s="97"/>
      <c r="N20" s="97"/>
      <c r="O20" s="97"/>
      <c r="P20" s="98"/>
      <c r="Q20" s="98"/>
      <c r="R20" s="97"/>
      <c r="S20" s="97"/>
      <c r="T20" s="98"/>
      <c r="U20" s="97"/>
      <c r="V20" s="98"/>
      <c r="W20" s="97"/>
      <c r="X20" s="97"/>
    </row>
    <row r="21" spans="1:24" ht="26.25" x14ac:dyDescent="0.25">
      <c r="A21" s="267"/>
      <c r="B21" s="268"/>
      <c r="C21" s="109" t="s">
        <v>72</v>
      </c>
      <c r="D21" s="124" t="s">
        <v>73</v>
      </c>
      <c r="E21" s="157">
        <f>B15</f>
        <v>36035</v>
      </c>
      <c r="F21" s="158"/>
      <c r="G21" s="159">
        <f>B16</f>
        <v>36321</v>
      </c>
      <c r="H21" s="158" t="s">
        <v>74</v>
      </c>
      <c r="I21" s="160">
        <f>B17</f>
        <v>36417</v>
      </c>
      <c r="J21" s="97"/>
      <c r="K21" s="97"/>
      <c r="L21" s="97"/>
      <c r="M21" s="97"/>
      <c r="N21" s="97"/>
      <c r="O21" s="97"/>
      <c r="P21" s="97"/>
      <c r="Q21" s="97"/>
      <c r="R21" s="97"/>
      <c r="S21" s="97"/>
      <c r="T21" s="97"/>
      <c r="U21" s="97"/>
      <c r="V21" s="97"/>
      <c r="W21" s="97"/>
      <c r="X21" s="97"/>
    </row>
    <row r="22" spans="1:24" s="97" customFormat="1" x14ac:dyDescent="0.25">
      <c r="A22" s="110"/>
      <c r="B22" s="111" t="s">
        <v>75</v>
      </c>
      <c r="C22" s="112">
        <f>U16</f>
        <v>0.83200000000000007</v>
      </c>
      <c r="D22" s="129" t="s">
        <v>125</v>
      </c>
      <c r="E22" s="113"/>
      <c r="F22" s="113"/>
      <c r="G22" s="114"/>
      <c r="H22" s="112"/>
      <c r="I22" s="115"/>
    </row>
    <row r="23" spans="1:24" s="97" customFormat="1" x14ac:dyDescent="0.25">
      <c r="A23" s="110"/>
      <c r="B23" s="111" t="s">
        <v>76</v>
      </c>
      <c r="C23" s="112">
        <f>T17</f>
        <v>-0.72700000000000009</v>
      </c>
      <c r="D23" s="112"/>
      <c r="E23" s="113"/>
      <c r="F23" s="113"/>
      <c r="G23" s="114"/>
      <c r="H23" s="112"/>
      <c r="I23" s="115"/>
    </row>
    <row r="24" spans="1:24" s="97" customFormat="1" x14ac:dyDescent="0.25">
      <c r="A24" s="110"/>
      <c r="B24" s="111" t="s">
        <v>77</v>
      </c>
      <c r="C24" s="112">
        <f>V17</f>
        <v>0.10499999999999998</v>
      </c>
      <c r="D24" s="112"/>
      <c r="E24" s="113"/>
      <c r="F24" s="113"/>
      <c r="G24" s="114"/>
      <c r="H24" s="112"/>
      <c r="I24" s="115"/>
      <c r="J24" s="99"/>
      <c r="K24" s="99"/>
      <c r="L24" s="99"/>
      <c r="M24" s="99"/>
      <c r="N24" s="99"/>
      <c r="O24" s="99"/>
      <c r="P24" s="99"/>
      <c r="Q24" s="99"/>
      <c r="R24" s="99"/>
      <c r="S24" s="99"/>
      <c r="T24" s="99"/>
      <c r="U24" s="99"/>
      <c r="V24" s="99"/>
      <c r="W24" s="99"/>
      <c r="X24" s="99"/>
    </row>
    <row r="25" spans="1:24" s="97" customFormat="1" ht="12.75" x14ac:dyDescent="0.2">
      <c r="A25" s="110"/>
      <c r="B25" s="116" t="s">
        <v>78</v>
      </c>
      <c r="C25" s="112">
        <f>X15</f>
        <v>0.14000000000000001</v>
      </c>
      <c r="D25" s="112"/>
      <c r="E25" s="113"/>
      <c r="F25" s="113"/>
      <c r="G25" s="112"/>
      <c r="H25" s="112"/>
      <c r="I25" s="115"/>
      <c r="J25" s="99"/>
      <c r="K25" s="99"/>
      <c r="L25" s="99"/>
      <c r="M25" s="99"/>
      <c r="N25" s="99"/>
      <c r="O25" s="99"/>
      <c r="P25" s="99"/>
      <c r="Q25" s="99"/>
      <c r="R25" s="99"/>
      <c r="S25" s="99"/>
      <c r="T25" s="99"/>
      <c r="U25" s="99"/>
      <c r="V25" s="99"/>
      <c r="W25" s="99"/>
      <c r="X25" s="99"/>
    </row>
    <row r="26" spans="1:24" s="97" customFormat="1" x14ac:dyDescent="0.25">
      <c r="A26" s="110"/>
      <c r="B26" s="117" t="s">
        <v>79</v>
      </c>
      <c r="C26" s="112" t="str">
        <f>W16</f>
        <v>NA (no good snow depth in spring 1999)</v>
      </c>
      <c r="D26" s="112"/>
      <c r="E26" s="113"/>
      <c r="F26" s="113"/>
      <c r="G26" s="112"/>
      <c r="H26" s="112"/>
      <c r="I26" s="115"/>
      <c r="J26"/>
      <c r="K26"/>
      <c r="L26"/>
      <c r="M26"/>
      <c r="N26"/>
      <c r="O26"/>
      <c r="P26"/>
      <c r="Q26"/>
      <c r="R26"/>
      <c r="S26"/>
      <c r="T26"/>
      <c r="U26"/>
      <c r="V26"/>
      <c r="W26"/>
      <c r="X26"/>
    </row>
    <row r="27" spans="1:24" s="99" customFormat="1" ht="15.75" thickBot="1" x14ac:dyDescent="0.3">
      <c r="A27" s="118"/>
      <c r="B27" s="119" t="s">
        <v>80</v>
      </c>
      <c r="C27" s="120">
        <f>X18</f>
        <v>0.105</v>
      </c>
      <c r="D27" s="120"/>
      <c r="E27" s="121"/>
      <c r="F27" s="121"/>
      <c r="G27" s="122"/>
      <c r="H27" s="122"/>
      <c r="I27" s="123"/>
      <c r="J27"/>
      <c r="K27"/>
      <c r="L27"/>
      <c r="M27"/>
      <c r="N27"/>
      <c r="O27"/>
      <c r="P27"/>
      <c r="Q27"/>
      <c r="R27"/>
      <c r="S27"/>
      <c r="T27"/>
      <c r="U27"/>
      <c r="V27"/>
      <c r="W27"/>
      <c r="X27"/>
    </row>
    <row r="28" spans="1:24" s="99" customFormat="1" x14ac:dyDescent="0.25">
      <c r="A28"/>
      <c r="B28"/>
      <c r="C28"/>
      <c r="D28"/>
      <c r="E28"/>
      <c r="F28"/>
      <c r="G28"/>
      <c r="H28"/>
      <c r="I28"/>
      <c r="J28"/>
      <c r="K28"/>
      <c r="L28"/>
      <c r="M28"/>
      <c r="N28"/>
      <c r="O28"/>
      <c r="P28"/>
      <c r="Q28"/>
      <c r="R28"/>
      <c r="S28"/>
      <c r="T28"/>
      <c r="U28"/>
      <c r="V28"/>
      <c r="W28"/>
      <c r="X28"/>
    </row>
  </sheetData>
  <mergeCells count="9">
    <mergeCell ref="P2:S2"/>
    <mergeCell ref="D3:E3"/>
    <mergeCell ref="C11:E11"/>
    <mergeCell ref="G11:K11"/>
    <mergeCell ref="A20:B21"/>
    <mergeCell ref="C20:D20"/>
    <mergeCell ref="C2:E2"/>
    <mergeCell ref="G2:K2"/>
    <mergeCell ref="M2:O2"/>
  </mergeCells>
  <pageMargins left="0.7" right="0.7" top="0.75" bottom="0.75" header="0.3" footer="0.3"/>
  <pageSetup orientation="portrait" verticalDpi="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7C5AE-E67C-4D32-8D34-7158C1F5FC69}">
  <dimension ref="A1:Z153"/>
  <sheetViews>
    <sheetView workbookViewId="0">
      <selection activeCell="I22" sqref="I22"/>
    </sheetView>
  </sheetViews>
  <sheetFormatPr defaultColWidth="7.85546875" defaultRowHeight="11.25" x14ac:dyDescent="0.2"/>
  <cols>
    <col min="1" max="1" width="22.7109375" style="215" customWidth="1"/>
    <col min="2" max="2" width="22" style="215" customWidth="1"/>
    <col min="3" max="3" width="15.42578125" style="263" customWidth="1"/>
    <col min="4" max="4" width="14.28515625" style="263" customWidth="1"/>
    <col min="5" max="5" width="11.85546875" style="263" customWidth="1"/>
    <col min="6" max="6" width="18.28515625" style="263" customWidth="1"/>
    <col min="7" max="7" width="13.7109375" style="212" customWidth="1"/>
    <col min="8" max="8" width="18.7109375" style="251" customWidth="1"/>
    <col min="9" max="9" width="10.7109375" style="212" customWidth="1"/>
    <col min="10" max="10" width="8.5703125" style="212" customWidth="1"/>
    <col min="11" max="11" width="13.5703125" style="220" customWidth="1"/>
    <col min="12" max="12" width="7" style="253" customWidth="1"/>
    <col min="13" max="13" width="10.28515625" style="215" customWidth="1"/>
    <col min="14" max="14" width="5.7109375" style="215" bestFit="1" customWidth="1"/>
    <col min="15" max="15" width="16.5703125" style="214" customWidth="1"/>
    <col min="16" max="16" width="5.85546875" style="262" bestFit="1" customWidth="1"/>
    <col min="17" max="17" width="14" style="216" bestFit="1" customWidth="1"/>
    <col min="18" max="18" width="6" style="216" bestFit="1" customWidth="1"/>
    <col min="19" max="19" width="8.7109375" style="216" bestFit="1" customWidth="1"/>
    <col min="20" max="21" width="17.28515625" style="215" bestFit="1" customWidth="1"/>
    <col min="22" max="22" width="9.28515625" style="215" bestFit="1" customWidth="1"/>
    <col min="23" max="27" width="5.28515625" style="215" customWidth="1"/>
    <col min="28" max="28" width="17" style="215" customWidth="1"/>
    <col min="29" max="16384" width="7.85546875" style="215"/>
  </cols>
  <sheetData>
    <row r="1" spans="1:24" s="189" customFormat="1" ht="12.75" x14ac:dyDescent="0.2">
      <c r="A1" s="181" t="s">
        <v>88</v>
      </c>
      <c r="B1" s="182" t="s">
        <v>89</v>
      </c>
      <c r="C1" s="183"/>
      <c r="D1" s="182"/>
      <c r="E1" s="184"/>
      <c r="F1" s="184"/>
      <c r="G1" s="185"/>
      <c r="H1" s="186" t="s">
        <v>90</v>
      </c>
      <c r="I1" s="187">
        <f>MAX(A12:A14)*2.54/100</f>
        <v>0.83820000000000006</v>
      </c>
      <c r="J1" s="188" t="s">
        <v>91</v>
      </c>
      <c r="K1" s="182"/>
      <c r="L1" s="182"/>
      <c r="N1" s="190"/>
      <c r="P1" s="191"/>
      <c r="Q1" s="191"/>
      <c r="R1" s="191"/>
      <c r="S1" s="191"/>
    </row>
    <row r="2" spans="1:24" s="189" customFormat="1" ht="12.75" x14ac:dyDescent="0.2">
      <c r="A2" s="192" t="s">
        <v>92</v>
      </c>
      <c r="B2" s="182" t="s">
        <v>93</v>
      </c>
      <c r="C2" s="193"/>
      <c r="D2" s="182"/>
      <c r="E2" s="194"/>
      <c r="F2" s="194"/>
      <c r="G2" s="195"/>
      <c r="H2" s="196" t="s">
        <v>94</v>
      </c>
      <c r="I2" s="197"/>
      <c r="J2" s="198" t="s">
        <v>95</v>
      </c>
      <c r="K2" s="182"/>
      <c r="L2" s="182"/>
      <c r="N2" s="199"/>
      <c r="P2" s="191"/>
      <c r="Q2" s="191"/>
      <c r="R2" s="191"/>
      <c r="S2" s="191"/>
    </row>
    <row r="3" spans="1:24" s="202" customFormat="1" ht="11.25" customHeight="1" x14ac:dyDescent="0.2">
      <c r="A3" s="200" t="s">
        <v>96</v>
      </c>
      <c r="B3" s="201">
        <v>36417</v>
      </c>
      <c r="C3" s="193"/>
      <c r="D3" s="194"/>
      <c r="E3" s="194"/>
      <c r="F3" s="194"/>
      <c r="G3" s="195"/>
      <c r="H3" s="200" t="s">
        <v>97</v>
      </c>
      <c r="I3" s="197"/>
      <c r="J3" s="198"/>
      <c r="K3" s="182"/>
      <c r="L3" s="182"/>
      <c r="N3" s="203"/>
      <c r="P3" s="204"/>
      <c r="Q3" s="204"/>
      <c r="R3" s="204"/>
      <c r="S3" s="204"/>
    </row>
    <row r="4" spans="1:24" s="189" customFormat="1" ht="12.75" x14ac:dyDescent="0.2">
      <c r="A4" s="200" t="s">
        <v>98</v>
      </c>
      <c r="B4" s="205" t="s">
        <v>121</v>
      </c>
      <c r="C4" s="193"/>
      <c r="D4" s="194"/>
      <c r="E4" s="194"/>
      <c r="F4" s="194"/>
      <c r="G4" s="195"/>
      <c r="H4" s="200" t="s">
        <v>99</v>
      </c>
      <c r="I4" s="197">
        <f>AVERAGE(E12:E14)</f>
        <v>0.45454545454545453</v>
      </c>
      <c r="J4" s="198"/>
      <c r="K4" s="182"/>
      <c r="L4" s="182"/>
      <c r="M4" s="190"/>
      <c r="N4" s="190"/>
      <c r="P4" s="191"/>
      <c r="Q4" s="191"/>
      <c r="R4" s="191"/>
      <c r="S4" s="191"/>
    </row>
    <row r="5" spans="1:24" s="210" customFormat="1" ht="12.75" x14ac:dyDescent="0.2">
      <c r="A5" s="192" t="s">
        <v>100</v>
      </c>
      <c r="B5" s="206" t="s">
        <v>101</v>
      </c>
      <c r="C5" s="193"/>
      <c r="D5" s="194"/>
      <c r="E5" s="194"/>
      <c r="F5" s="207"/>
      <c r="G5" s="207"/>
      <c r="H5" s="200"/>
      <c r="I5" s="208"/>
      <c r="J5" s="198"/>
      <c r="K5" s="182"/>
      <c r="L5" s="182"/>
      <c r="M5" s="209"/>
      <c r="N5" s="209"/>
      <c r="P5" s="211"/>
      <c r="Q5" s="211"/>
      <c r="R5" s="211"/>
      <c r="S5" s="211"/>
    </row>
    <row r="6" spans="1:24" x14ac:dyDescent="0.2">
      <c r="A6" s="212"/>
      <c r="B6" s="212"/>
      <c r="C6" s="212"/>
      <c r="D6" s="212"/>
      <c r="E6" s="213"/>
      <c r="F6" s="209"/>
      <c r="G6" s="209"/>
      <c r="H6" s="214"/>
      <c r="I6" s="214"/>
      <c r="J6" s="215"/>
      <c r="K6" s="215"/>
      <c r="L6" s="214"/>
      <c r="M6" s="214"/>
      <c r="O6" s="215"/>
      <c r="P6" s="216"/>
    </row>
    <row r="7" spans="1:24" x14ac:dyDescent="0.2">
      <c r="A7" s="212"/>
      <c r="B7" s="212"/>
      <c r="C7" s="212"/>
      <c r="D7" s="212"/>
      <c r="E7" s="213"/>
      <c r="F7" s="217"/>
      <c r="G7" s="218"/>
      <c r="H7" s="214"/>
      <c r="I7" s="214"/>
      <c r="J7" s="215"/>
      <c r="K7" s="215"/>
      <c r="L7" s="214"/>
      <c r="M7" s="214"/>
      <c r="O7" s="215"/>
      <c r="P7" s="216"/>
    </row>
    <row r="8" spans="1:24" ht="12" thickBot="1" x14ac:dyDescent="0.25">
      <c r="A8" s="212"/>
      <c r="B8" s="212"/>
      <c r="C8" s="219"/>
      <c r="D8" s="219"/>
      <c r="E8" s="220"/>
      <c r="F8" s="215"/>
      <c r="G8" s="215"/>
      <c r="H8" s="189" t="s">
        <v>102</v>
      </c>
      <c r="I8" s="214"/>
      <c r="J8" s="215"/>
      <c r="K8" s="189" t="s">
        <v>103</v>
      </c>
      <c r="L8" s="214"/>
      <c r="M8" s="214"/>
      <c r="O8" s="190" t="s">
        <v>104</v>
      </c>
      <c r="P8" s="216"/>
    </row>
    <row r="9" spans="1:24" x14ac:dyDescent="0.2">
      <c r="A9" s="221"/>
      <c r="B9" s="222"/>
      <c r="C9" s="214"/>
      <c r="D9" s="214"/>
      <c r="E9" s="222"/>
      <c r="F9" s="222"/>
      <c r="G9" s="223"/>
      <c r="H9" s="221"/>
      <c r="I9" s="224"/>
      <c r="J9" s="223"/>
      <c r="K9" s="225"/>
      <c r="L9" s="226"/>
      <c r="M9" s="227"/>
      <c r="P9" s="216"/>
      <c r="W9" s="214"/>
      <c r="X9" s="214"/>
    </row>
    <row r="10" spans="1:24" x14ac:dyDescent="0.2">
      <c r="A10" s="228" t="s">
        <v>105</v>
      </c>
      <c r="B10" s="217" t="s">
        <v>106</v>
      </c>
      <c r="C10" s="229" t="s">
        <v>107</v>
      </c>
      <c r="D10" s="230" t="s">
        <v>108</v>
      </c>
      <c r="E10" s="217" t="s">
        <v>22</v>
      </c>
      <c r="F10" s="231" t="s">
        <v>63</v>
      </c>
      <c r="G10" s="223"/>
      <c r="H10" s="217" t="s">
        <v>109</v>
      </c>
      <c r="I10" s="232" t="s">
        <v>110</v>
      </c>
      <c r="J10" s="215"/>
      <c r="K10" s="233" t="s">
        <v>111</v>
      </c>
      <c r="L10" s="199" t="s">
        <v>112</v>
      </c>
      <c r="M10" s="234" t="s">
        <v>113</v>
      </c>
      <c r="O10" s="189" t="s">
        <v>114</v>
      </c>
      <c r="P10" s="216"/>
      <c r="W10" s="235"/>
    </row>
    <row r="11" spans="1:24" ht="12" thickBot="1" x14ac:dyDescent="0.25">
      <c r="A11" s="236" t="s">
        <v>115</v>
      </c>
      <c r="B11" s="237" t="s">
        <v>115</v>
      </c>
      <c r="C11" s="238" t="s">
        <v>116</v>
      </c>
      <c r="D11" s="239" t="s">
        <v>116</v>
      </c>
      <c r="E11" s="240" t="s">
        <v>65</v>
      </c>
      <c r="F11" s="241"/>
      <c r="G11" s="223"/>
      <c r="H11" s="242"/>
      <c r="I11" s="243" t="s">
        <v>117</v>
      </c>
      <c r="J11" s="215"/>
      <c r="K11" s="244"/>
      <c r="L11" s="245"/>
      <c r="M11" s="246" t="s">
        <v>118</v>
      </c>
      <c r="O11" s="215" t="s">
        <v>119</v>
      </c>
      <c r="P11" s="216"/>
      <c r="W11" s="214"/>
    </row>
    <row r="12" spans="1:24" x14ac:dyDescent="0.2">
      <c r="A12" s="212">
        <v>33</v>
      </c>
      <c r="B12" s="212">
        <v>26.5</v>
      </c>
      <c r="C12" s="222">
        <v>32</v>
      </c>
      <c r="D12" s="247">
        <v>17</v>
      </c>
      <c r="E12" s="248">
        <f>(C12-D12)/A12</f>
        <v>0.45454545454545453</v>
      </c>
      <c r="F12" s="215" t="s">
        <v>122</v>
      </c>
      <c r="G12" s="215"/>
      <c r="H12" s="249" t="s">
        <v>120</v>
      </c>
      <c r="J12" s="215"/>
      <c r="K12" s="215" t="s">
        <v>120</v>
      </c>
      <c r="L12" s="215"/>
      <c r="M12" s="250"/>
      <c r="O12" s="216" t="e">
        <f>I1/I3</f>
        <v>#DIV/0!</v>
      </c>
      <c r="P12" s="216"/>
    </row>
    <row r="13" spans="1:24" x14ac:dyDescent="0.2">
      <c r="A13" s="212"/>
      <c r="B13" s="212"/>
      <c r="C13" s="215"/>
      <c r="D13" s="251"/>
      <c r="E13" s="252"/>
      <c r="F13" s="215"/>
      <c r="G13" s="215"/>
      <c r="H13" s="215"/>
      <c r="I13" s="215"/>
      <c r="J13" s="215"/>
      <c r="K13" s="215"/>
      <c r="L13" s="215"/>
      <c r="O13" s="215"/>
      <c r="P13" s="216"/>
    </row>
    <row r="14" spans="1:24" x14ac:dyDescent="0.2">
      <c r="A14" s="212"/>
      <c r="B14" s="212"/>
      <c r="C14" s="215"/>
      <c r="D14" s="251"/>
      <c r="E14" s="252"/>
      <c r="F14" s="253"/>
      <c r="G14" s="215"/>
      <c r="H14" s="215"/>
      <c r="I14" s="215"/>
      <c r="J14" s="215"/>
      <c r="K14" s="215"/>
      <c r="L14" s="215"/>
      <c r="O14" s="215"/>
      <c r="P14" s="216"/>
    </row>
    <row r="15" spans="1:24" x14ac:dyDescent="0.2">
      <c r="A15" s="212"/>
      <c r="B15" s="212"/>
      <c r="C15" s="212"/>
      <c r="D15" s="212"/>
      <c r="E15" s="220"/>
      <c r="F15" s="253"/>
      <c r="G15" s="215"/>
      <c r="H15" s="215"/>
      <c r="I15" s="215"/>
      <c r="J15" s="215"/>
      <c r="K15" s="215" t="s">
        <v>95</v>
      </c>
      <c r="L15" s="215"/>
      <c r="O15" s="215"/>
      <c r="P15" s="216"/>
    </row>
    <row r="16" spans="1:24" ht="15" x14ac:dyDescent="0.25">
      <c r="A16"/>
      <c r="B16"/>
      <c r="C16"/>
      <c r="D16"/>
      <c r="E16"/>
      <c r="F16" s="253"/>
      <c r="G16" s="215"/>
      <c r="H16" s="215"/>
      <c r="I16" s="215"/>
      <c r="J16" s="215"/>
      <c r="K16" s="215"/>
      <c r="L16" s="215"/>
      <c r="O16" s="215"/>
      <c r="P16" s="216"/>
    </row>
    <row r="17" spans="1:9" s="210" customFormat="1" ht="15" x14ac:dyDescent="0.25">
      <c r="A17"/>
      <c r="B17"/>
      <c r="C17"/>
      <c r="D17"/>
      <c r="E17"/>
      <c r="H17" s="215"/>
      <c r="I17" s="215"/>
    </row>
    <row r="18" spans="1:9" s="209" customFormat="1" ht="15" x14ac:dyDescent="0.25">
      <c r="A18"/>
      <c r="B18"/>
      <c r="C18"/>
      <c r="D18"/>
      <c r="E18"/>
      <c r="H18" s="215"/>
      <c r="I18" s="215"/>
    </row>
    <row r="19" spans="1:9" s="210" customFormat="1" ht="13.35" customHeight="1" x14ac:dyDescent="0.2">
      <c r="H19" s="215"/>
      <c r="I19" s="254"/>
    </row>
    <row r="20" spans="1:9" s="255" customFormat="1" ht="15" x14ac:dyDescent="0.25">
      <c r="A20"/>
      <c r="B20"/>
      <c r="C20"/>
      <c r="D20"/>
      <c r="E20"/>
      <c r="F20"/>
      <c r="H20" s="215"/>
      <c r="I20" s="254"/>
    </row>
    <row r="21" spans="1:9" s="257" customFormat="1" ht="13.35" customHeight="1" x14ac:dyDescent="0.25">
      <c r="A21" s="256"/>
      <c r="B21" s="256"/>
      <c r="C21" s="256"/>
      <c r="D21" s="256"/>
      <c r="E21" s="256"/>
      <c r="F21"/>
      <c r="H21" s="215"/>
      <c r="I21" s="258"/>
    </row>
    <row r="22" spans="1:9" s="257" customFormat="1" ht="15" x14ac:dyDescent="0.25">
      <c r="A22"/>
      <c r="B22"/>
      <c r="C22"/>
      <c r="D22"/>
      <c r="E22"/>
      <c r="F22"/>
      <c r="H22" s="215"/>
      <c r="I22" s="259"/>
    </row>
    <row r="23" spans="1:9" s="257" customFormat="1" ht="15" x14ac:dyDescent="0.25">
      <c r="A23"/>
      <c r="B23"/>
      <c r="C23"/>
      <c r="D23"/>
      <c r="E23"/>
      <c r="F23"/>
    </row>
    <row r="24" spans="1:9" s="257" customFormat="1" ht="15" x14ac:dyDescent="0.25">
      <c r="A24"/>
      <c r="B24"/>
      <c r="C24"/>
      <c r="D24"/>
      <c r="E24"/>
      <c r="F24"/>
    </row>
    <row r="25" spans="1:9" s="257" customFormat="1" x14ac:dyDescent="0.25"/>
    <row r="26" spans="1:9" s="260" customFormat="1" x14ac:dyDescent="0.25"/>
    <row r="27" spans="1:9" s="260" customFormat="1" x14ac:dyDescent="0.25"/>
    <row r="28" spans="1:9" s="260" customFormat="1" x14ac:dyDescent="0.25"/>
    <row r="29" spans="1:9" s="260" customFormat="1" x14ac:dyDescent="0.25"/>
    <row r="30" spans="1:9" s="260" customFormat="1" x14ac:dyDescent="0.25"/>
    <row r="31" spans="1:9" s="260" customFormat="1" x14ac:dyDescent="0.25"/>
    <row r="32" spans="1:9" s="260" customFormat="1" x14ac:dyDescent="0.25"/>
    <row r="33" spans="1:19" s="260" customFormat="1" x14ac:dyDescent="0.25"/>
    <row r="34" spans="1:19" x14ac:dyDescent="0.2">
      <c r="A34" s="260"/>
      <c r="C34" s="215"/>
      <c r="D34" s="215"/>
      <c r="E34" s="215"/>
      <c r="F34" s="215"/>
      <c r="G34" s="215"/>
      <c r="H34" s="215"/>
      <c r="I34" s="215"/>
      <c r="J34" s="215"/>
      <c r="K34" s="215"/>
      <c r="L34" s="215"/>
      <c r="O34" s="215"/>
      <c r="P34" s="215"/>
      <c r="Q34" s="215"/>
      <c r="R34" s="215"/>
      <c r="S34" s="215"/>
    </row>
    <row r="35" spans="1:19" x14ac:dyDescent="0.2">
      <c r="A35" s="260"/>
      <c r="C35" s="215"/>
      <c r="D35" s="215"/>
      <c r="E35" s="215"/>
      <c r="F35" s="215"/>
      <c r="G35" s="215"/>
      <c r="H35" s="215"/>
      <c r="I35" s="215"/>
      <c r="J35" s="215"/>
      <c r="K35" s="215"/>
      <c r="L35" s="215"/>
      <c r="O35" s="215"/>
      <c r="P35" s="215"/>
      <c r="Q35" s="215"/>
      <c r="R35" s="215"/>
      <c r="S35" s="215"/>
    </row>
    <row r="36" spans="1:19" ht="15" x14ac:dyDescent="0.25">
      <c r="A36" s="260"/>
      <c r="C36"/>
      <c r="D36" s="215"/>
      <c r="E36" s="215"/>
      <c r="F36" s="215"/>
      <c r="G36" s="215"/>
      <c r="H36" s="215"/>
      <c r="I36" s="215"/>
      <c r="J36" s="215"/>
      <c r="K36" s="215"/>
      <c r="L36" s="215"/>
      <c r="O36" s="215"/>
      <c r="P36" s="215"/>
      <c r="Q36" s="215"/>
      <c r="R36" s="215"/>
      <c r="S36" s="215"/>
    </row>
    <row r="37" spans="1:19" x14ac:dyDescent="0.2">
      <c r="A37" s="260"/>
      <c r="C37" s="215"/>
      <c r="D37" s="215"/>
      <c r="E37" s="215"/>
      <c r="F37" s="215"/>
      <c r="G37" s="215"/>
      <c r="H37" s="215"/>
      <c r="I37" s="215"/>
      <c r="J37" s="215"/>
      <c r="K37" s="215"/>
      <c r="L37" s="215"/>
      <c r="O37" s="215"/>
      <c r="P37" s="215"/>
      <c r="Q37" s="215"/>
      <c r="R37" s="215"/>
      <c r="S37" s="215"/>
    </row>
    <row r="38" spans="1:19" x14ac:dyDescent="0.2">
      <c r="A38" s="260"/>
      <c r="C38" s="215"/>
      <c r="D38" s="215"/>
      <c r="E38" s="215"/>
      <c r="F38" s="215"/>
      <c r="G38" s="215"/>
      <c r="H38" s="215"/>
      <c r="I38" s="215"/>
      <c r="J38" s="215"/>
      <c r="K38" s="215"/>
      <c r="L38" s="215"/>
      <c r="O38" s="215"/>
      <c r="P38" s="215"/>
      <c r="Q38" s="215"/>
      <c r="R38" s="215"/>
      <c r="S38" s="215"/>
    </row>
    <row r="39" spans="1:19" x14ac:dyDescent="0.2">
      <c r="C39" s="215"/>
      <c r="D39" s="215"/>
      <c r="E39" s="215"/>
      <c r="F39" s="215"/>
      <c r="G39" s="215"/>
      <c r="H39" s="215"/>
      <c r="I39" s="215"/>
      <c r="J39" s="215"/>
      <c r="K39" s="215"/>
      <c r="L39" s="215"/>
      <c r="O39" s="215"/>
      <c r="P39" s="215"/>
      <c r="Q39" s="215"/>
      <c r="R39" s="215"/>
      <c r="S39" s="215"/>
    </row>
    <row r="40" spans="1:19" x14ac:dyDescent="0.2">
      <c r="C40" s="215"/>
      <c r="D40" s="215"/>
      <c r="E40" s="215"/>
      <c r="F40" s="215"/>
      <c r="G40" s="215"/>
      <c r="H40" s="215"/>
      <c r="I40" s="215"/>
      <c r="J40" s="215"/>
      <c r="K40" s="215"/>
      <c r="L40" s="215"/>
      <c r="O40" s="215"/>
      <c r="P40" s="215"/>
      <c r="Q40" s="215"/>
      <c r="R40" s="215"/>
      <c r="S40" s="215"/>
    </row>
    <row r="41" spans="1:19" x14ac:dyDescent="0.2">
      <c r="C41" s="215"/>
      <c r="D41" s="215"/>
      <c r="E41" s="215"/>
      <c r="F41" s="215"/>
      <c r="G41" s="215"/>
      <c r="H41" s="215"/>
      <c r="I41" s="215"/>
      <c r="J41" s="215"/>
      <c r="K41" s="215"/>
      <c r="L41" s="215"/>
      <c r="O41" s="215"/>
      <c r="P41" s="215"/>
      <c r="Q41" s="215"/>
      <c r="R41" s="215"/>
      <c r="S41" s="215"/>
    </row>
    <row r="42" spans="1:19" x14ac:dyDescent="0.2">
      <c r="C42" s="215"/>
      <c r="D42" s="215"/>
      <c r="E42" s="215"/>
      <c r="F42" s="215"/>
      <c r="G42" s="215"/>
      <c r="H42" s="215"/>
      <c r="I42" s="215"/>
      <c r="J42" s="215"/>
      <c r="K42" s="215"/>
      <c r="L42" s="215"/>
      <c r="O42" s="215"/>
      <c r="P42" s="215"/>
      <c r="Q42" s="215"/>
      <c r="R42" s="215"/>
      <c r="S42" s="215"/>
    </row>
    <row r="43" spans="1:19" x14ac:dyDescent="0.2">
      <c r="C43" s="215"/>
      <c r="D43" s="215"/>
      <c r="E43" s="215"/>
      <c r="F43" s="215"/>
      <c r="G43" s="215"/>
      <c r="H43" s="215"/>
      <c r="I43" s="215"/>
      <c r="J43" s="215"/>
      <c r="K43" s="215"/>
      <c r="L43" s="215"/>
      <c r="O43" s="215"/>
      <c r="P43" s="215"/>
      <c r="Q43" s="215"/>
      <c r="R43" s="215"/>
      <c r="S43" s="215"/>
    </row>
    <row r="44" spans="1:19" x14ac:dyDescent="0.2">
      <c r="C44" s="215"/>
      <c r="D44" s="215"/>
      <c r="E44" s="215"/>
      <c r="F44" s="215"/>
      <c r="G44" s="215"/>
      <c r="H44" s="215"/>
      <c r="I44" s="215"/>
      <c r="J44" s="215"/>
      <c r="K44" s="215"/>
      <c r="L44" s="215"/>
      <c r="O44" s="215"/>
      <c r="P44" s="215"/>
      <c r="Q44" s="215"/>
      <c r="R44" s="215"/>
      <c r="S44" s="215"/>
    </row>
    <row r="45" spans="1:19" x14ac:dyDescent="0.2">
      <c r="C45" s="215"/>
      <c r="D45" s="215"/>
      <c r="E45" s="215"/>
      <c r="F45" s="215"/>
      <c r="G45" s="215"/>
      <c r="H45" s="215"/>
      <c r="I45" s="214"/>
      <c r="J45" s="215"/>
      <c r="K45" s="215"/>
      <c r="L45" s="214"/>
      <c r="M45" s="214"/>
      <c r="O45" s="215"/>
      <c r="P45" s="216"/>
    </row>
    <row r="46" spans="1:19" x14ac:dyDescent="0.2">
      <c r="C46" s="215"/>
      <c r="D46" s="215"/>
      <c r="E46" s="215"/>
      <c r="F46" s="215"/>
      <c r="G46" s="215"/>
      <c r="H46" s="215"/>
      <c r="I46" s="214"/>
      <c r="J46" s="215"/>
      <c r="K46" s="215"/>
      <c r="L46" s="214"/>
      <c r="M46" s="214"/>
      <c r="O46" s="215"/>
      <c r="P46" s="216"/>
    </row>
    <row r="47" spans="1:19" x14ac:dyDescent="0.2">
      <c r="C47" s="215"/>
      <c r="D47" s="215"/>
      <c r="E47" s="215"/>
      <c r="F47" s="215"/>
      <c r="G47" s="215"/>
      <c r="H47" s="215"/>
      <c r="I47" s="214"/>
      <c r="J47" s="215"/>
      <c r="K47" s="215"/>
      <c r="L47" s="214"/>
      <c r="M47" s="214"/>
      <c r="O47" s="215"/>
      <c r="P47" s="216"/>
    </row>
    <row r="48" spans="1:19" x14ac:dyDescent="0.2">
      <c r="C48" s="215"/>
      <c r="D48" s="215"/>
      <c r="E48" s="215"/>
      <c r="F48" s="215"/>
      <c r="G48" s="215"/>
      <c r="H48" s="215"/>
      <c r="I48" s="215"/>
      <c r="J48" s="261"/>
      <c r="K48" s="215"/>
      <c r="L48" s="214"/>
      <c r="M48" s="214"/>
      <c r="O48" s="215"/>
      <c r="P48" s="216"/>
    </row>
    <row r="49" spans="1:26" x14ac:dyDescent="0.2">
      <c r="C49" s="215"/>
      <c r="D49" s="215"/>
      <c r="E49" s="215"/>
      <c r="F49" s="215"/>
      <c r="G49" s="215"/>
      <c r="H49" s="215"/>
      <c r="I49" s="215"/>
      <c r="J49" s="261"/>
      <c r="K49" s="215"/>
      <c r="L49" s="214"/>
      <c r="M49" s="214"/>
      <c r="O49" s="215"/>
      <c r="P49" s="216"/>
    </row>
    <row r="50" spans="1:26" x14ac:dyDescent="0.2">
      <c r="A50" s="212"/>
      <c r="B50" s="212"/>
      <c r="C50" s="212"/>
      <c r="D50" s="212"/>
      <c r="E50" s="220"/>
      <c r="F50" s="253"/>
      <c r="G50" s="215"/>
      <c r="H50" s="215"/>
      <c r="I50" s="214"/>
      <c r="J50" s="215"/>
      <c r="K50" s="215"/>
      <c r="L50" s="214"/>
      <c r="M50" s="214"/>
      <c r="O50" s="215"/>
      <c r="P50" s="216"/>
    </row>
    <row r="51" spans="1:26" x14ac:dyDescent="0.2">
      <c r="A51" s="212"/>
      <c r="B51" s="212"/>
      <c r="C51" s="212"/>
      <c r="D51" s="212"/>
      <c r="E51" s="220"/>
      <c r="F51" s="253"/>
      <c r="G51" s="215"/>
      <c r="H51" s="215"/>
      <c r="I51" s="214"/>
      <c r="J51" s="215"/>
      <c r="K51" s="215"/>
      <c r="L51" s="214"/>
      <c r="M51" s="214"/>
      <c r="O51" s="215"/>
      <c r="P51" s="216"/>
    </row>
    <row r="52" spans="1:26" x14ac:dyDescent="0.2">
      <c r="A52" s="212"/>
      <c r="B52" s="212"/>
      <c r="C52" s="212"/>
      <c r="D52" s="212"/>
      <c r="E52" s="220"/>
      <c r="F52" s="253"/>
      <c r="G52" s="215"/>
      <c r="H52" s="215"/>
      <c r="I52" s="214"/>
      <c r="J52" s="215"/>
      <c r="K52" s="215"/>
      <c r="L52" s="214"/>
      <c r="M52" s="214"/>
      <c r="O52" s="215"/>
      <c r="P52" s="216"/>
    </row>
    <row r="53" spans="1:26" x14ac:dyDescent="0.2">
      <c r="A53" s="212"/>
      <c r="B53" s="212"/>
      <c r="C53" s="212"/>
      <c r="D53" s="212"/>
      <c r="E53" s="220"/>
      <c r="F53" s="253"/>
      <c r="G53" s="215"/>
      <c r="H53" s="215"/>
      <c r="I53" s="214"/>
      <c r="J53" s="215"/>
      <c r="K53" s="215"/>
      <c r="L53" s="214"/>
      <c r="M53" s="214"/>
      <c r="O53" s="215"/>
      <c r="P53" s="216"/>
    </row>
    <row r="54" spans="1:26" x14ac:dyDescent="0.2">
      <c r="A54" s="212"/>
      <c r="B54" s="212"/>
      <c r="C54" s="212"/>
      <c r="D54" s="212"/>
      <c r="E54" s="220"/>
      <c r="F54" s="253"/>
      <c r="G54" s="215"/>
      <c r="H54" s="215"/>
      <c r="I54" s="214"/>
      <c r="J54" s="215"/>
      <c r="K54" s="215"/>
      <c r="L54" s="214"/>
      <c r="M54" s="214"/>
      <c r="O54" s="215"/>
      <c r="P54" s="216"/>
    </row>
    <row r="55" spans="1:26" x14ac:dyDescent="0.2">
      <c r="A55" s="212"/>
      <c r="B55" s="212"/>
      <c r="C55" s="212"/>
      <c r="D55" s="212"/>
      <c r="E55" s="220"/>
      <c r="F55" s="253"/>
      <c r="G55" s="215"/>
      <c r="H55" s="215"/>
      <c r="I55" s="214"/>
      <c r="J55" s="215"/>
      <c r="K55" s="215"/>
      <c r="L55" s="214"/>
      <c r="O55" s="215"/>
      <c r="P55" s="216"/>
      <c r="W55" s="214"/>
      <c r="X55" s="214"/>
    </row>
    <row r="56" spans="1:26" x14ac:dyDescent="0.2">
      <c r="A56" s="212"/>
      <c r="B56" s="212"/>
      <c r="C56" s="212"/>
      <c r="D56" s="212"/>
      <c r="E56" s="220"/>
      <c r="F56" s="253"/>
      <c r="G56" s="215"/>
      <c r="H56" s="215"/>
      <c r="I56" s="214"/>
      <c r="J56" s="215"/>
      <c r="K56" s="215"/>
      <c r="L56" s="214"/>
      <c r="O56" s="215"/>
      <c r="P56" s="216"/>
      <c r="W56" s="235"/>
      <c r="X56" s="214"/>
      <c r="Y56" s="214"/>
      <c r="Z56" s="214"/>
    </row>
    <row r="57" spans="1:26" x14ac:dyDescent="0.2">
      <c r="A57" s="212"/>
      <c r="B57" s="212"/>
      <c r="C57" s="212"/>
      <c r="D57" s="212"/>
      <c r="E57" s="220"/>
      <c r="F57" s="253"/>
      <c r="G57" s="215"/>
      <c r="H57" s="215"/>
      <c r="I57" s="214"/>
      <c r="J57" s="215"/>
      <c r="K57" s="215"/>
      <c r="L57" s="215"/>
      <c r="O57" s="215"/>
      <c r="P57" s="216"/>
      <c r="W57" s="235"/>
    </row>
    <row r="58" spans="1:26" x14ac:dyDescent="0.2">
      <c r="A58" s="212"/>
      <c r="B58" s="212"/>
      <c r="C58" s="212"/>
      <c r="D58" s="212"/>
      <c r="E58" s="220"/>
      <c r="F58" s="253"/>
      <c r="G58" s="215"/>
      <c r="H58" s="215"/>
      <c r="I58" s="214"/>
      <c r="J58" s="215"/>
      <c r="K58" s="215"/>
      <c r="L58" s="215"/>
      <c r="O58" s="215"/>
      <c r="P58" s="216"/>
      <c r="W58" s="214"/>
    </row>
    <row r="59" spans="1:26" x14ac:dyDescent="0.2">
      <c r="A59" s="212"/>
      <c r="B59" s="212"/>
      <c r="C59" s="212"/>
      <c r="D59" s="212"/>
      <c r="E59" s="220"/>
      <c r="F59" s="253"/>
      <c r="G59" s="215"/>
      <c r="H59" s="215"/>
      <c r="I59" s="214"/>
      <c r="J59" s="215"/>
      <c r="K59" s="215"/>
      <c r="L59" s="215"/>
      <c r="O59" s="215"/>
      <c r="P59" s="216"/>
    </row>
    <row r="60" spans="1:26" x14ac:dyDescent="0.2">
      <c r="A60" s="212"/>
      <c r="B60" s="212"/>
      <c r="C60" s="212"/>
      <c r="D60" s="212"/>
      <c r="E60" s="220"/>
      <c r="F60" s="253"/>
      <c r="G60" s="215"/>
      <c r="H60" s="215"/>
      <c r="I60" s="214"/>
      <c r="J60" s="215"/>
      <c r="K60" s="215"/>
      <c r="L60" s="215"/>
      <c r="O60" s="215"/>
      <c r="P60" s="216"/>
    </row>
    <row r="61" spans="1:26" x14ac:dyDescent="0.2">
      <c r="A61" s="212"/>
      <c r="B61" s="212"/>
      <c r="C61" s="212"/>
      <c r="D61" s="212"/>
      <c r="E61" s="220"/>
      <c r="F61" s="253"/>
      <c r="G61" s="215"/>
      <c r="H61" s="215"/>
      <c r="I61" s="214"/>
      <c r="J61" s="215"/>
      <c r="K61" s="215"/>
      <c r="L61" s="215"/>
      <c r="O61" s="215"/>
      <c r="P61" s="216"/>
    </row>
    <row r="62" spans="1:26" x14ac:dyDescent="0.2">
      <c r="A62" s="212"/>
      <c r="B62" s="212"/>
      <c r="C62" s="212"/>
      <c r="D62" s="212"/>
      <c r="E62" s="220"/>
      <c r="F62" s="253"/>
      <c r="G62" s="215"/>
      <c r="H62" s="215"/>
      <c r="I62" s="214"/>
      <c r="J62" s="215"/>
      <c r="K62" s="215"/>
      <c r="L62" s="215"/>
      <c r="O62" s="215"/>
      <c r="P62" s="216"/>
    </row>
    <row r="63" spans="1:26" x14ac:dyDescent="0.2">
      <c r="A63" s="212"/>
      <c r="B63" s="212"/>
      <c r="C63" s="212"/>
      <c r="D63" s="212"/>
      <c r="E63" s="220"/>
      <c r="F63" s="253"/>
      <c r="G63" s="215"/>
      <c r="H63" s="215"/>
      <c r="I63" s="214"/>
      <c r="J63" s="215"/>
      <c r="K63" s="215"/>
      <c r="L63" s="215"/>
      <c r="O63" s="215"/>
      <c r="P63" s="216"/>
    </row>
    <row r="64" spans="1:26" x14ac:dyDescent="0.2">
      <c r="A64" s="212"/>
      <c r="B64" s="212"/>
      <c r="C64" s="212"/>
      <c r="D64" s="212"/>
      <c r="E64" s="220"/>
      <c r="F64" s="253"/>
      <c r="G64" s="215"/>
      <c r="H64" s="215"/>
      <c r="I64" s="214"/>
      <c r="J64" s="215"/>
      <c r="K64" s="215"/>
      <c r="L64" s="215"/>
      <c r="O64" s="215"/>
      <c r="P64" s="216"/>
    </row>
    <row r="65" spans="1:22" x14ac:dyDescent="0.2">
      <c r="A65" s="212"/>
      <c r="B65" s="212"/>
      <c r="C65" s="212"/>
      <c r="D65" s="212"/>
      <c r="E65" s="220"/>
      <c r="F65" s="253"/>
      <c r="G65" s="215"/>
      <c r="H65" s="215"/>
      <c r="I65" s="214"/>
      <c r="J65" s="215"/>
      <c r="K65" s="215"/>
      <c r="L65" s="215"/>
      <c r="O65" s="215"/>
      <c r="P65" s="216"/>
    </row>
    <row r="66" spans="1:22" x14ac:dyDescent="0.2">
      <c r="A66" s="212"/>
      <c r="B66" s="212"/>
      <c r="C66" s="212"/>
      <c r="D66" s="212"/>
      <c r="E66" s="220"/>
      <c r="F66" s="253"/>
      <c r="G66" s="215"/>
      <c r="H66" s="215"/>
      <c r="I66" s="214"/>
      <c r="J66" s="215"/>
      <c r="K66" s="215"/>
      <c r="L66" s="215"/>
      <c r="O66" s="215"/>
      <c r="P66" s="216"/>
    </row>
    <row r="67" spans="1:22" x14ac:dyDescent="0.2">
      <c r="A67" s="212"/>
      <c r="B67" s="212"/>
      <c r="C67" s="212"/>
      <c r="D67" s="212"/>
      <c r="E67" s="220"/>
      <c r="F67" s="253"/>
      <c r="G67" s="215"/>
      <c r="H67" s="215"/>
      <c r="I67" s="214"/>
      <c r="J67" s="215"/>
      <c r="K67" s="215"/>
      <c r="L67" s="215"/>
      <c r="O67" s="215"/>
      <c r="P67" s="216"/>
    </row>
    <row r="68" spans="1:22" x14ac:dyDescent="0.2">
      <c r="A68" s="212"/>
      <c r="B68" s="212"/>
      <c r="C68" s="212"/>
      <c r="D68" s="212"/>
      <c r="E68" s="220"/>
      <c r="F68" s="253"/>
      <c r="G68" s="216"/>
      <c r="H68" s="215"/>
      <c r="I68" s="214"/>
      <c r="J68" s="215"/>
      <c r="K68" s="215"/>
      <c r="L68" s="215"/>
      <c r="O68" s="215"/>
      <c r="P68" s="216"/>
    </row>
    <row r="69" spans="1:22" x14ac:dyDescent="0.2">
      <c r="A69" s="212"/>
      <c r="B69" s="212"/>
      <c r="C69" s="212"/>
      <c r="D69" s="212"/>
      <c r="E69" s="220"/>
      <c r="F69" s="253"/>
      <c r="G69" s="216"/>
      <c r="H69" s="215"/>
      <c r="I69" s="214"/>
      <c r="J69" s="215"/>
      <c r="K69" s="215"/>
      <c r="L69" s="215"/>
      <c r="O69" s="215"/>
      <c r="P69" s="216"/>
    </row>
    <row r="70" spans="1:22" x14ac:dyDescent="0.2">
      <c r="A70" s="212"/>
      <c r="B70" s="212"/>
      <c r="C70" s="212"/>
      <c r="D70" s="212"/>
      <c r="E70" s="220"/>
      <c r="F70" s="253"/>
      <c r="G70" s="216"/>
      <c r="H70" s="215"/>
      <c r="I70" s="214"/>
      <c r="J70" s="215"/>
      <c r="K70" s="215"/>
      <c r="L70" s="215"/>
      <c r="O70" s="215"/>
      <c r="P70" s="216"/>
    </row>
    <row r="71" spans="1:22" x14ac:dyDescent="0.2">
      <c r="A71" s="212"/>
      <c r="B71" s="212"/>
      <c r="C71" s="212"/>
      <c r="D71" s="212"/>
      <c r="E71" s="220"/>
      <c r="F71" s="253"/>
      <c r="G71" s="216"/>
      <c r="H71" s="215"/>
      <c r="I71" s="214"/>
      <c r="J71" s="215"/>
      <c r="K71" s="215"/>
      <c r="L71" s="215"/>
      <c r="O71" s="215"/>
      <c r="P71" s="216"/>
    </row>
    <row r="72" spans="1:22" x14ac:dyDescent="0.2">
      <c r="A72" s="212"/>
      <c r="B72" s="212"/>
      <c r="C72" s="212"/>
      <c r="D72" s="212"/>
      <c r="E72" s="220"/>
      <c r="F72" s="253"/>
      <c r="G72" s="215"/>
      <c r="H72" s="215"/>
      <c r="I72" s="214"/>
      <c r="J72" s="215"/>
      <c r="K72" s="215"/>
      <c r="L72" s="215"/>
      <c r="O72" s="215"/>
      <c r="P72" s="216"/>
    </row>
    <row r="73" spans="1:22" x14ac:dyDescent="0.2">
      <c r="A73" s="212"/>
      <c r="B73" s="212"/>
      <c r="C73" s="212"/>
      <c r="D73" s="212"/>
      <c r="E73" s="220"/>
      <c r="F73" s="253"/>
      <c r="G73" s="215"/>
      <c r="H73" s="215"/>
      <c r="I73" s="214"/>
      <c r="J73" s="215"/>
      <c r="K73" s="215"/>
      <c r="L73" s="215"/>
      <c r="O73" s="215"/>
      <c r="P73" s="216"/>
    </row>
    <row r="74" spans="1:22" x14ac:dyDescent="0.2">
      <c r="A74" s="212"/>
      <c r="B74" s="212"/>
      <c r="C74" s="212"/>
      <c r="D74" s="212"/>
      <c r="E74" s="220"/>
      <c r="F74" s="253"/>
      <c r="G74" s="215"/>
      <c r="H74" s="215"/>
      <c r="I74" s="214"/>
      <c r="J74" s="215"/>
      <c r="K74" s="215"/>
      <c r="L74" s="215"/>
      <c r="O74" s="215"/>
      <c r="P74" s="216"/>
      <c r="R74" s="251"/>
      <c r="S74" s="251"/>
      <c r="T74" s="212"/>
      <c r="U74" s="212"/>
      <c r="V74" s="212"/>
    </row>
    <row r="75" spans="1:22" x14ac:dyDescent="0.2">
      <c r="A75" s="212"/>
      <c r="B75" s="212"/>
      <c r="C75" s="212"/>
      <c r="D75" s="212"/>
      <c r="E75" s="220"/>
      <c r="F75" s="253"/>
      <c r="G75" s="215"/>
      <c r="H75" s="215"/>
      <c r="I75" s="214"/>
      <c r="J75" s="215"/>
      <c r="K75" s="215"/>
      <c r="L75" s="215"/>
      <c r="O75" s="215"/>
      <c r="P75" s="216"/>
      <c r="R75" s="251"/>
      <c r="S75" s="251"/>
      <c r="T75" s="212"/>
      <c r="U75" s="212"/>
      <c r="V75" s="212"/>
    </row>
    <row r="76" spans="1:22" x14ac:dyDescent="0.2">
      <c r="A76" s="212"/>
      <c r="B76" s="212"/>
      <c r="C76" s="212"/>
      <c r="D76" s="212"/>
      <c r="E76" s="220"/>
      <c r="F76" s="253"/>
      <c r="G76" s="215"/>
      <c r="H76" s="215"/>
      <c r="I76" s="214"/>
      <c r="J76" s="215"/>
      <c r="K76" s="215"/>
      <c r="L76" s="215"/>
      <c r="O76" s="215"/>
      <c r="P76" s="216"/>
      <c r="R76" s="251"/>
      <c r="S76" s="251"/>
      <c r="T76" s="212"/>
      <c r="U76" s="212"/>
      <c r="V76" s="212"/>
    </row>
    <row r="77" spans="1:22" x14ac:dyDescent="0.2">
      <c r="A77" s="212"/>
      <c r="B77" s="212"/>
      <c r="C77" s="212"/>
      <c r="D77" s="212"/>
      <c r="E77" s="220"/>
      <c r="F77" s="253"/>
      <c r="G77" s="215"/>
      <c r="H77" s="215"/>
      <c r="I77" s="214"/>
      <c r="J77" s="215"/>
      <c r="K77" s="215"/>
      <c r="L77" s="215"/>
      <c r="O77" s="215"/>
      <c r="P77" s="216"/>
      <c r="R77" s="251"/>
      <c r="S77" s="251"/>
      <c r="T77" s="212"/>
      <c r="U77" s="212"/>
      <c r="V77" s="212"/>
    </row>
    <row r="78" spans="1:22" x14ac:dyDescent="0.2">
      <c r="A78" s="212"/>
      <c r="B78" s="212"/>
      <c r="C78" s="212"/>
      <c r="D78" s="212"/>
      <c r="E78" s="220"/>
      <c r="F78" s="253"/>
      <c r="G78" s="215"/>
      <c r="H78" s="215"/>
      <c r="I78" s="214"/>
      <c r="J78" s="215"/>
      <c r="K78" s="215"/>
      <c r="L78" s="215"/>
      <c r="O78" s="215"/>
      <c r="P78" s="216"/>
      <c r="R78" s="251"/>
      <c r="S78" s="251"/>
      <c r="T78" s="212"/>
      <c r="U78" s="212"/>
      <c r="V78" s="212"/>
    </row>
    <row r="79" spans="1:22" x14ac:dyDescent="0.2">
      <c r="A79" s="212"/>
      <c r="B79" s="212"/>
      <c r="C79" s="212"/>
      <c r="D79" s="212"/>
      <c r="E79" s="220"/>
      <c r="F79" s="253"/>
      <c r="G79" s="215"/>
      <c r="H79" s="215"/>
      <c r="I79" s="214"/>
      <c r="J79" s="215"/>
      <c r="K79" s="215"/>
      <c r="L79" s="215"/>
      <c r="N79" s="212"/>
      <c r="O79" s="212"/>
      <c r="P79" s="251"/>
      <c r="Q79" s="251"/>
      <c r="R79" s="251"/>
      <c r="S79" s="251"/>
      <c r="T79" s="212"/>
      <c r="U79" s="212"/>
      <c r="V79" s="212"/>
    </row>
    <row r="80" spans="1:22" x14ac:dyDescent="0.2">
      <c r="A80" s="212"/>
      <c r="B80" s="212"/>
      <c r="C80" s="212"/>
      <c r="D80" s="212"/>
      <c r="E80" s="220"/>
      <c r="F80" s="253"/>
      <c r="G80" s="215"/>
      <c r="H80" s="215"/>
      <c r="I80" s="214"/>
      <c r="J80" s="215"/>
      <c r="K80" s="215"/>
      <c r="L80" s="215"/>
      <c r="N80" s="212"/>
      <c r="O80" s="212"/>
      <c r="P80" s="251"/>
      <c r="Q80" s="251"/>
      <c r="R80" s="251"/>
      <c r="S80" s="251"/>
      <c r="T80" s="212"/>
      <c r="U80" s="212"/>
      <c r="V80" s="212"/>
    </row>
    <row r="81" spans="1:22" x14ac:dyDescent="0.2">
      <c r="A81" s="212"/>
      <c r="B81" s="212"/>
      <c r="C81" s="212"/>
      <c r="D81" s="212"/>
      <c r="E81" s="220"/>
      <c r="F81" s="253"/>
      <c r="G81" s="215"/>
      <c r="H81" s="215"/>
      <c r="I81" s="214"/>
      <c r="J81" s="215"/>
      <c r="K81" s="215"/>
      <c r="L81" s="215"/>
      <c r="N81" s="212"/>
      <c r="O81" s="212"/>
      <c r="P81" s="251"/>
      <c r="Q81" s="251"/>
      <c r="R81" s="251"/>
      <c r="S81" s="251"/>
      <c r="T81" s="212"/>
      <c r="U81" s="212"/>
      <c r="V81" s="212"/>
    </row>
    <row r="82" spans="1:22" x14ac:dyDescent="0.2">
      <c r="A82" s="212"/>
      <c r="B82" s="212"/>
      <c r="C82" s="212"/>
      <c r="D82" s="212"/>
      <c r="E82" s="220"/>
      <c r="F82" s="253"/>
      <c r="G82" s="215"/>
      <c r="H82" s="215"/>
      <c r="I82" s="214"/>
      <c r="J82" s="215"/>
      <c r="K82" s="215"/>
      <c r="L82" s="215"/>
      <c r="N82" s="212"/>
      <c r="O82" s="212"/>
      <c r="P82" s="251"/>
      <c r="Q82" s="251"/>
      <c r="R82" s="251"/>
      <c r="S82" s="251"/>
      <c r="T82" s="212"/>
      <c r="U82" s="212"/>
      <c r="V82" s="212"/>
    </row>
    <row r="83" spans="1:22" x14ac:dyDescent="0.2">
      <c r="A83" s="212"/>
      <c r="B83" s="212"/>
      <c r="C83" s="212"/>
      <c r="D83" s="212"/>
      <c r="E83" s="220"/>
      <c r="F83" s="253"/>
      <c r="G83" s="215"/>
      <c r="H83" s="215"/>
      <c r="I83" s="214"/>
      <c r="J83" s="215"/>
      <c r="K83" s="215"/>
      <c r="L83" s="215"/>
      <c r="N83" s="212"/>
      <c r="O83" s="212"/>
      <c r="P83" s="251"/>
      <c r="Q83" s="251"/>
      <c r="R83" s="251"/>
      <c r="S83" s="251"/>
      <c r="T83" s="212"/>
      <c r="U83" s="212"/>
      <c r="V83" s="212"/>
    </row>
    <row r="84" spans="1:22" x14ac:dyDescent="0.2">
      <c r="A84" s="212"/>
      <c r="B84" s="212"/>
      <c r="C84" s="212"/>
      <c r="D84" s="212"/>
      <c r="E84" s="220"/>
      <c r="F84" s="253"/>
      <c r="G84" s="215"/>
      <c r="H84" s="215"/>
      <c r="I84" s="214"/>
      <c r="J84" s="215"/>
      <c r="K84" s="215"/>
      <c r="L84" s="215"/>
      <c r="N84" s="212"/>
      <c r="O84" s="212"/>
      <c r="P84" s="251"/>
      <c r="Q84" s="251"/>
      <c r="R84" s="251"/>
      <c r="S84" s="251"/>
      <c r="T84" s="212"/>
      <c r="U84" s="212"/>
      <c r="V84" s="212"/>
    </row>
    <row r="85" spans="1:22" x14ac:dyDescent="0.2">
      <c r="A85" s="212"/>
      <c r="B85" s="212"/>
      <c r="C85" s="212"/>
      <c r="D85" s="212"/>
      <c r="E85" s="220"/>
      <c r="F85" s="253"/>
      <c r="G85" s="215"/>
      <c r="H85" s="215"/>
      <c r="I85" s="214"/>
      <c r="J85" s="215"/>
      <c r="K85" s="215"/>
      <c r="L85" s="215"/>
      <c r="N85" s="212"/>
      <c r="O85" s="212"/>
      <c r="P85" s="251"/>
      <c r="Q85" s="251"/>
      <c r="R85" s="251"/>
      <c r="S85" s="251"/>
      <c r="T85" s="212"/>
      <c r="U85" s="212"/>
      <c r="V85" s="212"/>
    </row>
    <row r="86" spans="1:22" x14ac:dyDescent="0.2">
      <c r="A86" s="212"/>
      <c r="B86" s="212"/>
      <c r="C86" s="212"/>
      <c r="D86" s="212"/>
      <c r="E86" s="220"/>
      <c r="F86" s="253"/>
      <c r="G86" s="215"/>
      <c r="H86" s="215"/>
      <c r="I86" s="214"/>
      <c r="J86" s="215"/>
      <c r="K86" s="215"/>
      <c r="L86" s="215"/>
      <c r="N86" s="212"/>
      <c r="O86" s="212"/>
      <c r="P86" s="251"/>
      <c r="Q86" s="251"/>
      <c r="R86" s="251"/>
      <c r="S86" s="251"/>
      <c r="T86" s="212"/>
      <c r="U86" s="212"/>
      <c r="V86" s="212"/>
    </row>
    <row r="87" spans="1:22" x14ac:dyDescent="0.2">
      <c r="A87" s="212"/>
      <c r="B87" s="212"/>
      <c r="C87" s="212"/>
      <c r="D87" s="212"/>
      <c r="E87" s="220"/>
      <c r="F87" s="253"/>
      <c r="G87" s="215"/>
      <c r="H87" s="215"/>
      <c r="I87" s="214"/>
      <c r="J87" s="215"/>
      <c r="K87" s="215"/>
      <c r="L87" s="215"/>
      <c r="N87" s="212"/>
      <c r="O87" s="212"/>
      <c r="P87" s="251"/>
      <c r="Q87" s="251"/>
      <c r="R87" s="251"/>
      <c r="S87" s="251"/>
      <c r="T87" s="212"/>
      <c r="U87" s="212"/>
      <c r="V87" s="212"/>
    </row>
    <row r="88" spans="1:22" x14ac:dyDescent="0.2">
      <c r="A88" s="212"/>
      <c r="B88" s="212"/>
      <c r="C88" s="212"/>
      <c r="D88" s="212"/>
      <c r="E88" s="220"/>
      <c r="F88" s="253"/>
      <c r="G88" s="215"/>
      <c r="H88" s="215"/>
      <c r="I88" s="214"/>
      <c r="J88" s="215"/>
      <c r="K88" s="215"/>
      <c r="L88" s="215"/>
      <c r="N88" s="212"/>
      <c r="O88" s="212"/>
      <c r="P88" s="251"/>
      <c r="Q88" s="251"/>
      <c r="R88" s="251"/>
      <c r="S88" s="251"/>
      <c r="T88" s="212"/>
      <c r="U88" s="212"/>
      <c r="V88" s="212"/>
    </row>
    <row r="89" spans="1:22" x14ac:dyDescent="0.2">
      <c r="A89" s="212"/>
      <c r="B89" s="212"/>
      <c r="C89" s="212"/>
      <c r="D89" s="212"/>
      <c r="E89" s="220"/>
      <c r="F89" s="253"/>
      <c r="G89" s="215"/>
      <c r="H89" s="215"/>
      <c r="I89" s="214"/>
      <c r="J89" s="215"/>
      <c r="K89" s="215"/>
      <c r="L89" s="215"/>
      <c r="N89" s="212"/>
      <c r="O89" s="212"/>
      <c r="P89" s="251"/>
      <c r="Q89" s="251"/>
      <c r="R89" s="251"/>
      <c r="S89" s="251"/>
      <c r="T89" s="212"/>
      <c r="U89" s="212"/>
      <c r="V89" s="212"/>
    </row>
    <row r="90" spans="1:22" x14ac:dyDescent="0.2">
      <c r="A90" s="212"/>
      <c r="B90" s="212"/>
      <c r="C90" s="212"/>
      <c r="D90" s="212"/>
      <c r="E90" s="220"/>
      <c r="F90" s="253"/>
      <c r="G90" s="215"/>
      <c r="H90" s="215"/>
      <c r="I90" s="214"/>
      <c r="J90" s="215"/>
      <c r="K90" s="215"/>
      <c r="L90" s="215"/>
      <c r="N90" s="212"/>
      <c r="O90" s="212"/>
      <c r="P90" s="251"/>
      <c r="Q90" s="251"/>
      <c r="R90" s="251"/>
      <c r="S90" s="251"/>
      <c r="T90" s="212"/>
      <c r="U90" s="212"/>
      <c r="V90" s="212"/>
    </row>
    <row r="91" spans="1:22" s="212" customFormat="1" x14ac:dyDescent="0.2">
      <c r="E91" s="220"/>
      <c r="F91" s="253"/>
      <c r="G91" s="215"/>
      <c r="H91" s="215"/>
      <c r="I91" s="214"/>
      <c r="J91" s="215"/>
      <c r="K91" s="215"/>
      <c r="L91" s="215"/>
      <c r="M91" s="215"/>
      <c r="P91" s="251"/>
      <c r="Q91" s="251"/>
      <c r="R91" s="251"/>
      <c r="S91" s="251"/>
    </row>
    <row r="92" spans="1:22" s="212" customFormat="1" x14ac:dyDescent="0.2">
      <c r="E92" s="220"/>
      <c r="F92" s="253"/>
      <c r="G92" s="215"/>
      <c r="H92" s="215"/>
      <c r="I92" s="214"/>
      <c r="J92" s="215"/>
      <c r="K92" s="215"/>
      <c r="L92" s="215"/>
      <c r="M92" s="215"/>
      <c r="P92" s="251"/>
      <c r="Q92" s="251"/>
      <c r="R92" s="251"/>
      <c r="S92" s="251"/>
    </row>
    <row r="93" spans="1:22" s="212" customFormat="1" x14ac:dyDescent="0.2">
      <c r="E93" s="220"/>
      <c r="F93" s="253"/>
      <c r="G93" s="215"/>
      <c r="H93" s="215"/>
      <c r="I93" s="214"/>
      <c r="J93" s="215"/>
      <c r="K93" s="215"/>
      <c r="L93" s="215"/>
      <c r="M93" s="215"/>
      <c r="P93" s="251"/>
      <c r="Q93" s="251"/>
      <c r="R93" s="251"/>
      <c r="S93" s="251"/>
    </row>
    <row r="94" spans="1:22" s="212" customFormat="1" x14ac:dyDescent="0.2">
      <c r="E94" s="220"/>
      <c r="F94" s="253"/>
      <c r="G94" s="215"/>
      <c r="H94" s="215"/>
      <c r="I94" s="214"/>
      <c r="J94" s="215"/>
      <c r="K94" s="215"/>
      <c r="L94" s="215"/>
      <c r="P94" s="251"/>
      <c r="Q94" s="251"/>
      <c r="R94" s="251"/>
      <c r="S94" s="251"/>
    </row>
    <row r="95" spans="1:22" s="212" customFormat="1" x14ac:dyDescent="0.2">
      <c r="E95" s="220"/>
      <c r="F95" s="253"/>
      <c r="G95" s="215"/>
      <c r="H95" s="215"/>
      <c r="I95" s="214"/>
      <c r="J95" s="215"/>
      <c r="K95" s="215"/>
      <c r="L95" s="215"/>
      <c r="P95" s="251"/>
      <c r="Q95" s="251"/>
      <c r="R95" s="251"/>
      <c r="S95" s="251"/>
    </row>
    <row r="96" spans="1:22" s="212" customFormat="1" x14ac:dyDescent="0.2">
      <c r="E96" s="220"/>
      <c r="F96" s="253"/>
      <c r="G96" s="215"/>
      <c r="H96" s="215"/>
      <c r="I96" s="214"/>
      <c r="J96" s="215"/>
      <c r="K96" s="215"/>
      <c r="L96" s="215"/>
      <c r="P96" s="251"/>
      <c r="Q96" s="251"/>
      <c r="R96" s="251"/>
      <c r="S96" s="251"/>
    </row>
    <row r="97" spans="5:19" s="212" customFormat="1" x14ac:dyDescent="0.2">
      <c r="E97" s="220"/>
      <c r="F97" s="253"/>
      <c r="G97" s="215"/>
      <c r="H97" s="215"/>
      <c r="I97" s="214"/>
      <c r="J97" s="215"/>
      <c r="K97" s="215"/>
      <c r="L97" s="215"/>
      <c r="P97" s="251"/>
      <c r="Q97" s="251"/>
      <c r="R97" s="251"/>
      <c r="S97" s="251"/>
    </row>
    <row r="98" spans="5:19" s="212" customFormat="1" x14ac:dyDescent="0.2">
      <c r="E98" s="220"/>
      <c r="F98" s="253"/>
      <c r="G98" s="215"/>
      <c r="H98" s="215"/>
      <c r="I98" s="214"/>
      <c r="J98" s="215"/>
      <c r="K98" s="215"/>
      <c r="L98" s="215"/>
      <c r="P98" s="251"/>
      <c r="Q98" s="251"/>
      <c r="R98" s="251"/>
      <c r="S98" s="251"/>
    </row>
    <row r="99" spans="5:19" s="212" customFormat="1" x14ac:dyDescent="0.2">
      <c r="E99" s="220"/>
      <c r="F99" s="253"/>
      <c r="G99" s="215"/>
      <c r="H99" s="215"/>
      <c r="I99" s="214"/>
      <c r="J99" s="215"/>
      <c r="K99" s="215"/>
      <c r="L99" s="215"/>
      <c r="P99" s="251"/>
      <c r="Q99" s="251"/>
      <c r="R99" s="251"/>
      <c r="S99" s="251"/>
    </row>
    <row r="100" spans="5:19" s="212" customFormat="1" x14ac:dyDescent="0.2">
      <c r="E100" s="220"/>
      <c r="F100" s="253"/>
      <c r="G100" s="215"/>
      <c r="H100" s="215"/>
      <c r="I100" s="214"/>
      <c r="J100" s="215"/>
      <c r="K100" s="215"/>
      <c r="L100" s="215"/>
      <c r="P100" s="251"/>
      <c r="Q100" s="251"/>
      <c r="R100" s="251"/>
      <c r="S100" s="251"/>
    </row>
    <row r="101" spans="5:19" s="212" customFormat="1" x14ac:dyDescent="0.2">
      <c r="E101" s="220"/>
      <c r="F101" s="253"/>
      <c r="G101" s="215"/>
      <c r="H101" s="215"/>
      <c r="I101" s="214"/>
      <c r="J101" s="215"/>
      <c r="K101" s="215"/>
      <c r="L101" s="215"/>
      <c r="P101" s="251"/>
      <c r="Q101" s="251"/>
      <c r="R101" s="251"/>
      <c r="S101" s="251"/>
    </row>
    <row r="102" spans="5:19" s="212" customFormat="1" x14ac:dyDescent="0.2">
      <c r="E102" s="220"/>
      <c r="F102" s="253"/>
      <c r="G102" s="215"/>
      <c r="H102" s="215"/>
      <c r="I102" s="214"/>
      <c r="J102" s="215"/>
      <c r="K102" s="215"/>
      <c r="L102" s="215"/>
      <c r="P102" s="251"/>
      <c r="Q102" s="251"/>
      <c r="R102" s="251"/>
      <c r="S102" s="251"/>
    </row>
    <row r="103" spans="5:19" s="212" customFormat="1" x14ac:dyDescent="0.2">
      <c r="E103" s="220"/>
      <c r="F103" s="253"/>
      <c r="G103" s="215"/>
      <c r="H103" s="215"/>
      <c r="I103" s="214"/>
      <c r="J103" s="215"/>
      <c r="K103" s="215"/>
      <c r="L103" s="215"/>
      <c r="P103" s="251"/>
      <c r="Q103" s="251"/>
      <c r="R103" s="251"/>
      <c r="S103" s="251"/>
    </row>
    <row r="104" spans="5:19" s="212" customFormat="1" x14ac:dyDescent="0.2">
      <c r="E104" s="220"/>
      <c r="F104" s="253"/>
      <c r="G104" s="215"/>
      <c r="H104" s="215"/>
      <c r="I104" s="214"/>
      <c r="J104" s="215"/>
      <c r="K104" s="215"/>
      <c r="L104" s="215"/>
      <c r="P104" s="251"/>
      <c r="Q104" s="251"/>
      <c r="R104" s="251"/>
      <c r="S104" s="251"/>
    </row>
    <row r="105" spans="5:19" s="212" customFormat="1" x14ac:dyDescent="0.2">
      <c r="E105" s="220"/>
      <c r="F105" s="253"/>
      <c r="G105" s="215"/>
      <c r="H105" s="215"/>
      <c r="I105" s="214"/>
      <c r="J105" s="215"/>
      <c r="K105" s="215"/>
      <c r="L105" s="215"/>
      <c r="P105" s="251"/>
      <c r="Q105" s="251"/>
      <c r="R105" s="251"/>
      <c r="S105" s="251"/>
    </row>
    <row r="106" spans="5:19" s="212" customFormat="1" x14ac:dyDescent="0.2">
      <c r="E106" s="220"/>
      <c r="F106" s="253"/>
      <c r="G106" s="215"/>
      <c r="H106" s="215"/>
      <c r="I106" s="214"/>
      <c r="J106" s="215"/>
      <c r="K106" s="215"/>
      <c r="L106" s="215"/>
      <c r="P106" s="251"/>
      <c r="Q106" s="251"/>
      <c r="R106" s="251"/>
      <c r="S106" s="251"/>
    </row>
    <row r="107" spans="5:19" s="212" customFormat="1" x14ac:dyDescent="0.2">
      <c r="E107" s="220"/>
      <c r="F107" s="253"/>
      <c r="G107" s="215"/>
      <c r="H107" s="215"/>
      <c r="I107" s="214"/>
      <c r="J107" s="215"/>
      <c r="K107" s="215"/>
      <c r="L107" s="215"/>
      <c r="P107" s="251"/>
      <c r="Q107" s="251"/>
      <c r="R107" s="251"/>
      <c r="S107" s="251"/>
    </row>
    <row r="108" spans="5:19" s="212" customFormat="1" x14ac:dyDescent="0.2">
      <c r="E108" s="220"/>
      <c r="F108" s="253"/>
      <c r="G108" s="215"/>
      <c r="H108" s="215"/>
      <c r="I108" s="214"/>
      <c r="J108" s="215"/>
      <c r="K108" s="215"/>
      <c r="L108" s="215"/>
      <c r="P108" s="251"/>
      <c r="Q108" s="251"/>
      <c r="R108" s="251"/>
      <c r="S108" s="251"/>
    </row>
    <row r="109" spans="5:19" s="212" customFormat="1" x14ac:dyDescent="0.2">
      <c r="E109" s="220"/>
      <c r="F109" s="253"/>
      <c r="G109" s="215"/>
      <c r="H109" s="215"/>
      <c r="I109" s="214"/>
      <c r="J109" s="215"/>
      <c r="K109" s="215"/>
      <c r="L109" s="215"/>
      <c r="P109" s="251"/>
      <c r="Q109" s="251"/>
      <c r="R109" s="251"/>
      <c r="S109" s="251"/>
    </row>
    <row r="110" spans="5:19" s="212" customFormat="1" x14ac:dyDescent="0.2">
      <c r="E110" s="220"/>
      <c r="F110" s="253"/>
      <c r="G110" s="215"/>
      <c r="H110" s="215"/>
      <c r="I110" s="214"/>
      <c r="J110" s="215"/>
      <c r="K110" s="215"/>
      <c r="L110" s="215"/>
      <c r="P110" s="251"/>
      <c r="Q110" s="251"/>
      <c r="R110" s="251"/>
      <c r="S110" s="251"/>
    </row>
    <row r="111" spans="5:19" s="212" customFormat="1" x14ac:dyDescent="0.2">
      <c r="E111" s="220"/>
      <c r="F111" s="253"/>
      <c r="G111" s="215"/>
      <c r="H111" s="215"/>
      <c r="I111" s="214"/>
      <c r="J111" s="215"/>
      <c r="K111" s="215"/>
      <c r="L111" s="215"/>
      <c r="P111" s="251"/>
      <c r="Q111" s="251"/>
      <c r="R111" s="251"/>
      <c r="S111" s="251"/>
    </row>
    <row r="112" spans="5:19" s="212" customFormat="1" x14ac:dyDescent="0.2">
      <c r="E112" s="220"/>
      <c r="F112" s="253"/>
      <c r="G112" s="215"/>
      <c r="H112" s="215"/>
      <c r="I112" s="214"/>
      <c r="J112" s="215"/>
      <c r="K112" s="215"/>
      <c r="L112" s="215"/>
      <c r="P112" s="251"/>
      <c r="Q112" s="251"/>
      <c r="R112" s="251"/>
      <c r="S112" s="251"/>
    </row>
    <row r="113" spans="5:19" s="212" customFormat="1" x14ac:dyDescent="0.2">
      <c r="E113" s="220"/>
      <c r="F113" s="253"/>
      <c r="G113" s="215"/>
      <c r="H113" s="215"/>
      <c r="I113" s="214"/>
      <c r="J113" s="215"/>
      <c r="K113" s="215"/>
      <c r="L113" s="215"/>
      <c r="P113" s="251"/>
      <c r="Q113" s="251"/>
      <c r="R113" s="251"/>
      <c r="S113" s="251"/>
    </row>
    <row r="114" spans="5:19" s="212" customFormat="1" x14ac:dyDescent="0.2">
      <c r="E114" s="220"/>
      <c r="F114" s="253"/>
      <c r="G114" s="215"/>
      <c r="H114" s="215"/>
      <c r="I114" s="214"/>
      <c r="J114" s="215"/>
      <c r="K114" s="215"/>
      <c r="L114" s="215"/>
      <c r="P114" s="251"/>
      <c r="Q114" s="251"/>
      <c r="R114" s="251"/>
      <c r="S114" s="251"/>
    </row>
    <row r="115" spans="5:19" s="212" customFormat="1" x14ac:dyDescent="0.2">
      <c r="E115" s="220"/>
      <c r="F115" s="253"/>
      <c r="G115" s="215"/>
      <c r="H115" s="215"/>
      <c r="I115" s="214"/>
      <c r="J115" s="215"/>
      <c r="K115" s="215"/>
      <c r="L115" s="215"/>
      <c r="P115" s="251"/>
      <c r="Q115" s="251"/>
      <c r="R115" s="251"/>
      <c r="S115" s="251"/>
    </row>
    <row r="116" spans="5:19" s="212" customFormat="1" x14ac:dyDescent="0.2">
      <c r="E116" s="220"/>
      <c r="F116" s="253"/>
      <c r="G116" s="215"/>
      <c r="H116" s="215"/>
      <c r="I116" s="214"/>
      <c r="J116" s="215"/>
      <c r="K116" s="215"/>
      <c r="L116" s="215"/>
      <c r="P116" s="251"/>
      <c r="Q116" s="251"/>
      <c r="R116" s="251"/>
      <c r="S116" s="251"/>
    </row>
    <row r="117" spans="5:19" s="212" customFormat="1" x14ac:dyDescent="0.2">
      <c r="E117" s="220"/>
      <c r="F117" s="253"/>
      <c r="G117" s="215"/>
      <c r="H117" s="215"/>
      <c r="I117" s="214"/>
      <c r="J117" s="215"/>
      <c r="K117" s="215"/>
      <c r="L117" s="215"/>
      <c r="P117" s="251"/>
      <c r="Q117" s="251"/>
      <c r="R117" s="251"/>
      <c r="S117" s="251"/>
    </row>
    <row r="118" spans="5:19" s="212" customFormat="1" x14ac:dyDescent="0.2">
      <c r="E118" s="220"/>
      <c r="F118" s="253"/>
      <c r="G118" s="215"/>
      <c r="H118" s="215"/>
      <c r="I118" s="214"/>
      <c r="J118" s="215"/>
      <c r="K118" s="215"/>
      <c r="L118" s="215"/>
      <c r="P118" s="251"/>
      <c r="Q118" s="251"/>
      <c r="R118" s="251"/>
      <c r="S118" s="251"/>
    </row>
    <row r="119" spans="5:19" s="212" customFormat="1" x14ac:dyDescent="0.2">
      <c r="E119" s="220"/>
      <c r="F119" s="253"/>
      <c r="G119" s="215"/>
      <c r="H119" s="215"/>
      <c r="I119" s="214"/>
      <c r="J119" s="215"/>
      <c r="K119" s="215"/>
      <c r="L119" s="215"/>
      <c r="P119" s="251"/>
      <c r="Q119" s="251"/>
      <c r="R119" s="251"/>
      <c r="S119" s="251"/>
    </row>
    <row r="120" spans="5:19" s="212" customFormat="1" x14ac:dyDescent="0.2">
      <c r="E120" s="220"/>
      <c r="F120" s="253"/>
      <c r="G120" s="215"/>
      <c r="H120" s="215"/>
      <c r="I120" s="214"/>
      <c r="J120" s="215"/>
      <c r="K120" s="215"/>
      <c r="L120" s="215"/>
      <c r="P120" s="251"/>
      <c r="Q120" s="251"/>
      <c r="R120" s="251"/>
      <c r="S120" s="251"/>
    </row>
    <row r="121" spans="5:19" s="212" customFormat="1" x14ac:dyDescent="0.2">
      <c r="E121" s="220"/>
      <c r="F121" s="253"/>
      <c r="G121" s="215"/>
      <c r="H121" s="215"/>
      <c r="I121" s="214"/>
      <c r="J121" s="215"/>
      <c r="K121" s="215"/>
      <c r="L121" s="215"/>
      <c r="P121" s="251"/>
      <c r="Q121" s="251"/>
      <c r="R121" s="251"/>
      <c r="S121" s="251"/>
    </row>
    <row r="122" spans="5:19" s="212" customFormat="1" x14ac:dyDescent="0.2">
      <c r="E122" s="220"/>
      <c r="F122" s="253"/>
      <c r="G122" s="215"/>
      <c r="H122" s="215"/>
      <c r="I122" s="214"/>
      <c r="J122" s="215"/>
      <c r="K122" s="215"/>
      <c r="L122" s="215"/>
      <c r="P122" s="251"/>
      <c r="Q122" s="251"/>
      <c r="R122" s="251"/>
      <c r="S122" s="251"/>
    </row>
    <row r="123" spans="5:19" s="212" customFormat="1" x14ac:dyDescent="0.2">
      <c r="E123" s="220"/>
      <c r="F123" s="253"/>
      <c r="G123" s="215"/>
      <c r="H123" s="215"/>
      <c r="I123" s="214"/>
      <c r="J123" s="215"/>
      <c r="K123" s="215"/>
      <c r="L123" s="215"/>
      <c r="P123" s="251"/>
      <c r="Q123" s="251"/>
      <c r="R123" s="251"/>
      <c r="S123" s="251"/>
    </row>
    <row r="124" spans="5:19" s="212" customFormat="1" x14ac:dyDescent="0.2">
      <c r="E124" s="220"/>
      <c r="F124" s="253"/>
      <c r="G124" s="215"/>
      <c r="H124" s="215"/>
      <c r="I124" s="214"/>
      <c r="J124" s="215"/>
      <c r="K124" s="215"/>
      <c r="L124" s="215"/>
      <c r="P124" s="251"/>
      <c r="Q124" s="251"/>
      <c r="R124" s="251"/>
      <c r="S124" s="251"/>
    </row>
    <row r="125" spans="5:19" s="212" customFormat="1" x14ac:dyDescent="0.2">
      <c r="E125" s="220"/>
      <c r="F125" s="253"/>
      <c r="G125" s="215"/>
      <c r="H125" s="215"/>
      <c r="I125" s="214"/>
      <c r="J125" s="215"/>
      <c r="K125" s="215"/>
      <c r="L125" s="215"/>
      <c r="P125" s="251"/>
      <c r="Q125" s="251"/>
      <c r="R125" s="251"/>
      <c r="S125" s="251"/>
    </row>
    <row r="126" spans="5:19" s="212" customFormat="1" x14ac:dyDescent="0.2">
      <c r="E126" s="220"/>
      <c r="F126" s="253"/>
      <c r="G126" s="215"/>
      <c r="H126" s="215"/>
      <c r="I126" s="214"/>
      <c r="J126" s="215"/>
      <c r="K126" s="215"/>
      <c r="L126" s="215"/>
      <c r="P126" s="251"/>
      <c r="Q126" s="251"/>
      <c r="R126" s="251"/>
      <c r="S126" s="251"/>
    </row>
    <row r="127" spans="5:19" s="212" customFormat="1" x14ac:dyDescent="0.2">
      <c r="E127" s="220"/>
      <c r="F127" s="253"/>
      <c r="G127" s="215"/>
      <c r="H127" s="215"/>
      <c r="I127" s="214"/>
      <c r="J127" s="215"/>
      <c r="K127" s="215"/>
      <c r="L127" s="215"/>
      <c r="P127" s="251"/>
      <c r="Q127" s="251"/>
      <c r="R127" s="251"/>
      <c r="S127" s="251"/>
    </row>
    <row r="128" spans="5:19" s="212" customFormat="1" x14ac:dyDescent="0.2">
      <c r="E128" s="220"/>
      <c r="F128" s="253"/>
      <c r="G128" s="215"/>
      <c r="H128" s="215"/>
      <c r="I128" s="214"/>
      <c r="J128" s="215"/>
      <c r="K128" s="215"/>
      <c r="L128" s="215"/>
      <c r="P128" s="251"/>
      <c r="Q128" s="251"/>
      <c r="R128" s="251"/>
      <c r="S128" s="251"/>
    </row>
    <row r="129" spans="1:22" s="212" customFormat="1" x14ac:dyDescent="0.2">
      <c r="E129" s="220"/>
      <c r="F129" s="253"/>
      <c r="G129" s="215"/>
      <c r="H129" s="215"/>
      <c r="I129" s="214"/>
      <c r="J129" s="215"/>
      <c r="K129" s="215"/>
      <c r="L129" s="215"/>
      <c r="P129" s="251"/>
      <c r="Q129" s="251"/>
      <c r="R129" s="251"/>
      <c r="S129" s="251"/>
    </row>
    <row r="130" spans="1:22" s="212" customFormat="1" x14ac:dyDescent="0.2">
      <c r="E130" s="220"/>
      <c r="F130" s="253"/>
      <c r="G130" s="215"/>
      <c r="H130" s="215"/>
      <c r="I130" s="214"/>
      <c r="J130" s="215"/>
      <c r="K130" s="215"/>
      <c r="L130" s="215"/>
      <c r="P130" s="251"/>
      <c r="Q130" s="251"/>
      <c r="R130" s="251"/>
      <c r="S130" s="251"/>
    </row>
    <row r="131" spans="1:22" s="212" customFormat="1" x14ac:dyDescent="0.2">
      <c r="E131" s="220"/>
      <c r="F131" s="253"/>
      <c r="G131" s="215"/>
      <c r="H131" s="215"/>
      <c r="I131" s="214"/>
      <c r="J131" s="215"/>
      <c r="K131" s="215"/>
      <c r="L131" s="215"/>
      <c r="P131" s="251"/>
      <c r="Q131" s="251"/>
      <c r="R131" s="216"/>
      <c r="S131" s="216"/>
      <c r="T131" s="215"/>
      <c r="U131" s="215"/>
      <c r="V131" s="215"/>
    </row>
    <row r="132" spans="1:22" s="212" customFormat="1" x14ac:dyDescent="0.2">
      <c r="E132" s="220"/>
      <c r="F132" s="253"/>
      <c r="G132" s="215"/>
      <c r="H132" s="215"/>
      <c r="I132" s="214"/>
      <c r="J132" s="215"/>
      <c r="K132" s="215"/>
      <c r="L132" s="215"/>
      <c r="P132" s="251"/>
      <c r="Q132" s="251"/>
      <c r="R132" s="216"/>
      <c r="S132" s="216"/>
      <c r="T132" s="215"/>
      <c r="U132" s="215"/>
      <c r="V132" s="215"/>
    </row>
    <row r="133" spans="1:22" s="212" customFormat="1" x14ac:dyDescent="0.2">
      <c r="E133" s="220"/>
      <c r="F133" s="253"/>
      <c r="G133" s="215"/>
      <c r="H133" s="215"/>
      <c r="I133" s="214"/>
      <c r="J133" s="215"/>
      <c r="K133" s="215"/>
      <c r="L133" s="215"/>
      <c r="P133" s="251"/>
      <c r="Q133" s="251"/>
      <c r="R133" s="216"/>
      <c r="S133" s="216"/>
      <c r="T133" s="215"/>
      <c r="U133" s="215"/>
      <c r="V133" s="215"/>
    </row>
    <row r="134" spans="1:22" s="212" customFormat="1" x14ac:dyDescent="0.2">
      <c r="E134" s="220"/>
      <c r="F134" s="253"/>
      <c r="G134" s="215"/>
      <c r="H134" s="215"/>
      <c r="I134" s="214"/>
      <c r="J134" s="215"/>
      <c r="K134" s="215"/>
      <c r="L134" s="215"/>
      <c r="P134" s="251"/>
      <c r="Q134" s="251"/>
      <c r="R134" s="216"/>
      <c r="S134" s="216"/>
      <c r="T134" s="215"/>
      <c r="U134" s="215"/>
      <c r="V134" s="215"/>
    </row>
    <row r="135" spans="1:22" s="212" customFormat="1" x14ac:dyDescent="0.2">
      <c r="E135" s="220"/>
      <c r="F135" s="253"/>
      <c r="G135" s="215"/>
      <c r="H135" s="215"/>
      <c r="I135" s="214"/>
      <c r="J135" s="215"/>
      <c r="K135" s="215"/>
      <c r="L135" s="215"/>
      <c r="P135" s="251"/>
      <c r="Q135" s="251"/>
      <c r="R135" s="216"/>
      <c r="S135" s="216"/>
      <c r="T135" s="215"/>
      <c r="U135" s="215"/>
      <c r="V135" s="215"/>
    </row>
    <row r="136" spans="1:22" s="212" customFormat="1" x14ac:dyDescent="0.2">
      <c r="E136" s="220"/>
      <c r="F136" s="253"/>
      <c r="G136" s="215"/>
      <c r="H136" s="215"/>
      <c r="I136" s="214"/>
      <c r="J136" s="215"/>
      <c r="K136" s="215"/>
      <c r="L136" s="215"/>
      <c r="N136" s="215"/>
      <c r="O136" s="214"/>
      <c r="P136" s="262"/>
      <c r="Q136" s="216"/>
      <c r="R136" s="216"/>
      <c r="S136" s="216"/>
      <c r="T136" s="215"/>
      <c r="U136" s="215"/>
      <c r="V136" s="215"/>
    </row>
    <row r="137" spans="1:22" s="212" customFormat="1" x14ac:dyDescent="0.2">
      <c r="E137" s="220"/>
      <c r="F137" s="253"/>
      <c r="G137" s="215"/>
      <c r="H137" s="215"/>
      <c r="I137" s="214"/>
      <c r="J137" s="215"/>
      <c r="K137" s="215"/>
      <c r="L137" s="215"/>
      <c r="N137" s="215"/>
      <c r="O137" s="214"/>
      <c r="P137" s="262"/>
      <c r="Q137" s="216"/>
      <c r="R137" s="216"/>
      <c r="S137" s="216"/>
      <c r="T137" s="215"/>
      <c r="U137" s="215"/>
      <c r="V137" s="215"/>
    </row>
    <row r="138" spans="1:22" s="212" customFormat="1" x14ac:dyDescent="0.2">
      <c r="E138" s="220"/>
      <c r="F138" s="253"/>
      <c r="G138" s="215"/>
      <c r="H138" s="215"/>
      <c r="I138" s="214"/>
      <c r="J138" s="215"/>
      <c r="K138" s="215"/>
      <c r="L138" s="215"/>
      <c r="N138" s="215"/>
      <c r="O138" s="214"/>
      <c r="P138" s="262"/>
      <c r="Q138" s="216"/>
      <c r="R138" s="216"/>
      <c r="S138" s="216"/>
      <c r="T138" s="215"/>
      <c r="U138" s="215"/>
      <c r="V138" s="215"/>
    </row>
    <row r="139" spans="1:22" s="212" customFormat="1" x14ac:dyDescent="0.2">
      <c r="E139" s="220"/>
      <c r="F139" s="253"/>
      <c r="G139" s="215"/>
      <c r="H139" s="215"/>
      <c r="I139" s="214"/>
      <c r="J139" s="215"/>
      <c r="K139" s="215"/>
      <c r="L139" s="215"/>
      <c r="N139" s="215"/>
      <c r="O139" s="214"/>
      <c r="P139" s="262"/>
      <c r="Q139" s="216"/>
      <c r="R139" s="216"/>
      <c r="S139" s="216"/>
      <c r="T139" s="215"/>
      <c r="U139" s="215"/>
      <c r="V139" s="215"/>
    </row>
    <row r="140" spans="1:22" s="212" customFormat="1" x14ac:dyDescent="0.2">
      <c r="A140" s="215"/>
      <c r="B140" s="215"/>
      <c r="C140" s="263"/>
      <c r="D140" s="263"/>
      <c r="E140" s="263"/>
      <c r="F140" s="263"/>
      <c r="H140" s="251"/>
      <c r="J140" s="215"/>
      <c r="K140" s="215"/>
      <c r="L140" s="215"/>
      <c r="N140" s="215"/>
      <c r="O140" s="214"/>
      <c r="P140" s="262"/>
      <c r="Q140" s="216"/>
      <c r="R140" s="216"/>
      <c r="S140" s="216"/>
      <c r="T140" s="215"/>
      <c r="U140" s="215"/>
      <c r="V140" s="215"/>
    </row>
    <row r="141" spans="1:22" s="212" customFormat="1" x14ac:dyDescent="0.2">
      <c r="A141" s="215"/>
      <c r="B141" s="215"/>
      <c r="C141" s="263"/>
      <c r="D141" s="263"/>
      <c r="E141" s="263"/>
      <c r="F141" s="263"/>
      <c r="H141" s="251"/>
      <c r="J141" s="215"/>
      <c r="K141" s="215"/>
      <c r="L141" s="215"/>
      <c r="N141" s="215"/>
      <c r="O141" s="214"/>
      <c r="P141" s="262"/>
      <c r="Q141" s="216"/>
      <c r="R141" s="216"/>
      <c r="S141" s="216"/>
      <c r="T141" s="215"/>
      <c r="U141" s="215"/>
      <c r="V141" s="215"/>
    </row>
    <row r="142" spans="1:22" s="212" customFormat="1" x14ac:dyDescent="0.2">
      <c r="A142" s="215"/>
      <c r="B142" s="215"/>
      <c r="C142" s="263"/>
      <c r="D142" s="263"/>
      <c r="E142" s="263"/>
      <c r="F142" s="263"/>
      <c r="H142" s="251"/>
      <c r="J142" s="215"/>
      <c r="K142" s="215"/>
      <c r="L142" s="215"/>
      <c r="N142" s="215"/>
      <c r="O142" s="214"/>
      <c r="P142" s="262"/>
      <c r="Q142" s="216"/>
      <c r="R142" s="216"/>
      <c r="S142" s="216"/>
      <c r="T142" s="215"/>
      <c r="U142" s="215"/>
      <c r="V142" s="215"/>
    </row>
    <row r="143" spans="1:22" s="212" customFormat="1" x14ac:dyDescent="0.2">
      <c r="A143" s="215"/>
      <c r="B143" s="215"/>
      <c r="C143" s="263"/>
      <c r="D143" s="263"/>
      <c r="E143" s="263"/>
      <c r="F143" s="263"/>
      <c r="H143" s="251"/>
      <c r="J143" s="215"/>
      <c r="K143" s="215"/>
      <c r="L143" s="215"/>
      <c r="N143" s="215"/>
      <c r="O143" s="214"/>
      <c r="P143" s="262"/>
      <c r="Q143" s="216"/>
      <c r="R143" s="216"/>
      <c r="S143" s="216"/>
      <c r="T143" s="215"/>
      <c r="U143" s="215"/>
      <c r="V143" s="215"/>
    </row>
    <row r="144" spans="1:22" s="212" customFormat="1" x14ac:dyDescent="0.2">
      <c r="A144" s="215"/>
      <c r="B144" s="215"/>
      <c r="C144" s="263"/>
      <c r="D144" s="263"/>
      <c r="E144" s="263"/>
      <c r="F144" s="263"/>
      <c r="H144" s="251"/>
      <c r="J144" s="215"/>
      <c r="K144" s="215"/>
      <c r="L144" s="215"/>
      <c r="N144" s="215"/>
      <c r="O144" s="214"/>
      <c r="P144" s="262"/>
      <c r="Q144" s="216"/>
      <c r="R144" s="216"/>
      <c r="S144" s="216"/>
      <c r="T144" s="215"/>
      <c r="U144" s="215"/>
      <c r="V144" s="215"/>
    </row>
    <row r="145" spans="1:22" s="212" customFormat="1" x14ac:dyDescent="0.2">
      <c r="A145" s="215"/>
      <c r="B145" s="215"/>
      <c r="C145" s="263"/>
      <c r="D145" s="263"/>
      <c r="E145" s="263"/>
      <c r="F145" s="263"/>
      <c r="H145" s="251"/>
      <c r="J145" s="215"/>
      <c r="K145" s="215"/>
      <c r="L145" s="215"/>
      <c r="N145" s="215"/>
      <c r="O145" s="214"/>
      <c r="P145" s="262"/>
      <c r="Q145" s="216"/>
      <c r="R145" s="216"/>
      <c r="S145" s="216"/>
      <c r="T145" s="215"/>
      <c r="U145" s="215"/>
      <c r="V145" s="215"/>
    </row>
    <row r="146" spans="1:22" s="212" customFormat="1" x14ac:dyDescent="0.2">
      <c r="A146" s="215"/>
      <c r="B146" s="215"/>
      <c r="C146" s="263"/>
      <c r="D146" s="263"/>
      <c r="E146" s="263"/>
      <c r="F146" s="263"/>
      <c r="H146" s="251"/>
      <c r="K146" s="215"/>
      <c r="L146" s="215"/>
      <c r="N146" s="215"/>
      <c r="O146" s="214"/>
      <c r="P146" s="262"/>
      <c r="Q146" s="216"/>
      <c r="R146" s="216"/>
      <c r="S146" s="216"/>
      <c r="T146" s="215"/>
      <c r="U146" s="215"/>
      <c r="V146" s="215"/>
    </row>
    <row r="147" spans="1:22" s="212" customFormat="1" x14ac:dyDescent="0.2">
      <c r="A147" s="215"/>
      <c r="B147" s="215"/>
      <c r="C147" s="263"/>
      <c r="D147" s="263"/>
      <c r="E147" s="263"/>
      <c r="F147" s="263"/>
      <c r="H147" s="251"/>
      <c r="K147" s="215"/>
      <c r="L147" s="215"/>
      <c r="N147" s="215"/>
      <c r="O147" s="214"/>
      <c r="P147" s="262"/>
      <c r="Q147" s="216"/>
      <c r="R147" s="216"/>
      <c r="S147" s="216"/>
      <c r="T147" s="215"/>
      <c r="U147" s="215"/>
      <c r="V147" s="215"/>
    </row>
    <row r="148" spans="1:22" x14ac:dyDescent="0.2">
      <c r="K148" s="215"/>
      <c r="L148" s="215"/>
      <c r="M148" s="212"/>
    </row>
    <row r="149" spans="1:22" x14ac:dyDescent="0.2">
      <c r="L149" s="215"/>
      <c r="M149" s="212"/>
    </row>
    <row r="150" spans="1:22" x14ac:dyDescent="0.2">
      <c r="L150" s="215"/>
      <c r="M150" s="212"/>
    </row>
    <row r="151" spans="1:22" x14ac:dyDescent="0.2">
      <c r="L151" s="215"/>
    </row>
    <row r="152" spans="1:22" x14ac:dyDescent="0.2">
      <c r="L152" s="215"/>
    </row>
    <row r="153" spans="1:22" x14ac:dyDescent="0.2">
      <c r="L153" s="215"/>
    </row>
  </sheetData>
  <conditionalFormatting sqref="P6:P11 Z6:Z11">
    <cfRule type="aboveAverage" dxfId="5" priority="3" aboveAverage="0" stdDev="1"/>
    <cfRule type="aboveAverage" dxfId="4" priority="4" stdDev="1"/>
  </conditionalFormatting>
  <conditionalFormatting sqref="P45:P58 Z45:Z58 B21:B44">
    <cfRule type="aboveAverage" dxfId="3" priority="5" aboveAverage="0" stdDev="1"/>
    <cfRule type="aboveAverage" dxfId="2" priority="6" stdDev="1"/>
  </conditionalFormatting>
  <conditionalFormatting sqref="C36">
    <cfRule type="aboveAverage" dxfId="1" priority="1" aboveAverage="0" stdDev="1"/>
    <cfRule type="aboveAverage" dxfId="0" priority="2" stdDev="1"/>
  </conditionalFormatting>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K17</vt:lpstr>
      <vt:lpstr>FedSampCores96-K17_1999.09.14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ehbaker</dc:creator>
  <cp:lastModifiedBy>ehbaker</cp:lastModifiedBy>
  <dcterms:created xsi:type="dcterms:W3CDTF">2019-06-20T22:23:13Z</dcterms:created>
  <dcterms:modified xsi:type="dcterms:W3CDTF">2019-10-30T02:56:07Z</dcterms:modified>
</cp:coreProperties>
</file>