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공간정보프로젝트/승수분석/"/>
    </mc:Choice>
  </mc:AlternateContent>
  <xr:revisionPtr revIDLastSave="0" documentId="13_ncr:1_{20FB8EB6-2B7E-D548-92E1-9BAB7BA63479}" xr6:coauthVersionLast="47" xr6:coauthVersionMax="47" xr10:uidLastSave="{00000000-0000-0000-0000-000000000000}"/>
  <bookViews>
    <workbookView xWindow="0" yWindow="500" windowWidth="28800" windowHeight="17500" firstSheet="6" activeTab="10" xr2:uid="{E24E1306-3CBE-6540-A95A-C215857DD2AD}"/>
  </bookViews>
  <sheets>
    <sheet name="설계 시나리오" sheetId="2" r:id="rId1"/>
    <sheet name="시나리오별 총산출 증대효과 비교 1" sheetId="1" r:id="rId2"/>
    <sheet name="시나리오별 총산출 증대효과 비교(표용)" sheetId="4" r:id="rId3"/>
    <sheet name="시나리오별 BASE 대비 생산 증대 효과 전망" sheetId="5" r:id="rId4"/>
    <sheet name="시나리오별 BASE 대비 생산 증대 효과 전망 (2)" sheetId="8" r:id="rId5"/>
    <sheet name="시나리오별 BASE 대비 부가가치 부문 변화 전망" sheetId="6" r:id="rId6"/>
    <sheet name="시나리오별 BASE 대비 부가가치 부문 변화 전망 (2)" sheetId="7" r:id="rId7"/>
    <sheet name="시나리오별 BASE 대비 가계소득 변화" sheetId="9" r:id="rId8"/>
    <sheet name="시나리오별 BASE 대비 가계소득 변화 (2)" sheetId="11" r:id="rId9"/>
    <sheet name="기준연도 가계분위별 소득 형성 구조" sheetId="12" r:id="rId10"/>
    <sheet name="Sheet10" sheetId="13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2" l="1"/>
  <c r="E10" i="12"/>
  <c r="D7" i="12"/>
  <c r="D8" i="12" s="1"/>
  <c r="E7" i="12"/>
  <c r="E8" i="12" s="1"/>
  <c r="C7" i="12"/>
  <c r="C11" i="12" s="1"/>
  <c r="D14" i="9"/>
  <c r="D12" i="9"/>
  <c r="D11" i="9"/>
  <c r="D13" i="9"/>
  <c r="D15" i="9"/>
  <c r="D10" i="9"/>
  <c r="C11" i="9"/>
  <c r="C12" i="9"/>
  <c r="C13" i="9"/>
  <c r="C14" i="9"/>
  <c r="C15" i="9"/>
  <c r="C10" i="9"/>
  <c r="C8" i="9"/>
  <c r="D8" i="9"/>
  <c r="B8" i="9"/>
  <c r="E15" i="6"/>
  <c r="D15" i="6"/>
  <c r="D7" i="6"/>
  <c r="E7" i="6"/>
  <c r="C7" i="6"/>
  <c r="C13" i="8"/>
  <c r="D13" i="5"/>
  <c r="C13" i="5"/>
  <c r="E18" i="6"/>
  <c r="E16" i="6"/>
  <c r="E11" i="6"/>
  <c r="E12" i="6"/>
  <c r="E17" i="6" s="1"/>
  <c r="E14" i="6"/>
  <c r="E19" i="6" s="1"/>
  <c r="D14" i="6"/>
  <c r="D19" i="6" s="1"/>
  <c r="D11" i="6"/>
  <c r="D16" i="6" s="1"/>
  <c r="E13" i="6"/>
  <c r="D13" i="6"/>
  <c r="D18" i="6" s="1"/>
  <c r="D12" i="6"/>
  <c r="D17" i="6" s="1"/>
  <c r="E11" i="12" l="1"/>
  <c r="C9" i="12"/>
  <c r="C8" i="12"/>
  <c r="D10" i="12"/>
  <c r="D13" i="12" s="1"/>
  <c r="E12" i="12"/>
  <c r="C10" i="12"/>
  <c r="D12" i="12"/>
  <c r="E9" i="12"/>
  <c r="E13" i="12" s="1"/>
  <c r="C12" i="12"/>
  <c r="D11" i="12"/>
  <c r="C30" i="5"/>
  <c r="D30" i="5"/>
  <c r="D29" i="5"/>
  <c r="C29" i="5"/>
  <c r="C27" i="5"/>
  <c r="D27" i="5"/>
  <c r="D28" i="5"/>
  <c r="D26" i="5"/>
  <c r="C26" i="5"/>
  <c r="C28" i="5"/>
  <c r="D40" i="5"/>
  <c r="D41" i="5"/>
  <c r="D42" i="5"/>
  <c r="D43" i="5"/>
  <c r="D39" i="5"/>
  <c r="C40" i="5"/>
  <c r="C41" i="5"/>
  <c r="C42" i="5"/>
  <c r="C43" i="5"/>
  <c r="C39" i="5"/>
  <c r="D22" i="5"/>
  <c r="D21" i="5"/>
  <c r="D23" i="5"/>
  <c r="D24" i="5"/>
  <c r="D25" i="5"/>
  <c r="C22" i="5"/>
  <c r="C23" i="5"/>
  <c r="C24" i="5"/>
  <c r="C25" i="5"/>
  <c r="C21" i="5"/>
  <c r="E11" i="1"/>
  <c r="D8" i="1"/>
  <c r="E12" i="1"/>
  <c r="E13" i="1"/>
  <c r="E14" i="1"/>
  <c r="E15" i="1"/>
  <c r="D15" i="1"/>
  <c r="D12" i="1"/>
  <c r="D13" i="1"/>
  <c r="D14" i="1"/>
  <c r="D11" i="1"/>
  <c r="E8" i="1"/>
  <c r="C8" i="1"/>
  <c r="C13" i="12" l="1"/>
  <c r="D16" i="1"/>
  <c r="E16" i="1"/>
</calcChain>
</file>

<file path=xl/sharedStrings.xml><?xml version="1.0" encoding="utf-8"?>
<sst xmlns="http://schemas.openxmlformats.org/spreadsheetml/2006/main" count="198" uniqueCount="109">
  <si>
    <t>산업 생산 활동 부문</t>
    <phoneticPr fontId="1" type="noConversion"/>
  </si>
  <si>
    <t>BASE
(정책 충격이 없는 경우)</t>
    <phoneticPr fontId="1" type="noConversion"/>
  </si>
  <si>
    <t>산출액 
(단위: 십억원)</t>
    <phoneticPr fontId="1" type="noConversion"/>
  </si>
  <si>
    <t>부가가치 부문</t>
    <phoneticPr fontId="1" type="noConversion"/>
  </si>
  <si>
    <t>가계</t>
    <phoneticPr fontId="1" type="noConversion"/>
  </si>
  <si>
    <t>정부</t>
    <phoneticPr fontId="1" type="noConversion"/>
  </si>
  <si>
    <t>기업</t>
    <phoneticPr fontId="1" type="noConversion"/>
  </si>
  <si>
    <t>제도 부문</t>
    <phoneticPr fontId="1" type="noConversion"/>
  </si>
  <si>
    <t>총합</t>
    <phoneticPr fontId="1" type="noConversion"/>
  </si>
  <si>
    <t>디지털트윈 전개 
시나리오(SCN1)
(국비 : 13,693억원)</t>
    <phoneticPr fontId="1" type="noConversion"/>
  </si>
  <si>
    <t>디지털트윈 가속화 
시나리오(SCN2)
(국비 : 36,018억원)</t>
    <phoneticPr fontId="1" type="noConversion"/>
  </si>
  <si>
    <t>시나리오 설명</t>
    <phoneticPr fontId="1" type="noConversion"/>
  </si>
  <si>
    <t>분석 내 가정</t>
    <phoneticPr fontId="1" type="noConversion"/>
  </si>
  <si>
    <t xml:space="preserve">시나리오명 </t>
    <phoneticPr fontId="1" type="noConversion"/>
  </si>
  <si>
    <t>기준 시나리오
(BASE)</t>
    <phoneticPr fontId="1" type="noConversion"/>
  </si>
  <si>
    <t>디지털트윈 전개 
(SNN1)</t>
    <phoneticPr fontId="1" type="noConversion"/>
  </si>
  <si>
    <t>디지털트윈 가속화 
(SCN2)</t>
    <phoneticPr fontId="1" type="noConversion"/>
  </si>
  <si>
    <t>(국비 13,693억원)</t>
    <phoneticPr fontId="1" type="noConversion"/>
  </si>
  <si>
    <t>(국비 36,018억원)</t>
    <phoneticPr fontId="1" type="noConversion"/>
  </si>
  <si>
    <t>기준연도(2019년) SAM
(정책 충격이 없는 상태)</t>
    <phoneticPr fontId="1" type="noConversion"/>
  </si>
  <si>
    <t>-</t>
    <phoneticPr fontId="1" type="noConversion"/>
  </si>
  <si>
    <t>디지털트윈 
기술발전 수준 
중간(Moderate)</t>
    <phoneticPr fontId="1" type="noConversion"/>
  </si>
  <si>
    <t>디지털트윈 
기술발전 수준 
높음(High)</t>
    <phoneticPr fontId="1" type="noConversion"/>
  </si>
  <si>
    <t>디지털트윈 전개 
시나리오(SCN1)</t>
    <phoneticPr fontId="1" type="noConversion"/>
  </si>
  <si>
    <t>디지털트윈 가속화 
시나리오(SCN2)</t>
    <phoneticPr fontId="1" type="noConversion"/>
  </si>
  <si>
    <t>4,737,037
(+ 2,274)</t>
    <phoneticPr fontId="1" type="noConversion"/>
  </si>
  <si>
    <t>7,768,591
(+ 4,775)</t>
    <phoneticPr fontId="1" type="noConversion"/>
  </si>
  <si>
    <t>565,339
(+ 644)</t>
    <phoneticPr fontId="1" type="noConversion"/>
  </si>
  <si>
    <t>1,176,332
(+ 946)</t>
    <phoneticPr fontId="1" type="noConversion"/>
  </si>
  <si>
    <t>827,459
(+ 786)</t>
    <phoneticPr fontId="1" type="noConversion"/>
  </si>
  <si>
    <t>4,740,743
(+ 5,980)</t>
    <phoneticPr fontId="1" type="noConversion"/>
  </si>
  <si>
    <t>828,741
(+ 2,068)</t>
    <phoneticPr fontId="1" type="noConversion"/>
  </si>
  <si>
    <t>1,177,875
(+ 2,489)</t>
    <phoneticPr fontId="1" type="noConversion"/>
  </si>
  <si>
    <t>462,626
(+ 328)</t>
    <phoneticPr fontId="1" type="noConversion"/>
  </si>
  <si>
    <t>462,422
(+ 125)</t>
    <phoneticPr fontId="1" type="noConversion"/>
  </si>
  <si>
    <t>7,776,376
(+ 12,560)</t>
    <phoneticPr fontId="1" type="noConversion"/>
  </si>
  <si>
    <t>566,389
(+ 1,694)</t>
    <phoneticPr fontId="1" type="noConversion"/>
  </si>
  <si>
    <t>공간정보산업</t>
    <phoneticPr fontId="1" type="noConversion"/>
  </si>
  <si>
    <t>非 공간정보산업</t>
    <phoneticPr fontId="1" type="noConversion"/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</si>
  <si>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</si>
  <si>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</si>
  <si>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</si>
  <si>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</si>
  <si>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</si>
  <si>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제조업</t>
  </si>
  <si>
    <t>정보 및 통신업</t>
  </si>
  <si>
    <t>문화 및 기타서비스업</t>
  </si>
  <si>
    <t>기타 산업</t>
    <phoneticPr fontId="1" type="noConversion"/>
  </si>
  <si>
    <t>BASE 대비 생산 증가분
(단위: 십억원)</t>
    <phoneticPr fontId="1" type="noConversion"/>
  </si>
  <si>
    <t>전기, 가스, 증기 및 수도사업</t>
  </si>
  <si>
    <t>BASE</t>
    <phoneticPr fontId="1" type="noConversion"/>
  </si>
  <si>
    <t>자본</t>
    <phoneticPr fontId="1" type="noConversion"/>
  </si>
  <si>
    <t>노동</t>
    <phoneticPr fontId="1" type="noConversion"/>
  </si>
  <si>
    <t>물적자본</t>
    <phoneticPr fontId="1" type="noConversion"/>
  </si>
  <si>
    <t>SIT 자본</t>
    <phoneticPr fontId="1" type="noConversion"/>
  </si>
  <si>
    <t>고숙련 노동</t>
    <phoneticPr fontId="1" type="noConversion"/>
  </si>
  <si>
    <t>저숙련 노동</t>
    <phoneticPr fontId="1" type="noConversion"/>
  </si>
  <si>
    <t>30,223
( + 33)</t>
    <phoneticPr fontId="1" type="noConversion"/>
  </si>
  <si>
    <t>30,277
(+ 88)</t>
    <phoneticPr fontId="1" type="noConversion"/>
  </si>
  <si>
    <t>108,856
(+ 66)</t>
    <phoneticPr fontId="1" type="noConversion"/>
  </si>
  <si>
    <t>37,319
(+ 29)</t>
    <phoneticPr fontId="1" type="noConversion"/>
  </si>
  <si>
    <t>37,367
(+ 77)</t>
    <phoneticPr fontId="1" type="noConversion"/>
  </si>
  <si>
    <t>108,963
(+ 173)</t>
    <phoneticPr fontId="1" type="noConversion"/>
  </si>
  <si>
    <t>34,942
(+ 14)</t>
    <phoneticPr fontId="1" type="noConversion"/>
  </si>
  <si>
    <t>34,965
(+ 36)</t>
    <phoneticPr fontId="1" type="noConversion"/>
  </si>
  <si>
    <t>3,989
(+ 4)</t>
    <phoneticPr fontId="1" type="noConversion"/>
  </si>
  <si>
    <t>3,995
(+ 9)</t>
    <phoneticPr fontId="1" type="noConversion"/>
  </si>
  <si>
    <t>1,935,308
(+ 686)</t>
    <phoneticPr fontId="1" type="noConversion"/>
  </si>
  <si>
    <t>1,936,426
(+ 1,804)</t>
    <phoneticPr fontId="1" type="noConversion"/>
  </si>
  <si>
    <t>119,908
( + 106)</t>
    <phoneticPr fontId="1" type="noConversion"/>
  </si>
  <si>
    <t>120,082
(+ 280)</t>
    <phoneticPr fontId="1" type="noConversion"/>
  </si>
  <si>
    <t>115,735
(+ 92)</t>
    <phoneticPr fontId="1" type="noConversion"/>
  </si>
  <si>
    <t>115,885
(+ 243)</t>
    <phoneticPr fontId="1" type="noConversion"/>
  </si>
  <si>
    <t>121,337
(+ 82)</t>
    <phoneticPr fontId="1" type="noConversion"/>
  </si>
  <si>
    <t>121,471
(+ 217)</t>
    <phoneticPr fontId="1" type="noConversion"/>
  </si>
  <si>
    <t>2,229,420
(+ 1,161)</t>
    <phoneticPr fontId="1" type="noConversion"/>
  </si>
  <si>
    <t>2,231,313
(+ 3,053)</t>
    <phoneticPr fontId="1" type="noConversion"/>
  </si>
  <si>
    <t>4,740,744
(+ 5,980)</t>
    <phoneticPr fontId="1" type="noConversion"/>
  </si>
  <si>
    <t>산출액 
(단위: 십억 원)</t>
    <phoneticPr fontId="1" type="noConversion"/>
  </si>
  <si>
    <t>780,415
(+ 382)</t>
    <phoneticPr fontId="1" type="noConversion"/>
  </si>
  <si>
    <t>484,017
(+ 368)</t>
    <phoneticPr fontId="1" type="noConversion"/>
  </si>
  <si>
    <t>47,004
(+ 363)</t>
    <phoneticPr fontId="1" type="noConversion"/>
  </si>
  <si>
    <t>430,129
(+ 369)</t>
    <phoneticPr fontId="1" type="noConversion"/>
  </si>
  <si>
    <t>1,741,564
(+ 1,482)</t>
    <phoneticPr fontId="1" type="noConversion"/>
  </si>
  <si>
    <t>47,597
(+ 956)</t>
    <phoneticPr fontId="1" type="noConversion"/>
  </si>
  <si>
    <t>781,038
(+ 1,006)</t>
    <phoneticPr fontId="1" type="noConversion"/>
  </si>
  <si>
    <t>484,617
(+ 968)</t>
    <phoneticPr fontId="1" type="noConversion"/>
  </si>
  <si>
    <t>430,730
(+ 970)</t>
    <phoneticPr fontId="1" type="noConversion"/>
  </si>
  <si>
    <t>1,743,981
(+ 3,899)</t>
    <phoneticPr fontId="1" type="noConversion"/>
  </si>
  <si>
    <t xml:space="preserve">가계 1분위 </t>
    <phoneticPr fontId="1" type="noConversion"/>
  </si>
  <si>
    <t>가계 2분위</t>
    <phoneticPr fontId="1" type="noConversion"/>
  </si>
  <si>
    <t>가계 3분위</t>
    <phoneticPr fontId="1" type="noConversion"/>
  </si>
  <si>
    <t>가계 4분위</t>
    <phoneticPr fontId="1" type="noConversion"/>
  </si>
  <si>
    <t>가계 5분위</t>
    <phoneticPr fontId="1" type="noConversion"/>
  </si>
  <si>
    <t>20,179
(+ 14)</t>
    <phoneticPr fontId="1" type="noConversion"/>
  </si>
  <si>
    <t>20,202
(+ 37)</t>
    <phoneticPr fontId="1" type="noConversion"/>
  </si>
  <si>
    <t>89,945
(+ 65)</t>
    <phoneticPr fontId="1" type="noConversion"/>
  </si>
  <si>
    <t>90,051
(+ 171)</t>
    <phoneticPr fontId="1" type="noConversion"/>
  </si>
  <si>
    <t>177,875
(+ 130)</t>
    <phoneticPr fontId="1" type="noConversion"/>
  </si>
  <si>
    <t>178,086
(+ 341)</t>
    <phoneticPr fontId="1" type="noConversion"/>
  </si>
  <si>
    <t>293,125
(+ 217)</t>
    <phoneticPr fontId="1" type="noConversion"/>
  </si>
  <si>
    <t>293,479
(+ 570)</t>
    <phoneticPr fontId="1" type="noConversion"/>
  </si>
  <si>
    <t>595,127
(+ 439)</t>
    <phoneticPr fontId="1" type="noConversion"/>
  </si>
  <si>
    <t>595,843
(+ 1,155)</t>
    <phoneticPr fontId="1" type="noConversion"/>
  </si>
  <si>
    <t>1,176,252
(+ 865)</t>
    <phoneticPr fontId="1" type="noConversion"/>
  </si>
  <si>
    <t>1,177,662
(+ 2,276)</t>
    <phoneticPr fontId="1" type="noConversion"/>
  </si>
  <si>
    <t>자본 소득</t>
    <phoneticPr fontId="1" type="noConversion"/>
  </si>
  <si>
    <t>금액 
(단위: 십 억원)</t>
    <phoneticPr fontId="1" type="noConversion"/>
  </si>
  <si>
    <t>비중 
(단위 : 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</si>
</sst>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Red]&quot;(&quot;\ &quot;+&quot;\ #,##0.00&quot;)&quot;"/>
    <numFmt numFmtId="177" formatCode="#,##0_ "/>
    <numFmt numFmtId="180" formatCode="\+\ ##.00"/>
    <numFmt numFmtId="181" formatCode="0_ "/>
    <numFmt numFmtId="187" formatCode="0.00&quot;%&quot;"/>
    <numFmt numFmtId="188" formatCode="0&quot;%&quot;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8" fontId="0" fillId="0" borderId="1" xfId="0" applyNumberFormat="1" applyBorder="1">
      <alignment vertical="center"/>
    </xf>
    <xf numFmtId="3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38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77" fontId="0" fillId="0" borderId="1" xfId="0" applyNumberFormat="1" applyBorder="1" applyAlignment="1"/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87" fontId="0" fillId="0" borderId="1" xfId="0" applyNumberFormat="1" applyBorder="1" applyAlignment="1"/>
    <xf numFmtId="0" fontId="0" fillId="0" borderId="1" xfId="0" applyFill="1" applyBorder="1" applyAlignment="1">
      <alignment horizontal="center" vertical="center"/>
    </xf>
    <xf numFmtId="188" fontId="0" fillId="0" borderId="1" xfId="0" applyNumberForma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AA57-C795-7147-84CA-40AFE3B21E4F}">
  <dimension ref="A1:C4"/>
  <sheetViews>
    <sheetView workbookViewId="0">
      <selection activeCell="B3" sqref="B3"/>
    </sheetView>
  </sheetViews>
  <sheetFormatPr baseColWidth="10" defaultRowHeight="18"/>
  <cols>
    <col min="1" max="1" width="23.7109375" customWidth="1"/>
    <col min="2" max="2" width="20.85546875" customWidth="1"/>
    <col min="3" max="3" width="18.42578125" customWidth="1"/>
  </cols>
  <sheetData>
    <row r="1" spans="1:3" ht="38" customHeight="1">
      <c r="A1" s="6" t="s">
        <v>13</v>
      </c>
      <c r="B1" s="7" t="s">
        <v>11</v>
      </c>
      <c r="C1" s="7" t="s">
        <v>12</v>
      </c>
    </row>
    <row r="2" spans="1:3" ht="38">
      <c r="A2" s="8" t="s">
        <v>14</v>
      </c>
      <c r="B2" s="5" t="s">
        <v>19</v>
      </c>
      <c r="C2" s="4" t="s">
        <v>20</v>
      </c>
    </row>
    <row r="3" spans="1:3" ht="57">
      <c r="A3" s="8" t="s">
        <v>15</v>
      </c>
      <c r="B3" s="4" t="s">
        <v>17</v>
      </c>
      <c r="C3" s="5" t="s">
        <v>21</v>
      </c>
    </row>
    <row r="4" spans="1:3" ht="57">
      <c r="A4" s="8" t="s">
        <v>16</v>
      </c>
      <c r="B4" s="4" t="s">
        <v>18</v>
      </c>
      <c r="C4" s="5" t="s">
        <v>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B255-1839-6841-BE43-A2978BD7DB6B}">
  <dimension ref="A1:E13"/>
  <sheetViews>
    <sheetView workbookViewId="0">
      <selection activeCell="L27" sqref="L27"/>
    </sheetView>
  </sheetViews>
  <sheetFormatPr baseColWidth="10" defaultRowHeight="18"/>
  <cols>
    <col min="1" max="1" width="15.85546875" customWidth="1"/>
    <col min="2" max="2" width="14.5703125" customWidth="1"/>
    <col min="3" max="3" width="18.28515625" customWidth="1"/>
    <col min="4" max="4" width="17" customWidth="1"/>
    <col min="5" max="5" width="18.28515625" customWidth="1"/>
  </cols>
  <sheetData>
    <row r="1" spans="1:5">
      <c r="A1" s="11"/>
      <c r="B1" s="11"/>
      <c r="C1" s="4" t="s">
        <v>56</v>
      </c>
      <c r="D1" s="4" t="s">
        <v>55</v>
      </c>
      <c r="E1" s="2" t="s">
        <v>106</v>
      </c>
    </row>
    <row r="2" spans="1:5" ht="18" customHeight="1">
      <c r="A2" s="21" t="s">
        <v>107</v>
      </c>
      <c r="B2" s="4" t="s">
        <v>89</v>
      </c>
      <c r="C2" s="32">
        <v>7298.2420323393371</v>
      </c>
      <c r="D2" s="32">
        <v>6485.0591075329821</v>
      </c>
      <c r="E2" s="32">
        <v>6381.5509118734844</v>
      </c>
    </row>
    <row r="3" spans="1:5">
      <c r="A3" s="21"/>
      <c r="B3" s="4" t="s">
        <v>90</v>
      </c>
      <c r="C3" s="32">
        <v>35189.7753936921</v>
      </c>
      <c r="D3" s="32">
        <v>31268.868913594371</v>
      </c>
      <c r="E3" s="32">
        <v>23421.294184415219</v>
      </c>
    </row>
    <row r="4" spans="1:5">
      <c r="A4" s="21"/>
      <c r="B4" s="4" t="s">
        <v>91</v>
      </c>
      <c r="C4" s="32">
        <v>71400.283938760331</v>
      </c>
      <c r="D4" s="32">
        <v>63444.739100969578</v>
      </c>
      <c r="E4" s="32">
        <v>42900.059533222739</v>
      </c>
    </row>
    <row r="5" spans="1:5">
      <c r="A5" s="21"/>
      <c r="B5" s="4" t="s">
        <v>92</v>
      </c>
      <c r="C5" s="32">
        <v>122666.6064666265</v>
      </c>
      <c r="D5" s="32">
        <v>108998.87807661211</v>
      </c>
      <c r="E5" s="32">
        <v>61242.841997194213</v>
      </c>
    </row>
    <row r="6" spans="1:5">
      <c r="A6" s="21"/>
      <c r="B6" s="4" t="s">
        <v>93</v>
      </c>
      <c r="C6" s="32">
        <v>247093.97761937679</v>
      </c>
      <c r="D6" s="32">
        <v>219562.33335049599</v>
      </c>
      <c r="E6" s="32">
        <v>128031.95337329421</v>
      </c>
    </row>
    <row r="7" spans="1:5">
      <c r="A7" s="21"/>
      <c r="B7" s="4" t="s">
        <v>8</v>
      </c>
      <c r="C7" s="32">
        <f>SUM(C2:C6)</f>
        <v>483648.88545079506</v>
      </c>
      <c r="D7" s="32">
        <f t="shared" ref="D7:E7" si="0">SUM(D2:D6)</f>
        <v>429759.87854920502</v>
      </c>
      <c r="E7" s="32">
        <f t="shared" si="0"/>
        <v>261977.69999999987</v>
      </c>
    </row>
    <row r="8" spans="1:5" ht="18" customHeight="1">
      <c r="A8" s="33" t="s">
        <v>108</v>
      </c>
      <c r="B8" s="4" t="s">
        <v>89</v>
      </c>
      <c r="C8" s="36">
        <f>C2/C$7 * 100</f>
        <v>1.508995937318631</v>
      </c>
      <c r="D8" s="36">
        <f t="shared" ref="D8:E8" si="1">D2/D$7 * 100</f>
        <v>1.5089959373186299</v>
      </c>
      <c r="E8" s="36">
        <f t="shared" si="1"/>
        <v>2.4359137865068239</v>
      </c>
    </row>
    <row r="9" spans="1:5">
      <c r="A9" s="34"/>
      <c r="B9" s="4" t="s">
        <v>90</v>
      </c>
      <c r="C9" s="36">
        <f t="shared" ref="C9:E12" si="2">C3/C$7 * 100</f>
        <v>7.2758929984698986</v>
      </c>
      <c r="D9" s="36">
        <f>D3/D$7 * 100</f>
        <v>7.2758929984699048</v>
      </c>
      <c r="E9" s="36">
        <f t="shared" si="2"/>
        <v>8.9401862007396922</v>
      </c>
    </row>
    <row r="10" spans="1:5">
      <c r="A10" s="34"/>
      <c r="B10" s="4" t="s">
        <v>91</v>
      </c>
      <c r="C10" s="36">
        <f t="shared" si="2"/>
        <v>14.762834379781564</v>
      </c>
      <c r="D10" s="36">
        <f t="shared" si="2"/>
        <v>14.762834379781575</v>
      </c>
      <c r="E10" s="36">
        <f t="shared" si="2"/>
        <v>16.375462313480408</v>
      </c>
    </row>
    <row r="11" spans="1:5">
      <c r="A11" s="34"/>
      <c r="B11" s="4" t="s">
        <v>92</v>
      </c>
      <c r="C11" s="36">
        <f t="shared" si="2"/>
        <v>25.36273940800929</v>
      </c>
      <c r="D11" s="36">
        <f t="shared" si="2"/>
        <v>25.362739408009293</v>
      </c>
      <c r="E11" s="36">
        <f t="shared" si="2"/>
        <v>23.377120265272293</v>
      </c>
    </row>
    <row r="12" spans="1:5">
      <c r="A12" s="34"/>
      <c r="B12" s="4" t="s">
        <v>93</v>
      </c>
      <c r="C12" s="36">
        <f t="shared" si="2"/>
        <v>51.089537276420614</v>
      </c>
      <c r="D12" s="36">
        <f t="shared" si="2"/>
        <v>51.089537276420593</v>
      </c>
      <c r="E12" s="36">
        <f t="shared" si="2"/>
        <v>48.87131743400078</v>
      </c>
    </row>
    <row r="13" spans="1:5">
      <c r="A13" s="35"/>
      <c r="B13" s="37" t="s">
        <v>8</v>
      </c>
      <c r="C13" s="38">
        <f>SUM(C8:C12)</f>
        <v>100</v>
      </c>
      <c r="D13" s="38">
        <f t="shared" ref="D13:E13" si="3">SUM(D8:D12)</f>
        <v>100</v>
      </c>
      <c r="E13" s="38">
        <f t="shared" si="3"/>
        <v>100</v>
      </c>
    </row>
  </sheetData>
  <mergeCells count="3">
    <mergeCell ref="A1:B1"/>
    <mergeCell ref="A2:A7"/>
    <mergeCell ref="A8:A1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4445-A364-A54B-A384-0D51882ACFEB}">
  <dimension ref="A1"/>
  <sheetViews>
    <sheetView tabSelected="1" workbookViewId="0">
      <selection sqref="A1:H16"/>
    </sheetView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CE79-B710-5241-8650-5E0CA72C9ED4}">
  <dimension ref="A1:E24"/>
  <sheetViews>
    <sheetView workbookViewId="0">
      <selection activeCell="D3" sqref="D3:E3"/>
    </sheetView>
  </sheetViews>
  <sheetFormatPr baseColWidth="10" defaultRowHeight="18"/>
  <cols>
    <col min="2" max="2" width="29.140625" customWidth="1"/>
    <col min="3" max="4" width="33.28515625" customWidth="1"/>
    <col min="5" max="5" width="29.140625" customWidth="1"/>
  </cols>
  <sheetData>
    <row r="1" spans="1:5" ht="56" customHeight="1">
      <c r="A1" s="11"/>
      <c r="B1" s="11"/>
      <c r="C1" s="1" t="s">
        <v>1</v>
      </c>
      <c r="D1" s="1" t="s">
        <v>9</v>
      </c>
      <c r="E1" s="1" t="s">
        <v>10</v>
      </c>
    </row>
    <row r="2" spans="1:5" ht="33" customHeight="1">
      <c r="A2" s="11"/>
      <c r="B2" s="11"/>
      <c r="C2" s="1" t="s">
        <v>2</v>
      </c>
      <c r="D2" s="1" t="s">
        <v>2</v>
      </c>
      <c r="E2" s="1" t="s">
        <v>2</v>
      </c>
    </row>
    <row r="3" spans="1:5" ht="33" customHeight="1">
      <c r="A3" s="11" t="s">
        <v>0</v>
      </c>
      <c r="B3" s="11"/>
      <c r="C3" s="9">
        <v>4734763.5078409016</v>
      </c>
      <c r="D3" s="9">
        <v>4737037.0570060341</v>
      </c>
      <c r="E3" s="9">
        <v>4740743.840407162</v>
      </c>
    </row>
    <row r="4" spans="1:5" ht="33" customHeight="1">
      <c r="A4" s="11" t="s">
        <v>3</v>
      </c>
      <c r="B4" s="11"/>
      <c r="C4" s="9">
        <v>826673.0120000001</v>
      </c>
      <c r="D4" s="9">
        <v>827459.30298973748</v>
      </c>
      <c r="E4" s="9">
        <v>828741.26796059066</v>
      </c>
    </row>
    <row r="5" spans="1:5" ht="33" customHeight="1">
      <c r="A5" s="11" t="s">
        <v>7</v>
      </c>
      <c r="B5" s="2" t="s">
        <v>4</v>
      </c>
      <c r="C5" s="9">
        <v>1175386.4639999999</v>
      </c>
      <c r="D5" s="10">
        <v>1176332.7733170756</v>
      </c>
      <c r="E5" s="9">
        <v>1177875.6313835126</v>
      </c>
    </row>
    <row r="6" spans="1:5" ht="33" customHeight="1">
      <c r="A6" s="11"/>
      <c r="B6" s="2" t="s">
        <v>5</v>
      </c>
      <c r="C6" s="9">
        <v>462297.98</v>
      </c>
      <c r="D6" s="10">
        <v>462422.72082715033</v>
      </c>
      <c r="E6" s="9">
        <v>462626.0976595562</v>
      </c>
    </row>
    <row r="7" spans="1:5" ht="33" customHeight="1">
      <c r="A7" s="11"/>
      <c r="B7" s="2" t="s">
        <v>6</v>
      </c>
      <c r="C7" s="9">
        <v>564695.31200000015</v>
      </c>
      <c r="D7" s="9">
        <v>565339.47701114649</v>
      </c>
      <c r="E7" s="9">
        <v>566389.72048400494</v>
      </c>
    </row>
    <row r="8" spans="1:5" ht="33" customHeight="1">
      <c r="A8" s="11" t="s">
        <v>8</v>
      </c>
      <c r="B8" s="11"/>
      <c r="C8" s="9">
        <f>SUM(C3:C7)</f>
        <v>7763816.2758409018</v>
      </c>
      <c r="D8" s="9">
        <f>SUM(D3:D7)</f>
        <v>7768591.3311511427</v>
      </c>
      <c r="E8" s="9">
        <f>SUM(E3:E7)</f>
        <v>7776376.5578948259</v>
      </c>
    </row>
    <row r="11" spans="1:5">
      <c r="D11" s="3">
        <f t="shared" ref="D11:D16" si="0">D3-C3</f>
        <v>2273.5491651324555</v>
      </c>
      <c r="E11" s="3">
        <f>E3-C3</f>
        <v>5980.3325662603602</v>
      </c>
    </row>
    <row r="12" spans="1:5">
      <c r="D12" s="3">
        <f t="shared" si="0"/>
        <v>786.29098973737564</v>
      </c>
      <c r="E12" s="3">
        <f t="shared" ref="E11:E16" si="1">E4-C4</f>
        <v>2068.2559605905553</v>
      </c>
    </row>
    <row r="13" spans="1:5">
      <c r="D13" s="3">
        <f t="shared" si="0"/>
        <v>946.30931707564741</v>
      </c>
      <c r="E13" s="3">
        <f t="shared" si="1"/>
        <v>2489.1673835127149</v>
      </c>
    </row>
    <row r="14" spans="1:5">
      <c r="D14" s="3">
        <f t="shared" si="0"/>
        <v>124.74082715035183</v>
      </c>
      <c r="E14" s="3">
        <f t="shared" si="1"/>
        <v>328.11765955621377</v>
      </c>
    </row>
    <row r="15" spans="1:5">
      <c r="D15" s="3">
        <f t="shared" si="0"/>
        <v>644.16501114633866</v>
      </c>
      <c r="E15" s="3">
        <f t="shared" si="1"/>
        <v>1694.4084840047872</v>
      </c>
    </row>
    <row r="16" spans="1:5">
      <c r="D16" s="3">
        <f t="shared" si="0"/>
        <v>4775.0553102409467</v>
      </c>
      <c r="E16" s="3">
        <f t="shared" si="1"/>
        <v>12560.282053924166</v>
      </c>
    </row>
    <row r="19" spans="3:4">
      <c r="C19" s="14">
        <v>2273.5491651324555</v>
      </c>
      <c r="D19" s="14">
        <v>5980.3325662603602</v>
      </c>
    </row>
    <row r="20" spans="3:4">
      <c r="C20" s="14">
        <v>786.29098973737564</v>
      </c>
      <c r="D20" s="14">
        <v>2068.2559605905553</v>
      </c>
    </row>
    <row r="21" spans="3:4">
      <c r="C21" s="14">
        <v>946.30931707564741</v>
      </c>
      <c r="D21" s="14">
        <v>2489.1673835127149</v>
      </c>
    </row>
    <row r="22" spans="3:4">
      <c r="C22" s="14">
        <v>124.74082715035183</v>
      </c>
      <c r="D22" s="14">
        <v>328.11765955621377</v>
      </c>
    </row>
    <row r="23" spans="3:4">
      <c r="C23" s="14">
        <v>644.16501114633866</v>
      </c>
      <c r="D23" s="14">
        <v>1694.4084840047872</v>
      </c>
    </row>
    <row r="24" spans="3:4">
      <c r="C24" s="14">
        <v>4775.0553102409467</v>
      </c>
      <c r="D24" s="14">
        <v>12560.282053924166</v>
      </c>
    </row>
  </sheetData>
  <mergeCells count="5">
    <mergeCell ref="A8:B8"/>
    <mergeCell ref="A5:A7"/>
    <mergeCell ref="A3:B3"/>
    <mergeCell ref="A4:B4"/>
    <mergeCell ref="A1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438-8D35-D44C-A4A9-F91BDD0A3873}">
  <dimension ref="A1:E21"/>
  <sheetViews>
    <sheetView workbookViewId="0">
      <selection activeCell="C1" sqref="C1:C2"/>
    </sheetView>
  </sheetViews>
  <sheetFormatPr baseColWidth="10" defaultRowHeight="18"/>
  <cols>
    <col min="1" max="5" width="20.28515625" customWidth="1"/>
  </cols>
  <sheetData>
    <row r="1" spans="1:5" ht="50" customHeight="1">
      <c r="A1" s="11"/>
      <c r="B1" s="11"/>
      <c r="C1" s="5" t="s">
        <v>1</v>
      </c>
      <c r="D1" s="5" t="s">
        <v>23</v>
      </c>
      <c r="E1" s="5" t="s">
        <v>24</v>
      </c>
    </row>
    <row r="2" spans="1:5" ht="33" customHeight="1">
      <c r="A2" s="11"/>
      <c r="B2" s="11"/>
      <c r="C2" s="5" t="s">
        <v>2</v>
      </c>
      <c r="D2" s="5" t="s">
        <v>2</v>
      </c>
      <c r="E2" s="5" t="s">
        <v>2</v>
      </c>
    </row>
    <row r="3" spans="1:5" ht="46" customHeight="1">
      <c r="A3" s="11" t="s">
        <v>0</v>
      </c>
      <c r="B3" s="11"/>
      <c r="C3" s="13">
        <v>4734763.5078408998</v>
      </c>
      <c r="D3" s="15" t="s">
        <v>25</v>
      </c>
      <c r="E3" s="15" t="s">
        <v>30</v>
      </c>
    </row>
    <row r="4" spans="1:5" ht="38">
      <c r="A4" s="11" t="s">
        <v>3</v>
      </c>
      <c r="B4" s="11"/>
      <c r="C4" s="13">
        <v>826673.0120000001</v>
      </c>
      <c r="D4" s="15" t="s">
        <v>29</v>
      </c>
      <c r="E4" s="15" t="s">
        <v>31</v>
      </c>
    </row>
    <row r="5" spans="1:5" ht="38">
      <c r="A5" s="11" t="s">
        <v>7</v>
      </c>
      <c r="B5" s="4" t="s">
        <v>4</v>
      </c>
      <c r="C5" s="13">
        <v>1175386.4639999999</v>
      </c>
      <c r="D5" s="15" t="s">
        <v>28</v>
      </c>
      <c r="E5" s="15" t="s">
        <v>32</v>
      </c>
    </row>
    <row r="6" spans="1:5" ht="49" customHeight="1">
      <c r="A6" s="11"/>
      <c r="B6" s="4" t="s">
        <v>5</v>
      </c>
      <c r="C6" s="13">
        <v>462297.98</v>
      </c>
      <c r="D6" s="15" t="s">
        <v>34</v>
      </c>
      <c r="E6" s="15" t="s">
        <v>33</v>
      </c>
    </row>
    <row r="7" spans="1:5" ht="38">
      <c r="A7" s="11"/>
      <c r="B7" s="4" t="s">
        <v>6</v>
      </c>
      <c r="C7" s="13">
        <v>564695.31200000015</v>
      </c>
      <c r="D7" s="15" t="s">
        <v>27</v>
      </c>
      <c r="E7" s="15" t="s">
        <v>36</v>
      </c>
    </row>
    <row r="8" spans="1:5" ht="38">
      <c r="A8" s="11" t="s">
        <v>8</v>
      </c>
      <c r="B8" s="11"/>
      <c r="C8" s="13">
        <v>7763816.2758409018</v>
      </c>
      <c r="D8" s="15" t="s">
        <v>26</v>
      </c>
      <c r="E8" s="15" t="s">
        <v>35</v>
      </c>
    </row>
    <row r="16" spans="1:5">
      <c r="C16" s="14"/>
      <c r="D16" s="14"/>
    </row>
    <row r="17" spans="3:4">
      <c r="C17" s="14"/>
      <c r="D17" s="14"/>
    </row>
    <row r="18" spans="3:4">
      <c r="C18" s="14"/>
      <c r="D18" s="14"/>
    </row>
    <row r="19" spans="3:4">
      <c r="C19" s="14"/>
      <c r="D19" s="14"/>
    </row>
    <row r="20" spans="3:4">
      <c r="C20" s="14"/>
      <c r="D20" s="14"/>
    </row>
    <row r="21" spans="3:4">
      <c r="C21" s="14"/>
      <c r="D21" s="14"/>
    </row>
  </sheetData>
  <mergeCells count="5">
    <mergeCell ref="A1:B2"/>
    <mergeCell ref="A3:B3"/>
    <mergeCell ref="A4:B4"/>
    <mergeCell ref="A5:A7"/>
    <mergeCell ref="A8:B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BDEC-20EC-B64B-AB2C-8B1907AB1291}">
  <dimension ref="A1:D43"/>
  <sheetViews>
    <sheetView workbookViewId="0">
      <selection activeCell="C18" sqref="C18"/>
    </sheetView>
  </sheetViews>
  <sheetFormatPr baseColWidth="10" defaultRowHeight="18"/>
  <cols>
    <col min="1" max="1" width="14.28515625" customWidth="1"/>
    <col min="2" max="2" width="29" bestFit="1" customWidth="1"/>
    <col min="3" max="3" width="24.140625" customWidth="1"/>
    <col min="4" max="4" width="25.140625" customWidth="1"/>
  </cols>
  <sheetData>
    <row r="1" spans="1:4" ht="50" customHeight="1">
      <c r="A1" s="11"/>
      <c r="B1" s="11"/>
      <c r="C1" s="5" t="s">
        <v>23</v>
      </c>
      <c r="D1" s="5" t="s">
        <v>24</v>
      </c>
    </row>
    <row r="2" spans="1:4" ht="33" customHeight="1">
      <c r="A2" s="11"/>
      <c r="B2" s="11"/>
      <c r="C2" s="5" t="s">
        <v>48</v>
      </c>
      <c r="D2" s="5" t="s">
        <v>48</v>
      </c>
    </row>
    <row r="3" spans="1:4">
      <c r="A3" s="11" t="s">
        <v>37</v>
      </c>
      <c r="B3" s="16" t="s">
        <v>39</v>
      </c>
      <c r="C3" s="20">
        <v>33.368308556579002</v>
      </c>
      <c r="D3" s="20">
        <v>87.771835068342625</v>
      </c>
    </row>
    <row r="4" spans="1:4">
      <c r="A4" s="11"/>
      <c r="B4" s="16" t="s">
        <v>40</v>
      </c>
      <c r="C4" s="20">
        <v>65.764507227402646</v>
      </c>
      <c r="D4" s="20">
        <v>172.98663706402294</v>
      </c>
    </row>
    <row r="5" spans="1:4">
      <c r="A5" s="11"/>
      <c r="B5" s="16" t="s">
        <v>41</v>
      </c>
      <c r="C5" s="20">
        <v>29.412491216171475</v>
      </c>
      <c r="D5" s="20">
        <v>77.36647254977288</v>
      </c>
    </row>
    <row r="6" spans="1:4">
      <c r="A6" s="11"/>
      <c r="B6" s="16" t="s">
        <v>42</v>
      </c>
      <c r="C6" s="20">
        <v>13.737633586853917</v>
      </c>
      <c r="D6" s="20">
        <v>36.135403967811726</v>
      </c>
    </row>
    <row r="7" spans="1:4">
      <c r="A7" s="11"/>
      <c r="B7" s="16" t="s">
        <v>43</v>
      </c>
      <c r="C7" s="20">
        <v>3.5169634350372689</v>
      </c>
      <c r="D7" s="20">
        <v>9.2510033596104222</v>
      </c>
    </row>
    <row r="8" spans="1:4" ht="19" customHeight="1">
      <c r="A8" s="21" t="s">
        <v>38</v>
      </c>
      <c r="B8" s="16" t="s">
        <v>44</v>
      </c>
      <c r="C8" s="20">
        <v>685.97957489197142</v>
      </c>
      <c r="D8" s="20">
        <v>1804.3973072706722</v>
      </c>
    </row>
    <row r="9" spans="1:4">
      <c r="A9" s="21"/>
      <c r="B9" s="16" t="s">
        <v>45</v>
      </c>
      <c r="C9" s="20">
        <v>106.40549117480987</v>
      </c>
      <c r="D9" s="20">
        <v>279.888481788832</v>
      </c>
    </row>
    <row r="10" spans="1:4">
      <c r="A10" s="21"/>
      <c r="B10" s="16" t="s">
        <v>46</v>
      </c>
      <c r="C10" s="20">
        <v>92.210128678474575</v>
      </c>
      <c r="D10" s="20">
        <v>242.54906994389603</v>
      </c>
    </row>
    <row r="11" spans="1:4">
      <c r="A11" s="21"/>
      <c r="B11" s="16" t="s">
        <v>49</v>
      </c>
      <c r="C11" s="20">
        <v>82.467374131825636</v>
      </c>
      <c r="D11" s="20">
        <v>216.92177619803988</v>
      </c>
    </row>
    <row r="12" spans="1:4">
      <c r="A12" s="21"/>
      <c r="B12" s="22" t="s">
        <v>47</v>
      </c>
      <c r="C12" s="20">
        <v>1160.6866922359914</v>
      </c>
      <c r="D12" s="20">
        <v>3053.0645790523849</v>
      </c>
    </row>
    <row r="13" spans="1:4">
      <c r="A13" s="24" t="s">
        <v>8</v>
      </c>
      <c r="B13" s="24"/>
      <c r="C13" s="19">
        <f>SUM(C3:C12)</f>
        <v>2273.5491651351172</v>
      </c>
      <c r="D13" s="19">
        <f>SUM(D3:D12)</f>
        <v>5980.3325662633852</v>
      </c>
    </row>
    <row r="15" spans="1:4">
      <c r="B15" s="17" t="s">
        <v>50</v>
      </c>
    </row>
    <row r="16" spans="1:4">
      <c r="B16">
        <v>30189.268433999994</v>
      </c>
      <c r="C16">
        <v>30222.636742556573</v>
      </c>
      <c r="D16">
        <v>30277.040269068337</v>
      </c>
    </row>
    <row r="17" spans="2:4">
      <c r="B17">
        <v>108790.19021700002</v>
      </c>
      <c r="C17">
        <v>108855.95472422743</v>
      </c>
      <c r="D17">
        <v>108963.17685406405</v>
      </c>
    </row>
    <row r="18" spans="2:4">
      <c r="B18">
        <v>37289.520286199993</v>
      </c>
      <c r="C18">
        <v>37318.932777416165</v>
      </c>
      <c r="D18">
        <v>37366.886758749766</v>
      </c>
    </row>
    <row r="19" spans="2:4">
      <c r="B19">
        <v>34928.749167999988</v>
      </c>
      <c r="C19">
        <v>34942.486801586841</v>
      </c>
      <c r="D19">
        <v>34964.884571967799</v>
      </c>
    </row>
    <row r="20" spans="2:4">
      <c r="B20">
        <v>3985.6614752000005</v>
      </c>
      <c r="C20">
        <v>3989.1784386350378</v>
      </c>
      <c r="D20">
        <v>3994.9124785596109</v>
      </c>
    </row>
    <row r="21" spans="2:4">
      <c r="C21" s="18">
        <f>C16-B16</f>
        <v>33.368308556578995</v>
      </c>
      <c r="D21" s="18">
        <f>D16-B16</f>
        <v>87.771835068342625</v>
      </c>
    </row>
    <row r="22" spans="2:4">
      <c r="C22" s="18">
        <f t="shared" ref="C22:C24" si="0">C17-B17</f>
        <v>65.764507227402646</v>
      </c>
      <c r="D22" s="18">
        <f>D17-B17</f>
        <v>172.98663706402294</v>
      </c>
    </row>
    <row r="23" spans="2:4">
      <c r="C23" s="18">
        <f t="shared" si="0"/>
        <v>29.412491216171475</v>
      </c>
      <c r="D23" s="18">
        <f>D18-B18</f>
        <v>77.36647254977288</v>
      </c>
    </row>
    <row r="24" spans="2:4">
      <c r="C24" s="18">
        <f t="shared" si="0"/>
        <v>13.737633586853917</v>
      </c>
      <c r="D24" s="18">
        <f>D19-B19</f>
        <v>36.135403967811726</v>
      </c>
    </row>
    <row r="25" spans="2:4">
      <c r="C25" s="18">
        <f>C20-B20</f>
        <v>3.5169634350372689</v>
      </c>
      <c r="D25" s="18">
        <f>D20-B20</f>
        <v>9.2510033596104222</v>
      </c>
    </row>
    <row r="26" spans="2:4">
      <c r="C26" s="18">
        <f>(C16-B16)/B16 * 100</f>
        <v>0.11053036488621458</v>
      </c>
      <c r="D26" s="18">
        <f>(D16-B16)/B16 * 100</f>
        <v>0.29073852935598643</v>
      </c>
    </row>
    <row r="27" spans="2:4">
      <c r="C27" s="18">
        <f>(C17-B17)/B17 * 100</f>
        <v>6.04507695925749E-2</v>
      </c>
      <c r="D27" s="18">
        <f>(D17-B17)/B17 * 100</f>
        <v>0.15900940766715499</v>
      </c>
    </row>
    <row r="28" spans="2:4">
      <c r="C28" s="18">
        <f t="shared" ref="C27:D30" si="1">(C18-B18)/B18 * 100</f>
        <v>7.8876024659014915E-2</v>
      </c>
      <c r="D28" s="18">
        <f t="shared" ref="D27:D30" si="2">(D18-B18)/B18 * 100</f>
        <v>0.20747510816974618</v>
      </c>
    </row>
    <row r="29" spans="2:4">
      <c r="C29" s="18">
        <f>(C19-B19)/B19 * 100</f>
        <v>3.9330448166863256E-2</v>
      </c>
      <c r="D29" s="18">
        <f>(D19-B19)/B19 * 100</f>
        <v>0.10345461783932766</v>
      </c>
    </row>
    <row r="30" spans="2:4">
      <c r="C30" s="18">
        <f>(C20-B20)/B20 * 100</f>
        <v>8.8240395149484882E-2</v>
      </c>
      <c r="D30" s="18">
        <f>(D20-B20)/B20 * 100</f>
        <v>0.23210710235108981</v>
      </c>
    </row>
    <row r="34" spans="2:4">
      <c r="B34">
        <v>1934621.8735221005</v>
      </c>
      <c r="C34">
        <v>1935307.8530969925</v>
      </c>
      <c r="D34">
        <v>1936426.2708293712</v>
      </c>
    </row>
    <row r="35" spans="2:4">
      <c r="B35">
        <v>119801.93171380006</v>
      </c>
      <c r="C35">
        <v>119908.33720497487</v>
      </c>
      <c r="D35">
        <v>120081.82019558889</v>
      </c>
    </row>
    <row r="36" spans="2:4">
      <c r="B36">
        <v>115642.37940960002</v>
      </c>
      <c r="C36">
        <v>115734.58953827849</v>
      </c>
      <c r="D36">
        <v>115884.92847954392</v>
      </c>
    </row>
    <row r="37" spans="2:4">
      <c r="B37">
        <v>121254.18500000001</v>
      </c>
      <c r="C37">
        <v>121336.65237413184</v>
      </c>
      <c r="D37">
        <v>121471.10677619805</v>
      </c>
    </row>
    <row r="38" spans="2:4">
      <c r="B38">
        <v>2228259.7486150004</v>
      </c>
      <c r="C38">
        <v>2229420.4353072364</v>
      </c>
      <c r="D38">
        <v>2231312.8131940528</v>
      </c>
    </row>
    <row r="39" spans="2:4">
      <c r="C39" s="18">
        <f>C34-B34</f>
        <v>685.97957489197142</v>
      </c>
      <c r="D39" s="18">
        <f>D34-B34</f>
        <v>1804.3973072706722</v>
      </c>
    </row>
    <row r="40" spans="2:4">
      <c r="C40" s="18">
        <f t="shared" ref="C40:C43" si="3">C35-B35</f>
        <v>106.40549117480987</v>
      </c>
      <c r="D40" s="18">
        <f>D35-B35</f>
        <v>279.888481788832</v>
      </c>
    </row>
    <row r="41" spans="2:4">
      <c r="C41" s="18">
        <f t="shared" si="3"/>
        <v>92.210128678474575</v>
      </c>
      <c r="D41" s="18">
        <f>D36-B36</f>
        <v>242.54906994389603</v>
      </c>
    </row>
    <row r="42" spans="2:4">
      <c r="C42" s="18">
        <f t="shared" si="3"/>
        <v>82.467374131825636</v>
      </c>
      <c r="D42" s="18">
        <f>D37-B37</f>
        <v>216.92177619803988</v>
      </c>
    </row>
    <row r="43" spans="2:4">
      <c r="C43" s="18">
        <f t="shared" si="3"/>
        <v>1160.6866922359914</v>
      </c>
      <c r="D43" s="18">
        <f>D38-B38</f>
        <v>3053.0645790523849</v>
      </c>
    </row>
  </sheetData>
  <mergeCells count="4">
    <mergeCell ref="A1:B2"/>
    <mergeCell ref="A3:A7"/>
    <mergeCell ref="A8:A12"/>
    <mergeCell ref="A13:B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B434-CCFF-6842-9173-A7CD3E8428D9}">
  <dimension ref="A1:K43"/>
  <sheetViews>
    <sheetView workbookViewId="0">
      <selection sqref="A1:E13"/>
    </sheetView>
  </sheetViews>
  <sheetFormatPr baseColWidth="10" defaultRowHeight="18"/>
  <cols>
    <col min="1" max="1" width="14.28515625" customWidth="1"/>
    <col min="2" max="2" width="29" bestFit="1" customWidth="1"/>
    <col min="3" max="3" width="29" customWidth="1"/>
    <col min="4" max="4" width="24.140625" customWidth="1"/>
    <col min="5" max="5" width="25.140625" customWidth="1"/>
  </cols>
  <sheetData>
    <row r="1" spans="1:5" ht="50" customHeight="1">
      <c r="A1" s="11"/>
      <c r="B1" s="11"/>
      <c r="C1" s="5" t="s">
        <v>1</v>
      </c>
      <c r="D1" s="5" t="s">
        <v>23</v>
      </c>
      <c r="E1" s="5" t="s">
        <v>24</v>
      </c>
    </row>
    <row r="2" spans="1:5" ht="33" customHeight="1">
      <c r="A2" s="11"/>
      <c r="B2" s="11"/>
      <c r="C2" s="5" t="s">
        <v>78</v>
      </c>
      <c r="D2" s="5" t="s">
        <v>78</v>
      </c>
      <c r="E2" s="5" t="s">
        <v>78</v>
      </c>
    </row>
    <row r="3" spans="1:5" ht="38">
      <c r="A3" s="11" t="s">
        <v>37</v>
      </c>
      <c r="B3" s="16" t="s">
        <v>39</v>
      </c>
      <c r="C3" s="26">
        <v>30189.268434000001</v>
      </c>
      <c r="D3" s="27" t="s">
        <v>57</v>
      </c>
      <c r="E3" s="27" t="s">
        <v>58</v>
      </c>
    </row>
    <row r="4" spans="1:5" ht="38">
      <c r="A4" s="11"/>
      <c r="B4" s="16" t="s">
        <v>40</v>
      </c>
      <c r="C4" s="26">
        <v>108790.19021700002</v>
      </c>
      <c r="D4" s="27" t="s">
        <v>59</v>
      </c>
      <c r="E4" s="27" t="s">
        <v>62</v>
      </c>
    </row>
    <row r="5" spans="1:5" ht="38">
      <c r="A5" s="11"/>
      <c r="B5" s="16" t="s">
        <v>41</v>
      </c>
      <c r="C5" s="26">
        <v>37289.520286199993</v>
      </c>
      <c r="D5" s="27" t="s">
        <v>60</v>
      </c>
      <c r="E5" s="27" t="s">
        <v>61</v>
      </c>
    </row>
    <row r="6" spans="1:5" ht="38">
      <c r="A6" s="11"/>
      <c r="B6" s="16" t="s">
        <v>42</v>
      </c>
      <c r="C6" s="26">
        <v>34928.749167999988</v>
      </c>
      <c r="D6" s="27" t="s">
        <v>63</v>
      </c>
      <c r="E6" s="27" t="s">
        <v>64</v>
      </c>
    </row>
    <row r="7" spans="1:5" ht="38">
      <c r="A7" s="11"/>
      <c r="B7" s="16" t="s">
        <v>43</v>
      </c>
      <c r="C7" s="26">
        <v>3985.6614752000005</v>
      </c>
      <c r="D7" s="27" t="s">
        <v>65</v>
      </c>
      <c r="E7" s="27" t="s">
        <v>66</v>
      </c>
    </row>
    <row r="8" spans="1:5" ht="38">
      <c r="A8" s="21" t="s">
        <v>38</v>
      </c>
      <c r="B8" s="16" t="s">
        <v>44</v>
      </c>
      <c r="C8" s="26">
        <v>1934621.8735221005</v>
      </c>
      <c r="D8" s="27" t="s">
        <v>67</v>
      </c>
      <c r="E8" s="27" t="s">
        <v>68</v>
      </c>
    </row>
    <row r="9" spans="1:5" ht="38">
      <c r="A9" s="21"/>
      <c r="B9" s="16" t="s">
        <v>45</v>
      </c>
      <c r="C9" s="26">
        <v>119801.93171380006</v>
      </c>
      <c r="D9" s="27" t="s">
        <v>69</v>
      </c>
      <c r="E9" s="27" t="s">
        <v>70</v>
      </c>
    </row>
    <row r="10" spans="1:5" ht="38">
      <c r="A10" s="21"/>
      <c r="B10" s="16" t="s">
        <v>46</v>
      </c>
      <c r="C10" s="26">
        <v>115642.37940960002</v>
      </c>
      <c r="D10" s="27" t="s">
        <v>71</v>
      </c>
      <c r="E10" s="27" t="s">
        <v>72</v>
      </c>
    </row>
    <row r="11" spans="1:5" ht="38">
      <c r="A11" s="21"/>
      <c r="B11" s="16" t="s">
        <v>49</v>
      </c>
      <c r="C11" s="26">
        <v>121254.18500000001</v>
      </c>
      <c r="D11" s="27" t="s">
        <v>73</v>
      </c>
      <c r="E11" s="27" t="s">
        <v>74</v>
      </c>
    </row>
    <row r="12" spans="1:5" ht="38">
      <c r="A12" s="21"/>
      <c r="B12" s="22" t="s">
        <v>47</v>
      </c>
      <c r="C12" s="26">
        <v>2228259.7486150004</v>
      </c>
      <c r="D12" s="27" t="s">
        <v>75</v>
      </c>
      <c r="E12" s="27" t="s">
        <v>76</v>
      </c>
    </row>
    <row r="13" spans="1:5" ht="38">
      <c r="A13" s="28" t="s">
        <v>8</v>
      </c>
      <c r="B13" s="28"/>
      <c r="C13" s="29">
        <f>SUM(C3:C12)</f>
        <v>4734763.5078409016</v>
      </c>
      <c r="D13" s="15" t="s">
        <v>25</v>
      </c>
      <c r="E13" s="15" t="s">
        <v>77</v>
      </c>
    </row>
    <row r="15" spans="1:5">
      <c r="B15" s="17"/>
      <c r="C15" s="17"/>
      <c r="D15" s="10"/>
      <c r="E15" s="10"/>
    </row>
    <row r="17" spans="4:11">
      <c r="D17" s="25"/>
      <c r="E17" s="25"/>
    </row>
    <row r="18" spans="4:11">
      <c r="D18" s="25"/>
      <c r="E18" s="25"/>
    </row>
    <row r="19" spans="4:11">
      <c r="D19" s="25"/>
      <c r="E19" s="25"/>
    </row>
    <row r="20" spans="4:11">
      <c r="D20" s="25"/>
      <c r="E20" s="25"/>
    </row>
    <row r="21" spans="4:11">
      <c r="D21" s="25"/>
      <c r="E21" s="25"/>
      <c r="J21" s="25"/>
      <c r="K21" s="25"/>
    </row>
    <row r="22" spans="4:11">
      <c r="D22" s="18"/>
      <c r="E22" s="18"/>
      <c r="J22" s="25"/>
      <c r="K22" s="25"/>
    </row>
    <row r="23" spans="4:11">
      <c r="D23" s="18"/>
      <c r="E23" s="18"/>
      <c r="J23" s="25"/>
      <c r="K23" s="25"/>
    </row>
    <row r="24" spans="4:11">
      <c r="D24" s="18"/>
      <c r="E24" s="18"/>
      <c r="J24" s="25"/>
      <c r="K24" s="25"/>
    </row>
    <row r="25" spans="4:11">
      <c r="D25" s="18"/>
      <c r="E25" s="18"/>
      <c r="J25" s="25"/>
      <c r="K25" s="25"/>
    </row>
    <row r="26" spans="4:11">
      <c r="D26" s="18"/>
      <c r="E26" s="18"/>
    </row>
    <row r="27" spans="4:11">
      <c r="D27" s="18"/>
      <c r="E27" s="18"/>
    </row>
    <row r="28" spans="4:11">
      <c r="D28" s="18"/>
      <c r="E28" s="18"/>
    </row>
    <row r="29" spans="4:11">
      <c r="D29" s="18"/>
      <c r="E29" s="18"/>
    </row>
    <row r="30" spans="4:11">
      <c r="D30" s="18"/>
      <c r="E30" s="18"/>
    </row>
    <row r="39" spans="4:11">
      <c r="D39" s="18"/>
      <c r="E39" s="18"/>
      <c r="J39" s="25"/>
      <c r="K39" s="25"/>
    </row>
    <row r="40" spans="4:11">
      <c r="D40" s="18"/>
      <c r="E40" s="18"/>
      <c r="J40" s="25"/>
      <c r="K40" s="25"/>
    </row>
    <row r="41" spans="4:11">
      <c r="D41" s="18"/>
      <c r="E41" s="18"/>
      <c r="J41" s="25"/>
      <c r="K41" s="25"/>
    </row>
    <row r="42" spans="4:11">
      <c r="D42" s="18"/>
      <c r="E42" s="18"/>
      <c r="J42" s="25"/>
      <c r="K42" s="25"/>
    </row>
    <row r="43" spans="4:11">
      <c r="D43" s="18"/>
      <c r="E43" s="18"/>
      <c r="J43" s="25"/>
      <c r="K43" s="25"/>
    </row>
  </sheetData>
  <mergeCells count="4">
    <mergeCell ref="A1:B2"/>
    <mergeCell ref="A3:A7"/>
    <mergeCell ref="A8:A12"/>
    <mergeCell ref="A13:B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9222-C577-744A-8F75-680A12B85F18}">
  <dimension ref="A1:E19"/>
  <sheetViews>
    <sheetView workbookViewId="0">
      <selection activeCell="D11" sqref="D11"/>
    </sheetView>
  </sheetViews>
  <sheetFormatPr baseColWidth="10" defaultRowHeight="18"/>
  <cols>
    <col min="1" max="2" width="14.28515625" customWidth="1"/>
    <col min="3" max="3" width="14.85546875" customWidth="1"/>
    <col min="4" max="5" width="14.28515625" customWidth="1"/>
  </cols>
  <sheetData>
    <row r="1" spans="1:5" ht="76">
      <c r="A1" s="11"/>
      <c r="B1" s="11"/>
      <c r="C1" s="5" t="s">
        <v>1</v>
      </c>
      <c r="D1" s="5" t="s">
        <v>23</v>
      </c>
      <c r="E1" s="5" t="s">
        <v>24</v>
      </c>
    </row>
    <row r="2" spans="1:5" ht="38">
      <c r="A2" s="11"/>
      <c r="B2" s="11"/>
      <c r="C2" s="5" t="s">
        <v>2</v>
      </c>
      <c r="D2" s="5" t="s">
        <v>2</v>
      </c>
      <c r="E2" s="5" t="s">
        <v>2</v>
      </c>
    </row>
    <row r="3" spans="1:5">
      <c r="A3" s="11" t="s">
        <v>51</v>
      </c>
      <c r="B3" s="2" t="s">
        <v>53</v>
      </c>
      <c r="C3" s="2">
        <v>780032.19400309992</v>
      </c>
      <c r="D3" s="2">
        <v>780414.5321368291</v>
      </c>
      <c r="E3" s="2">
        <v>781037.89435369254</v>
      </c>
    </row>
    <row r="4" spans="1:5">
      <c r="A4" s="11"/>
      <c r="B4" s="2" t="s">
        <v>54</v>
      </c>
      <c r="C4" s="2">
        <v>46640.817996900005</v>
      </c>
      <c r="D4" s="2">
        <v>47004.221379470429</v>
      </c>
      <c r="E4" s="2">
        <v>47596.712470968632</v>
      </c>
    </row>
    <row r="5" spans="1:5">
      <c r="A5" s="11" t="s">
        <v>52</v>
      </c>
      <c r="B5" s="2" t="s">
        <v>56</v>
      </c>
      <c r="C5" s="2">
        <v>483648.88545079506</v>
      </c>
      <c r="D5" s="2">
        <v>484016.89998039632</v>
      </c>
      <c r="E5" s="2">
        <v>484616.90906338365</v>
      </c>
    </row>
    <row r="6" spans="1:5">
      <c r="A6" s="11"/>
      <c r="B6" s="2" t="s">
        <v>55</v>
      </c>
      <c r="C6" s="2">
        <v>429759.87854920514</v>
      </c>
      <c r="D6" s="2">
        <v>430128.59142255969</v>
      </c>
      <c r="E6" s="2">
        <v>430729.73908177577</v>
      </c>
    </row>
    <row r="7" spans="1:5">
      <c r="A7" s="23" t="s">
        <v>8</v>
      </c>
      <c r="B7" s="23"/>
      <c r="C7">
        <f>SUM(C3:C6)</f>
        <v>1740081.7760000001</v>
      </c>
      <c r="D7">
        <f t="shared" ref="D7:E7" si="0">SUM(D3:D6)</f>
        <v>1741564.2449192556</v>
      </c>
      <c r="E7">
        <f t="shared" si="0"/>
        <v>1743981.2549698206</v>
      </c>
    </row>
    <row r="11" spans="1:5">
      <c r="D11" s="3">
        <f>D3-C3</f>
        <v>382.33813372917939</v>
      </c>
      <c r="E11" s="3">
        <f>E3-C3</f>
        <v>1005.7003505926114</v>
      </c>
    </row>
    <row r="12" spans="1:5">
      <c r="D12" s="3">
        <f t="shared" ref="D12:D13" si="1">D4-C4</f>
        <v>363.40338257042458</v>
      </c>
      <c r="E12" s="3">
        <f>E4-C4</f>
        <v>955.89447406862746</v>
      </c>
    </row>
    <row r="13" spans="1:5">
      <c r="D13" s="3">
        <f t="shared" si="1"/>
        <v>368.01452960126335</v>
      </c>
      <c r="E13" s="3">
        <f t="shared" ref="E13" si="2">E5-C5</f>
        <v>968.02361258858582</v>
      </c>
    </row>
    <row r="14" spans="1:5">
      <c r="D14" s="3">
        <f>D6-C6</f>
        <v>368.71287335455418</v>
      </c>
      <c r="E14" s="3">
        <f>E6-C6</f>
        <v>969.86053257063031</v>
      </c>
    </row>
    <row r="15" spans="1:5">
      <c r="D15" s="3">
        <f>D7-C7</f>
        <v>1482.4689192555379</v>
      </c>
      <c r="E15" s="3">
        <f>E7-C7</f>
        <v>3899.4789698205423</v>
      </c>
    </row>
    <row r="16" spans="1:5">
      <c r="D16" s="3">
        <f>D11/C3 * 100</f>
        <v>4.9015686361229847E-2</v>
      </c>
      <c r="E16" s="3">
        <f>E11/C3 * 100</f>
        <v>0.12893062085442777</v>
      </c>
    </row>
    <row r="17" spans="4:5">
      <c r="D17" s="3">
        <f>D12/C4 * 100</f>
        <v>0.77915310703722718</v>
      </c>
      <c r="E17" s="3">
        <f>E12/C4 * 100</f>
        <v>2.04948050896569</v>
      </c>
    </row>
    <row r="18" spans="4:5">
      <c r="D18" s="3">
        <f>D13/C5 * 100</f>
        <v>7.6091259728273269E-2</v>
      </c>
      <c r="E18" s="3">
        <f>E13/C5 * 100</f>
        <v>0.20015007616244565</v>
      </c>
    </row>
    <row r="19" spans="4:5">
      <c r="D19" s="3">
        <f>D14/C6 * 100</f>
        <v>8.5795089713647757E-2</v>
      </c>
      <c r="E19" s="3">
        <f>E14/C6 * 100</f>
        <v>0.22567498293342586</v>
      </c>
    </row>
  </sheetData>
  <mergeCells count="4">
    <mergeCell ref="A1:B2"/>
    <mergeCell ref="A3:A4"/>
    <mergeCell ref="A5:A6"/>
    <mergeCell ref="A7:B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CB13-6C59-CF4A-8F1A-2B5D5562B356}">
  <dimension ref="A1:E7"/>
  <sheetViews>
    <sheetView workbookViewId="0">
      <selection activeCell="B5" sqref="B5:B6"/>
    </sheetView>
  </sheetViews>
  <sheetFormatPr baseColWidth="10" defaultRowHeight="18"/>
  <cols>
    <col min="1" max="2" width="14.28515625" customWidth="1"/>
    <col min="3" max="3" width="20.85546875" customWidth="1"/>
    <col min="4" max="4" width="14.28515625" customWidth="1"/>
    <col min="5" max="5" width="16.140625" customWidth="1"/>
  </cols>
  <sheetData>
    <row r="1" spans="1:5" ht="57">
      <c r="A1" s="11"/>
      <c r="B1" s="11"/>
      <c r="C1" s="5" t="s">
        <v>1</v>
      </c>
      <c r="D1" s="5" t="s">
        <v>23</v>
      </c>
      <c r="E1" s="5" t="s">
        <v>24</v>
      </c>
    </row>
    <row r="2" spans="1:5" ht="38">
      <c r="A2" s="11"/>
      <c r="B2" s="11"/>
      <c r="C2" s="5" t="s">
        <v>2</v>
      </c>
      <c r="D2" s="5" t="s">
        <v>2</v>
      </c>
      <c r="E2" s="5" t="s">
        <v>2</v>
      </c>
    </row>
    <row r="3" spans="1:5" ht="38">
      <c r="A3" s="11" t="s">
        <v>51</v>
      </c>
      <c r="B3" s="4" t="s">
        <v>53</v>
      </c>
      <c r="C3" s="26">
        <v>780032.19400310004</v>
      </c>
      <c r="D3" s="27" t="s">
        <v>79</v>
      </c>
      <c r="E3" s="27" t="s">
        <v>85</v>
      </c>
    </row>
    <row r="4" spans="1:5" ht="38">
      <c r="A4" s="11"/>
      <c r="B4" s="4" t="s">
        <v>54</v>
      </c>
      <c r="C4" s="26">
        <v>46640.817996900005</v>
      </c>
      <c r="D4" s="27" t="s">
        <v>81</v>
      </c>
      <c r="E4" s="27" t="s">
        <v>84</v>
      </c>
    </row>
    <row r="5" spans="1:5" ht="38">
      <c r="A5" s="11" t="s">
        <v>52</v>
      </c>
      <c r="B5" s="4" t="s">
        <v>56</v>
      </c>
      <c r="C5" s="26">
        <v>483648.88545079506</v>
      </c>
      <c r="D5" s="27" t="s">
        <v>80</v>
      </c>
      <c r="E5" s="27" t="s">
        <v>86</v>
      </c>
    </row>
    <row r="6" spans="1:5" ht="38">
      <c r="A6" s="11"/>
      <c r="B6" s="4" t="s">
        <v>55</v>
      </c>
      <c r="C6" s="26">
        <v>429759.87854920514</v>
      </c>
      <c r="D6" s="27" t="s">
        <v>82</v>
      </c>
      <c r="E6" s="27" t="s">
        <v>87</v>
      </c>
    </row>
    <row r="7" spans="1:5" ht="38">
      <c r="A7" s="11" t="s">
        <v>8</v>
      </c>
      <c r="B7" s="11"/>
      <c r="C7" s="26">
        <v>1740081.7760000001</v>
      </c>
      <c r="D7" s="27" t="s">
        <v>83</v>
      </c>
      <c r="E7" s="27" t="s">
        <v>88</v>
      </c>
    </row>
  </sheetData>
  <mergeCells count="4">
    <mergeCell ref="A1:B2"/>
    <mergeCell ref="A3:A4"/>
    <mergeCell ref="A5:A6"/>
    <mergeCell ref="A7:B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44E0-A20F-7349-A7B9-69F7296F8CA3}">
  <dimension ref="A1:D15"/>
  <sheetViews>
    <sheetView workbookViewId="0">
      <selection sqref="A1:XFD1048576"/>
    </sheetView>
  </sheetViews>
  <sheetFormatPr baseColWidth="10" defaultRowHeight="18"/>
  <cols>
    <col min="1" max="4" width="17.42578125" customWidth="1"/>
  </cols>
  <sheetData>
    <row r="1" spans="1:4" ht="76">
      <c r="A1" s="11"/>
      <c r="B1" s="5" t="s">
        <v>1</v>
      </c>
      <c r="C1" s="5" t="s">
        <v>23</v>
      </c>
      <c r="D1" s="5" t="s">
        <v>24</v>
      </c>
    </row>
    <row r="2" spans="1:4" ht="57">
      <c r="A2" s="11"/>
      <c r="B2" s="5" t="s">
        <v>2</v>
      </c>
      <c r="C2" s="5" t="s">
        <v>2</v>
      </c>
      <c r="D2" s="5" t="s">
        <v>2</v>
      </c>
    </row>
    <row r="3" spans="1:4">
      <c r="A3" s="12" t="s">
        <v>89</v>
      </c>
      <c r="B3" s="30">
        <v>20164.852051745802</v>
      </c>
      <c r="C3" s="30">
        <v>20179.097199305466</v>
      </c>
      <c r="D3" s="30">
        <v>20202.322417977019</v>
      </c>
    </row>
    <row r="4" spans="1:4">
      <c r="A4" s="2" t="s">
        <v>90</v>
      </c>
      <c r="B4" s="30">
        <v>89879.938491701701</v>
      </c>
      <c r="C4" s="30">
        <v>89945.022097330351</v>
      </c>
      <c r="D4" s="30">
        <v>90051.134088541905</v>
      </c>
    </row>
    <row r="5" spans="1:4">
      <c r="A5" s="2" t="s">
        <v>91</v>
      </c>
      <c r="B5" s="30">
        <v>177745.08257295267</v>
      </c>
      <c r="C5" s="30">
        <v>177874.87217791108</v>
      </c>
      <c r="D5" s="30">
        <v>178086.48051287769</v>
      </c>
    </row>
    <row r="6" spans="1:4">
      <c r="A6" s="2" t="s">
        <v>92</v>
      </c>
      <c r="B6" s="30">
        <v>292908.32654043281</v>
      </c>
      <c r="C6" s="30">
        <v>293125.19939114398</v>
      </c>
      <c r="D6" s="30">
        <v>293478.78782261454</v>
      </c>
    </row>
    <row r="7" spans="1:4">
      <c r="A7" s="2" t="s">
        <v>93</v>
      </c>
      <c r="B7" s="30">
        <v>594688.26434316696</v>
      </c>
      <c r="C7" s="30">
        <v>595127.41070503334</v>
      </c>
      <c r="D7" s="30">
        <v>595843.39277825807</v>
      </c>
    </row>
    <row r="8" spans="1:4">
      <c r="A8" s="2" t="s">
        <v>8</v>
      </c>
      <c r="B8" s="30">
        <f>SUM(B3:B7)</f>
        <v>1175386.4639999999</v>
      </c>
      <c r="C8" s="30">
        <f t="shared" ref="C8:D8" si="0">SUM(C3:C7)</f>
        <v>1176251.601570724</v>
      </c>
      <c r="D8" s="30">
        <f t="shared" si="0"/>
        <v>1177662.1176202693</v>
      </c>
    </row>
    <row r="10" spans="1:4">
      <c r="C10" s="25">
        <f>C3-B3</f>
        <v>14.245147559664474</v>
      </c>
      <c r="D10" s="25">
        <f>D3-B3</f>
        <v>37.470366231216758</v>
      </c>
    </row>
    <row r="11" spans="1:4">
      <c r="C11" s="25">
        <f t="shared" ref="C11:C15" si="1">C4-B4</f>
        <v>65.083605628649821</v>
      </c>
      <c r="D11" s="25">
        <f t="shared" ref="D11:D15" si="2">D4-B4</f>
        <v>171.19559684020351</v>
      </c>
    </row>
    <row r="12" spans="1:4">
      <c r="C12" s="25">
        <f t="shared" si="1"/>
        <v>129.78960495840875</v>
      </c>
      <c r="D12" s="25">
        <f>D5-B5</f>
        <v>341.39793992502382</v>
      </c>
    </row>
    <row r="13" spans="1:4">
      <c r="C13" s="25">
        <f t="shared" si="1"/>
        <v>216.87285071116639</v>
      </c>
      <c r="D13" s="25">
        <f t="shared" si="2"/>
        <v>570.46128218172817</v>
      </c>
    </row>
    <row r="14" spans="1:4">
      <c r="C14" s="25">
        <f t="shared" si="1"/>
        <v>439.14636186638381</v>
      </c>
      <c r="D14" s="25">
        <f>D7-B7</f>
        <v>1155.1284350911155</v>
      </c>
    </row>
    <row r="15" spans="1:4">
      <c r="C15" s="25">
        <f t="shared" si="1"/>
        <v>865.13757072412409</v>
      </c>
      <c r="D15" s="25">
        <f t="shared" si="2"/>
        <v>2275.6536202693824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88BC-70B7-B949-8EA1-621169C52381}">
  <dimension ref="A1:G15"/>
  <sheetViews>
    <sheetView workbookViewId="0">
      <selection activeCell="D2" sqref="D2"/>
    </sheetView>
  </sheetViews>
  <sheetFormatPr baseColWidth="10" defaultRowHeight="18"/>
  <cols>
    <col min="1" max="4" width="17.42578125" customWidth="1"/>
  </cols>
  <sheetData>
    <row r="1" spans="1:7" ht="57">
      <c r="A1" s="11"/>
      <c r="B1" s="5" t="s">
        <v>1</v>
      </c>
      <c r="C1" s="5" t="s">
        <v>23</v>
      </c>
      <c r="D1" s="5" t="s">
        <v>24</v>
      </c>
    </row>
    <row r="2" spans="1:7" ht="38">
      <c r="A2" s="11"/>
      <c r="B2" s="5" t="s">
        <v>78</v>
      </c>
      <c r="C2" s="5" t="s">
        <v>78</v>
      </c>
      <c r="D2" s="5" t="s">
        <v>78</v>
      </c>
    </row>
    <row r="3" spans="1:7" ht="38">
      <c r="A3" s="4" t="s">
        <v>89</v>
      </c>
      <c r="B3" s="26">
        <v>20164.852051745802</v>
      </c>
      <c r="C3" s="27" t="s">
        <v>94</v>
      </c>
      <c r="D3" s="27" t="s">
        <v>95</v>
      </c>
    </row>
    <row r="4" spans="1:7" ht="38">
      <c r="A4" s="4" t="s">
        <v>90</v>
      </c>
      <c r="B4" s="26">
        <v>89879.938491701701</v>
      </c>
      <c r="C4" s="27" t="s">
        <v>96</v>
      </c>
      <c r="D4" s="27" t="s">
        <v>97</v>
      </c>
    </row>
    <row r="5" spans="1:7" ht="38">
      <c r="A5" s="4" t="s">
        <v>91</v>
      </c>
      <c r="B5" s="26">
        <v>177745.08257295267</v>
      </c>
      <c r="C5" s="27" t="s">
        <v>98</v>
      </c>
      <c r="D5" s="27" t="s">
        <v>99</v>
      </c>
    </row>
    <row r="6" spans="1:7" ht="38">
      <c r="A6" s="4" t="s">
        <v>92</v>
      </c>
      <c r="B6" s="26">
        <v>292908.32654043281</v>
      </c>
      <c r="C6" s="27" t="s">
        <v>100</v>
      </c>
      <c r="D6" s="27" t="s">
        <v>101</v>
      </c>
    </row>
    <row r="7" spans="1:7" ht="38">
      <c r="A7" s="4" t="s">
        <v>93</v>
      </c>
      <c r="B7" s="26">
        <v>594688.26434316696</v>
      </c>
      <c r="C7" s="27" t="s">
        <v>102</v>
      </c>
      <c r="D7" s="27" t="s">
        <v>103</v>
      </c>
    </row>
    <row r="8" spans="1:7" ht="38">
      <c r="A8" s="4" t="s">
        <v>8</v>
      </c>
      <c r="B8" s="26">
        <v>1175386.4639999999</v>
      </c>
      <c r="C8" s="27" t="s">
        <v>104</v>
      </c>
      <c r="D8" s="27" t="s">
        <v>105</v>
      </c>
    </row>
    <row r="10" spans="1:7">
      <c r="C10" s="25"/>
      <c r="D10" s="25"/>
      <c r="F10" s="31"/>
      <c r="G10" s="31"/>
    </row>
    <row r="11" spans="1:7">
      <c r="C11" s="25"/>
      <c r="D11" s="25"/>
      <c r="F11" s="31"/>
      <c r="G11" s="31"/>
    </row>
    <row r="12" spans="1:7">
      <c r="C12" s="25"/>
      <c r="D12" s="25"/>
      <c r="F12" s="31"/>
      <c r="G12" s="31"/>
    </row>
    <row r="13" spans="1:7">
      <c r="C13" s="25"/>
      <c r="D13" s="25"/>
      <c r="F13" s="31"/>
      <c r="G13" s="31"/>
    </row>
    <row r="14" spans="1:7">
      <c r="C14" s="25"/>
      <c r="D14" s="25"/>
      <c r="F14" s="31"/>
      <c r="G14" s="31"/>
    </row>
    <row r="15" spans="1:7">
      <c r="C15" s="25"/>
      <c r="D15" s="25"/>
      <c r="F15" s="31"/>
      <c r="G15" s="31"/>
    </row>
  </sheetData>
  <mergeCells count="1"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설계 시나리오</vt:lpstr>
      <vt:lpstr>시나리오별 총산출 증대효과 비교 1</vt:lpstr>
      <vt:lpstr>시나리오별 총산출 증대효과 비교(표용)</vt:lpstr>
      <vt:lpstr>시나리오별 BASE 대비 생산 증대 효과 전망</vt:lpstr>
      <vt:lpstr>시나리오별 BASE 대비 생산 증대 효과 전망 (2)</vt:lpstr>
      <vt:lpstr>시나리오별 BASE 대비 부가가치 부문 변화 전망</vt:lpstr>
      <vt:lpstr>시나리오별 BASE 대비 부가가치 부문 변화 전망 (2)</vt:lpstr>
      <vt:lpstr>시나리오별 BASE 대비 가계소득 변화</vt:lpstr>
      <vt:lpstr>시나리오별 BASE 대비 가계소득 변화 (2)</vt:lpstr>
      <vt:lpstr>기준연도 가계분위별 소득 형성 구조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2022-09-07T15:45:40Z</dcterms:created>
  <dcterms:modified xsi:type="dcterms:W3CDTF">2022-10-03T09:44:21Z</dcterms:modified>
</cp:coreProperties>
</file>