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F1DF3F1E-B13F-5149-A88C-2DDFE95C1A4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촤종" sheetId="2" r:id="rId1"/>
    <sheet name="과정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  <c r="I12" i="1"/>
  <c r="H12" i="1"/>
  <c r="G12" i="1"/>
  <c r="F12" i="1"/>
  <c r="E12" i="1"/>
  <c r="D12" i="1"/>
  <c r="C12" i="1"/>
  <c r="B12" i="1"/>
  <c r="G24" i="1"/>
  <c r="H24" i="1"/>
  <c r="I24" i="1"/>
  <c r="I4" i="1"/>
  <c r="H4" i="1"/>
  <c r="G4" i="1"/>
  <c r="F4" i="1"/>
  <c r="F24" i="1" s="1"/>
  <c r="E4" i="1"/>
  <c r="E24" i="1" s="1"/>
  <c r="D4" i="1"/>
  <c r="D24" i="1" s="1"/>
  <c r="C4" i="1"/>
  <c r="C24" i="1" s="1"/>
  <c r="B4" i="1"/>
  <c r="B24" i="1" s="1"/>
  <c r="G29" i="1"/>
  <c r="H29" i="1"/>
  <c r="I29" i="1"/>
  <c r="I10" i="1"/>
  <c r="H10" i="1"/>
  <c r="G10" i="1"/>
  <c r="F10" i="1"/>
  <c r="F29" i="1" s="1"/>
  <c r="C10" i="1"/>
  <c r="C29" i="1" s="1"/>
  <c r="D10" i="1"/>
  <c r="D29" i="1" s="1"/>
  <c r="E10" i="1"/>
  <c r="E29" i="1" s="1"/>
  <c r="B10" i="1"/>
  <c r="B29" i="1" s="1"/>
  <c r="G18" i="1"/>
  <c r="H18" i="1"/>
  <c r="I18" i="1"/>
  <c r="I6" i="1"/>
  <c r="H6" i="1"/>
  <c r="G6" i="1"/>
  <c r="F6" i="1"/>
  <c r="F18" i="1" s="1"/>
  <c r="E6" i="1"/>
  <c r="E18" i="1" s="1"/>
  <c r="D6" i="1"/>
  <c r="D18" i="1" s="1"/>
  <c r="C6" i="1"/>
  <c r="C18" i="1" s="1"/>
  <c r="B6" i="1"/>
  <c r="B18" i="1" s="1"/>
  <c r="I8" i="1"/>
  <c r="I31" i="1" s="1"/>
  <c r="H8" i="1"/>
  <c r="H31" i="1" s="1"/>
  <c r="G8" i="1"/>
  <c r="G31" i="1" s="1"/>
  <c r="F8" i="1"/>
  <c r="F31" i="1" s="1"/>
  <c r="E8" i="1"/>
  <c r="E31" i="1" s="1"/>
  <c r="D8" i="1"/>
  <c r="C31" i="1"/>
  <c r="D31" i="1"/>
  <c r="C8" i="1"/>
  <c r="B8" i="1"/>
  <c r="B31" i="1" s="1"/>
</calcChain>
</file>

<file path=xl/sharedStrings.xml><?xml version="1.0" encoding="utf-8"?>
<sst xmlns="http://schemas.openxmlformats.org/spreadsheetml/2006/main" count="65" uniqueCount="30">
  <si>
    <t>취업자수_2016</t>
  </si>
  <si>
    <t>피용자수_2016</t>
  </si>
  <si>
    <t>취업자수_2017</t>
  </si>
  <si>
    <t>피용자수_2017</t>
  </si>
  <si>
    <t>취업자수_2018</t>
  </si>
  <si>
    <t>피용자수_2018</t>
  </si>
  <si>
    <t>취업자수_2019</t>
  </si>
  <si>
    <t>피용자수_2019</t>
  </si>
  <si>
    <t>건설업</t>
  </si>
  <si>
    <t>공간정보 관련 기술서비스업</t>
  </si>
  <si>
    <t>공간정보 관련 도매업</t>
  </si>
  <si>
    <t>공간정보 관련 제조업</t>
  </si>
  <si>
    <t>공간정보 관련 출판 및 정보서비스업</t>
  </si>
  <si>
    <t xml:space="preserve">공간정보 관련 협회 및 단체  </t>
  </si>
  <si>
    <t>공공행정, 국방 및 사회보장행정</t>
  </si>
  <si>
    <t>광업</t>
  </si>
  <si>
    <t>교육서비스업</t>
  </si>
  <si>
    <t>금융 및 보험업</t>
  </si>
  <si>
    <t>농림어업</t>
  </si>
  <si>
    <t>도매 및 소매업</t>
  </si>
  <si>
    <t>문화 및 기타서비스업</t>
  </si>
  <si>
    <t>보건업 및 사회복지서비스업</t>
  </si>
  <si>
    <t>부동산 및 임대업</t>
  </si>
  <si>
    <t>사업서비스업</t>
  </si>
  <si>
    <t>숙박 및 음식점업</t>
  </si>
  <si>
    <t>운수업</t>
  </si>
  <si>
    <t>전기, 가스, 증기 및 수도사업</t>
  </si>
  <si>
    <t>정보 및 통신업</t>
  </si>
  <si>
    <t>제조업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</si>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</sst>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 (본문)"/>
      <family val="3"/>
      <charset val="129"/>
    </font>
    <font>
      <sz val="11"/>
      <color rgb="FFFF0000"/>
      <name val="맑은 고딕 (본문)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3" fillId="0" borderId="1" xfId="0" applyFont="1" applyFill="1" applyBorder="1" applyAlignment="1">
      <alignment horizontal="center" vertical="top"/>
    </xf>
    <xf numFmtId="0" fontId="4" fillId="0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4DC5-EE17-DE4B-9679-0CA96865CBA7}">
  <dimension ref="A1:I23"/>
  <sheetViews>
    <sheetView tabSelected="1" workbookViewId="0">
      <selection activeCell="D13" sqref="D13"/>
    </sheetView>
  </sheetViews>
  <sheetFormatPr baseColWidth="10" defaultRowHeight="17"/>
  <cols>
    <col min="1" max="1" width="34.33203125" bestFit="1" customWidth="1"/>
    <col min="2" max="9" width="14.332031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18</v>
      </c>
      <c r="B2">
        <v>1163211.8999999999</v>
      </c>
      <c r="C2">
        <v>106527.6</v>
      </c>
      <c r="D2">
        <v>1170876.3999999999</v>
      </c>
      <c r="E2">
        <v>103631.2</v>
      </c>
      <c r="F2">
        <v>1222491.3999999999</v>
      </c>
      <c r="G2">
        <v>105214.3</v>
      </c>
      <c r="H2">
        <v>1274565.3</v>
      </c>
      <c r="I2">
        <v>101980.4</v>
      </c>
    </row>
    <row r="3" spans="1:9">
      <c r="A3" t="s">
        <v>15</v>
      </c>
      <c r="B3">
        <v>17430.3</v>
      </c>
      <c r="C3">
        <v>17185.599999999999</v>
      </c>
      <c r="D3">
        <v>20967.3</v>
      </c>
      <c r="E3">
        <v>20800.7</v>
      </c>
      <c r="F3">
        <v>17541.599999999999</v>
      </c>
      <c r="G3">
        <v>17473.2</v>
      </c>
      <c r="H3">
        <v>15385.7</v>
      </c>
      <c r="I3">
        <v>14338.6</v>
      </c>
    </row>
    <row r="4" spans="1:9">
      <c r="A4" t="s">
        <v>28</v>
      </c>
      <c r="B4">
        <v>3972714.1825121241</v>
      </c>
      <c r="C4">
        <v>3486214.9143238878</v>
      </c>
      <c r="D4">
        <v>3934222.7805359</v>
      </c>
      <c r="E4">
        <v>3443234.9421620001</v>
      </c>
      <c r="F4">
        <v>3850648.883550982</v>
      </c>
      <c r="G4">
        <v>3394758.53090211</v>
      </c>
      <c r="H4">
        <v>3763076.4118093704</v>
      </c>
      <c r="I4">
        <v>3339294.8694552593</v>
      </c>
    </row>
    <row r="5" spans="1:9">
      <c r="A5" t="s">
        <v>26</v>
      </c>
      <c r="B5">
        <v>197492.8</v>
      </c>
      <c r="C5">
        <v>178430.2</v>
      </c>
      <c r="D5">
        <v>198672</v>
      </c>
      <c r="E5">
        <v>175907.5</v>
      </c>
      <c r="F5">
        <v>204832.3</v>
      </c>
      <c r="G5">
        <v>182956.7</v>
      </c>
      <c r="H5">
        <v>209786.4</v>
      </c>
      <c r="I5">
        <v>188100.1</v>
      </c>
    </row>
    <row r="6" spans="1:9">
      <c r="A6" t="s">
        <v>8</v>
      </c>
      <c r="B6">
        <v>1687620.6</v>
      </c>
      <c r="C6">
        <v>1294874.3</v>
      </c>
      <c r="D6">
        <v>1791751.3</v>
      </c>
      <c r="E6">
        <v>1379707.9</v>
      </c>
      <c r="F6">
        <v>1803964.2</v>
      </c>
      <c r="G6">
        <v>1413278.8</v>
      </c>
      <c r="H6">
        <v>1783322.6</v>
      </c>
      <c r="I6">
        <v>1412250.5</v>
      </c>
    </row>
    <row r="7" spans="1:9">
      <c r="A7" t="s">
        <v>19</v>
      </c>
      <c r="B7">
        <v>1637759.7764000001</v>
      </c>
      <c r="C7">
        <v>948019.87190000014</v>
      </c>
      <c r="D7">
        <v>1696861.9379499999</v>
      </c>
      <c r="E7">
        <v>1007597.6119599999</v>
      </c>
      <c r="F7">
        <v>2160802.1593599999</v>
      </c>
      <c r="G7">
        <v>1296029.9040000001</v>
      </c>
      <c r="H7">
        <v>2074301.9308000002</v>
      </c>
      <c r="I7">
        <v>1252400.8492999999</v>
      </c>
    </row>
    <row r="8" spans="1:9">
      <c r="A8" t="s">
        <v>25</v>
      </c>
      <c r="B8">
        <v>1413817.7</v>
      </c>
      <c r="C8">
        <v>787305.8</v>
      </c>
      <c r="D8">
        <v>1398180.8</v>
      </c>
      <c r="E8">
        <v>789978.2</v>
      </c>
      <c r="F8">
        <v>1397526.3</v>
      </c>
      <c r="G8">
        <v>806995</v>
      </c>
      <c r="H8">
        <v>1409388.3</v>
      </c>
      <c r="I8">
        <v>816244.70000000007</v>
      </c>
    </row>
    <row r="9" spans="1:9" ht="16" customHeight="1">
      <c r="A9" t="s">
        <v>24</v>
      </c>
      <c r="B9">
        <v>2006134.2</v>
      </c>
      <c r="C9">
        <v>1169243.1000000001</v>
      </c>
      <c r="D9">
        <v>2016616</v>
      </c>
      <c r="E9">
        <v>1139796.8</v>
      </c>
      <c r="F9">
        <v>1944594</v>
      </c>
      <c r="G9">
        <v>1077034.5</v>
      </c>
      <c r="H9">
        <v>1944097</v>
      </c>
      <c r="I9">
        <v>1080419.2</v>
      </c>
    </row>
    <row r="10" spans="1:9">
      <c r="A10" t="s">
        <v>27</v>
      </c>
      <c r="B10">
        <v>418874.76792442391</v>
      </c>
      <c r="C10">
        <v>373240.45629395393</v>
      </c>
      <c r="D10">
        <v>410591.741412064</v>
      </c>
      <c r="E10">
        <v>366319.09198391199</v>
      </c>
      <c r="F10">
        <v>483177.44804531202</v>
      </c>
      <c r="G10">
        <v>431095.56991172</v>
      </c>
      <c r="H10">
        <v>499260.6000616721</v>
      </c>
      <c r="I10">
        <v>450318.33367632399</v>
      </c>
    </row>
    <row r="11" spans="1:9">
      <c r="A11" t="s">
        <v>17</v>
      </c>
      <c r="B11">
        <v>672664.3</v>
      </c>
      <c r="C11">
        <v>639362.4</v>
      </c>
      <c r="D11">
        <v>668802.5</v>
      </c>
      <c r="E11">
        <v>630704.4</v>
      </c>
      <c r="F11">
        <v>700095.5</v>
      </c>
      <c r="G11">
        <v>660884.6</v>
      </c>
      <c r="H11">
        <v>660707.69999999995</v>
      </c>
      <c r="I11">
        <v>627573.9</v>
      </c>
    </row>
    <row r="12" spans="1:9">
      <c r="A12" t="s">
        <v>22</v>
      </c>
      <c r="B12">
        <v>504834.3</v>
      </c>
      <c r="C12">
        <v>303099.8</v>
      </c>
      <c r="D12">
        <v>562543.30000000005</v>
      </c>
      <c r="E12">
        <v>336525.1</v>
      </c>
      <c r="F12">
        <v>548745.6</v>
      </c>
      <c r="G12">
        <v>322053.7</v>
      </c>
      <c r="H12">
        <v>579766.80000000005</v>
      </c>
      <c r="I12">
        <v>362044.5</v>
      </c>
    </row>
    <row r="13" spans="1:9">
      <c r="A13" t="s">
        <v>23</v>
      </c>
      <c r="B13">
        <v>2412754.6078548538</v>
      </c>
      <c r="C13">
        <v>2212193.9161779499</v>
      </c>
      <c r="D13">
        <v>2424820.96951399</v>
      </c>
      <c r="E13">
        <v>2216982.5640700301</v>
      </c>
      <c r="F13">
        <v>2377376.8606692501</v>
      </c>
      <c r="G13">
        <v>2160106.013343425</v>
      </c>
      <c r="H13">
        <v>2430183.7628106438</v>
      </c>
      <c r="I13">
        <v>2216366.8399797683</v>
      </c>
    </row>
    <row r="14" spans="1:9">
      <c r="A14" t="s">
        <v>14</v>
      </c>
      <c r="B14">
        <v>1119557.7</v>
      </c>
      <c r="C14">
        <v>1119557.7</v>
      </c>
      <c r="D14">
        <v>1163405.2</v>
      </c>
      <c r="E14">
        <v>1163405.2</v>
      </c>
      <c r="F14">
        <v>1203236.8</v>
      </c>
      <c r="G14">
        <v>1203236.8</v>
      </c>
      <c r="H14">
        <v>1139797.3999999999</v>
      </c>
      <c r="I14">
        <v>1139797.3999999999</v>
      </c>
    </row>
    <row r="15" spans="1:9">
      <c r="A15" t="s">
        <v>16</v>
      </c>
      <c r="B15">
        <v>1533085.1</v>
      </c>
      <c r="C15">
        <v>1203622.3</v>
      </c>
      <c r="D15">
        <v>1546475.4</v>
      </c>
      <c r="E15">
        <v>1222927.6000000001</v>
      </c>
      <c r="F15">
        <v>1512599.8</v>
      </c>
      <c r="G15">
        <v>1183788.3999999999</v>
      </c>
      <c r="H15">
        <v>1532641.2</v>
      </c>
      <c r="I15">
        <v>1205999</v>
      </c>
    </row>
    <row r="16" spans="1:9">
      <c r="A16" t="s">
        <v>21</v>
      </c>
      <c r="B16">
        <v>1585802.2</v>
      </c>
      <c r="C16">
        <v>1501601.1</v>
      </c>
      <c r="D16">
        <v>1608666.3</v>
      </c>
      <c r="E16">
        <v>1522634.6</v>
      </c>
      <c r="F16">
        <v>1693462.2</v>
      </c>
      <c r="G16">
        <v>1600113</v>
      </c>
      <c r="H16">
        <v>1789726.5</v>
      </c>
      <c r="I16">
        <v>1702895.3</v>
      </c>
    </row>
    <row r="17" spans="1:9">
      <c r="A17" t="s">
        <v>20</v>
      </c>
      <c r="B17">
        <v>1522785.64073088</v>
      </c>
      <c r="C17">
        <v>888638.75070656009</v>
      </c>
      <c r="D17">
        <v>1530557.3991285132</v>
      </c>
      <c r="E17">
        <v>873921.36007882003</v>
      </c>
      <c r="F17">
        <v>1525266.1470000001</v>
      </c>
      <c r="G17">
        <v>884354.98560000001</v>
      </c>
      <c r="H17">
        <v>1577880.3248240959</v>
      </c>
      <c r="I17">
        <v>915827.81084507203</v>
      </c>
    </row>
    <row r="18" spans="1:9">
      <c r="A18" t="s">
        <v>11</v>
      </c>
      <c r="B18">
        <v>78726.217487876012</v>
      </c>
      <c r="C18">
        <v>59530.585676112009</v>
      </c>
      <c r="D18">
        <v>81086.71946410001</v>
      </c>
      <c r="E18">
        <v>63723.357838000004</v>
      </c>
      <c r="F18">
        <v>98607.816449017992</v>
      </c>
      <c r="G18">
        <v>77413.269097889992</v>
      </c>
      <c r="H18">
        <v>98087.288190629988</v>
      </c>
      <c r="I18">
        <v>77440.430544741001</v>
      </c>
    </row>
    <row r="19" spans="1:9">
      <c r="A19" t="s">
        <v>10</v>
      </c>
      <c r="B19">
        <v>1835749.8236</v>
      </c>
      <c r="C19">
        <v>1062626.7280999999</v>
      </c>
      <c r="D19">
        <v>1815582.5620500001</v>
      </c>
      <c r="E19">
        <v>1078093.9880400002</v>
      </c>
      <c r="F19">
        <v>1266866.24064</v>
      </c>
      <c r="G19">
        <v>759855.09600000002</v>
      </c>
      <c r="H19">
        <v>1276751.2692</v>
      </c>
      <c r="I19">
        <v>770863.85069999995</v>
      </c>
    </row>
    <row r="20" spans="1:9">
      <c r="A20" t="s">
        <v>12</v>
      </c>
      <c r="B20">
        <v>230823.13207557594</v>
      </c>
      <c r="C20">
        <v>200973.04370604592</v>
      </c>
      <c r="D20">
        <v>230810.15858793599</v>
      </c>
      <c r="E20">
        <v>202177.40801608798</v>
      </c>
      <c r="F20">
        <v>197661.55195468801</v>
      </c>
      <c r="G20">
        <v>174232.63008827998</v>
      </c>
      <c r="H20">
        <v>205394.79993832804</v>
      </c>
      <c r="I20">
        <v>184482.66632367601</v>
      </c>
    </row>
    <row r="21" spans="1:9">
      <c r="A21" t="s">
        <v>9</v>
      </c>
      <c r="B21">
        <v>211349.59214514599</v>
      </c>
      <c r="C21">
        <v>179072.48382204995</v>
      </c>
      <c r="D21">
        <v>204162.13048601002</v>
      </c>
      <c r="E21">
        <v>171761.73592997002</v>
      </c>
      <c r="F21">
        <v>221853.93933075</v>
      </c>
      <c r="G21">
        <v>182121.38665657499</v>
      </c>
      <c r="H21">
        <v>228619.737189356</v>
      </c>
      <c r="I21">
        <v>190362.46002023201</v>
      </c>
    </row>
    <row r="22" spans="1:9">
      <c r="A22" t="s">
        <v>13</v>
      </c>
      <c r="B22">
        <v>55829.959269120009</v>
      </c>
      <c r="C22">
        <v>53123.549293440003</v>
      </c>
      <c r="D22">
        <v>54201.200871486995</v>
      </c>
      <c r="E22">
        <v>51359.339921179992</v>
      </c>
      <c r="F22">
        <v>64046.853000000003</v>
      </c>
      <c r="G22">
        <v>61735.214399999997</v>
      </c>
      <c r="H22">
        <v>63843.975175903994</v>
      </c>
      <c r="I22">
        <v>60052.989154928</v>
      </c>
    </row>
    <row r="23" spans="1:9">
      <c r="A23" t="s">
        <v>29</v>
      </c>
      <c r="B23">
        <v>24279018.800000001</v>
      </c>
      <c r="C23">
        <v>17784444.199999999</v>
      </c>
      <c r="D23">
        <v>24529854.100000001</v>
      </c>
      <c r="E23">
        <v>17961190.600000001</v>
      </c>
      <c r="F23">
        <v>24495397.600000001</v>
      </c>
      <c r="G23">
        <v>17994731.600000001</v>
      </c>
      <c r="H23">
        <v>24556584.999999989</v>
      </c>
      <c r="I23">
        <v>18109054.699999999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sqref="A1:XFD1048576"/>
    </sheetView>
  </sheetViews>
  <sheetFormatPr baseColWidth="10" defaultColWidth="8.83203125" defaultRowHeight="17"/>
  <cols>
    <col min="1" max="1" width="34.33203125" bestFit="1" customWidth="1"/>
    <col min="2" max="9" width="14.5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1687620.6</v>
      </c>
      <c r="C2">
        <v>1294874.3</v>
      </c>
      <c r="D2">
        <v>1791751.3</v>
      </c>
      <c r="E2">
        <v>1379707.9</v>
      </c>
      <c r="F2">
        <v>1803964.2</v>
      </c>
      <c r="G2">
        <v>1413278.8</v>
      </c>
      <c r="H2">
        <v>1783322.6</v>
      </c>
      <c r="I2">
        <v>1412250.5</v>
      </c>
    </row>
    <row r="3" spans="1:9" s="9" customFormat="1">
      <c r="A3" s="8" t="s">
        <v>9</v>
      </c>
      <c r="B3" s="9">
        <v>438211.88501999999</v>
      </c>
      <c r="C3" s="9">
        <v>371288.58349999989</v>
      </c>
      <c r="D3" s="9">
        <v>435778.29346000002</v>
      </c>
      <c r="E3" s="9">
        <v>366620.56761999999</v>
      </c>
      <c r="F3" s="9">
        <v>438880.19650000002</v>
      </c>
      <c r="G3" s="9">
        <v>360279.69665</v>
      </c>
      <c r="H3" s="9">
        <v>460555.47379000002</v>
      </c>
      <c r="I3" s="9">
        <v>383486.01938000001</v>
      </c>
    </row>
    <row r="4" spans="1:9">
      <c r="A4" s="1"/>
      <c r="B4">
        <f>B3*0.4823</f>
        <v>211349.59214514599</v>
      </c>
      <c r="C4">
        <f t="shared" ref="C4" si="0">C3*0.4823</f>
        <v>179072.48382204995</v>
      </c>
      <c r="D4">
        <f>D3*0.4685</f>
        <v>204162.13048601002</v>
      </c>
      <c r="E4">
        <f>E3*0.4685</f>
        <v>171761.73592997002</v>
      </c>
      <c r="F4">
        <f>F3*0.5055</f>
        <v>221853.93933075</v>
      </c>
      <c r="G4">
        <f>G3*0.5055</f>
        <v>182121.38665657499</v>
      </c>
      <c r="H4">
        <f>H3*0.4964</f>
        <v>228619.737189356</v>
      </c>
      <c r="I4">
        <f>I3*0.4964</f>
        <v>190362.46002023201</v>
      </c>
    </row>
    <row r="5" spans="1:9" s="5" customFormat="1">
      <c r="A5" s="4" t="s">
        <v>10</v>
      </c>
      <c r="B5" s="5">
        <v>3473509.6</v>
      </c>
      <c r="C5" s="5">
        <v>2010646.6</v>
      </c>
      <c r="D5" s="5">
        <v>3512444.5</v>
      </c>
      <c r="E5" s="5">
        <v>2085691.6</v>
      </c>
      <c r="F5" s="5">
        <v>3427668.4</v>
      </c>
      <c r="G5" s="5">
        <v>2055885</v>
      </c>
      <c r="H5" s="5">
        <v>3351053.2</v>
      </c>
      <c r="I5" s="5">
        <v>2023264.7</v>
      </c>
    </row>
    <row r="6" spans="1:9">
      <c r="A6" s="1"/>
      <c r="B6">
        <f>B5*0.5285</f>
        <v>1835749.8236</v>
      </c>
      <c r="C6">
        <f>C5*0.5285</f>
        <v>1062626.7280999999</v>
      </c>
      <c r="D6">
        <f>D5*0.5169</f>
        <v>1815582.5620500001</v>
      </c>
      <c r="E6">
        <f>E5*0.5169</f>
        <v>1078093.9880400002</v>
      </c>
      <c r="F6">
        <f>F5*0.3696</f>
        <v>1266866.24064</v>
      </c>
      <c r="G6">
        <f>G5*0.3696</f>
        <v>759855.09600000002</v>
      </c>
      <c r="H6">
        <f>H5*0.381</f>
        <v>1276751.2692</v>
      </c>
      <c r="I6">
        <f>I5*0.381</f>
        <v>770863.85069999995</v>
      </c>
    </row>
    <row r="7" spans="1:9" s="3" customFormat="1">
      <c r="A7" s="2" t="s">
        <v>11</v>
      </c>
      <c r="B7" s="3">
        <v>136369.68212000001</v>
      </c>
      <c r="C7" s="3">
        <v>103118.97744</v>
      </c>
      <c r="D7" s="3">
        <v>136280.20078000001</v>
      </c>
      <c r="E7" s="3">
        <v>107098.08040000001</v>
      </c>
      <c r="F7" s="3">
        <v>133379.97626</v>
      </c>
      <c r="G7" s="3">
        <v>104711.5773</v>
      </c>
      <c r="H7" s="3">
        <v>134163.98329999999</v>
      </c>
      <c r="I7" s="3">
        <v>105923.17131000001</v>
      </c>
    </row>
    <row r="8" spans="1:9">
      <c r="A8" s="1"/>
      <c r="B8">
        <f>B7*0.5773</f>
        <v>78726.217487876012</v>
      </c>
      <c r="C8">
        <f t="shared" ref="C8" si="1">C7*0.5773</f>
        <v>59530.585676112009</v>
      </c>
      <c r="D8">
        <f>D7*0.595</f>
        <v>81086.71946410001</v>
      </c>
      <c r="E8">
        <f>E7*0.595</f>
        <v>63723.357838000004</v>
      </c>
      <c r="F8">
        <f>F7*0.7393</f>
        <v>98607.816449017992</v>
      </c>
      <c r="G8">
        <f>G7*0.7393</f>
        <v>77413.269097889992</v>
      </c>
      <c r="H8">
        <f>H7*0.7311</f>
        <v>98087.288190629988</v>
      </c>
      <c r="I8">
        <f>I7*0.7311</f>
        <v>77440.430544741001</v>
      </c>
    </row>
    <row r="9" spans="1:9" s="7" customFormat="1">
      <c r="A9" s="6" t="s">
        <v>12</v>
      </c>
      <c r="B9" s="7">
        <v>403043.70887999987</v>
      </c>
      <c r="C9" s="7">
        <v>350922.02497999987</v>
      </c>
      <c r="D9" s="7">
        <v>403021.05567999999</v>
      </c>
      <c r="E9" s="7">
        <v>353024.98343999998</v>
      </c>
      <c r="F9" s="7">
        <v>425627.80352000002</v>
      </c>
      <c r="G9" s="7">
        <v>375177.92869999999</v>
      </c>
      <c r="H9" s="7">
        <v>440572.28644000011</v>
      </c>
      <c r="I9" s="7">
        <v>395715.71497999999</v>
      </c>
    </row>
    <row r="10" spans="1:9">
      <c r="A10" s="1"/>
      <c r="B10">
        <f>B9*0.5727</f>
        <v>230823.13207557594</v>
      </c>
      <c r="C10">
        <f t="shared" ref="C10:E10" si="2">C9*0.5727</f>
        <v>200973.04370604592</v>
      </c>
      <c r="D10">
        <f t="shared" si="2"/>
        <v>230810.15858793599</v>
      </c>
      <c r="E10">
        <f t="shared" si="2"/>
        <v>202177.40801608798</v>
      </c>
      <c r="F10">
        <f>F9*0.4644</f>
        <v>197661.55195468801</v>
      </c>
      <c r="G10">
        <f>G9*0.4644</f>
        <v>174232.63008827998</v>
      </c>
      <c r="H10">
        <f>H9*0.4662</f>
        <v>205394.79993832804</v>
      </c>
      <c r="I10">
        <f>I9*0.4662</f>
        <v>184482.66632367601</v>
      </c>
    </row>
    <row r="11" spans="1:9" s="11" customFormat="1">
      <c r="A11" s="10" t="s">
        <v>13</v>
      </c>
      <c r="B11" s="11">
        <v>60161.594040000004</v>
      </c>
      <c r="C11" s="11">
        <v>57245.203979999998</v>
      </c>
      <c r="D11" s="11">
        <v>55460.146189999999</v>
      </c>
      <c r="E11" s="11">
        <v>52552.276599999997</v>
      </c>
      <c r="F11" s="11">
        <v>64046.853000000003</v>
      </c>
      <c r="G11" s="11">
        <v>61735.214399999997</v>
      </c>
      <c r="H11" s="11">
        <v>67574.063479999997</v>
      </c>
      <c r="I11" s="11">
        <v>63561.588860000003</v>
      </c>
    </row>
    <row r="12" spans="1:9">
      <c r="A12" s="1"/>
      <c r="B12">
        <f>B11*0.928</f>
        <v>55829.959269120009</v>
      </c>
      <c r="C12">
        <f>C11*0.928</f>
        <v>53123.549293440003</v>
      </c>
      <c r="D12">
        <f>D11*0.9773</f>
        <v>54201.200871486995</v>
      </c>
      <c r="E12">
        <f>E11*0.9773</f>
        <v>51359.339921179992</v>
      </c>
      <c r="F12">
        <f>F11*1</f>
        <v>64046.853000000003</v>
      </c>
      <c r="G12">
        <f>G11*1</f>
        <v>61735.214399999997</v>
      </c>
      <c r="H12">
        <f>H11*0.9448</f>
        <v>63843.975175903994</v>
      </c>
      <c r="I12">
        <f>I11*0.9448</f>
        <v>60052.989154928</v>
      </c>
    </row>
    <row r="13" spans="1:9">
      <c r="A13" s="1" t="s">
        <v>14</v>
      </c>
      <c r="B13">
        <v>1119557.7</v>
      </c>
      <c r="C13">
        <v>1119557.7</v>
      </c>
      <c r="D13">
        <v>1163405.2</v>
      </c>
      <c r="E13">
        <v>1163405.2</v>
      </c>
      <c r="F13">
        <v>1203236.8</v>
      </c>
      <c r="G13">
        <v>1203236.8</v>
      </c>
      <c r="H13">
        <v>1139797.3999999999</v>
      </c>
      <c r="I13">
        <v>1139797.3999999999</v>
      </c>
    </row>
    <row r="14" spans="1:9">
      <c r="A14" s="1" t="s">
        <v>15</v>
      </c>
      <c r="B14">
        <v>17430.3</v>
      </c>
      <c r="C14">
        <v>17185.599999999999</v>
      </c>
      <c r="D14">
        <v>20967.3</v>
      </c>
      <c r="E14">
        <v>20800.7</v>
      </c>
      <c r="F14">
        <v>17541.599999999999</v>
      </c>
      <c r="G14">
        <v>17473.2</v>
      </c>
      <c r="H14">
        <v>15385.7</v>
      </c>
      <c r="I14">
        <v>14338.6</v>
      </c>
    </row>
    <row r="15" spans="1:9">
      <c r="A15" s="1" t="s">
        <v>16</v>
      </c>
      <c r="B15">
        <v>1533085.1</v>
      </c>
      <c r="C15">
        <v>1203622.3</v>
      </c>
      <c r="D15">
        <v>1546475.4</v>
      </c>
      <c r="E15">
        <v>1222927.6000000001</v>
      </c>
      <c r="F15">
        <v>1512599.8</v>
      </c>
      <c r="G15">
        <v>1183788.3999999999</v>
      </c>
      <c r="H15">
        <v>1532641.2</v>
      </c>
      <c r="I15">
        <v>1205999</v>
      </c>
    </row>
    <row r="16" spans="1:9">
      <c r="A16" s="1" t="s">
        <v>17</v>
      </c>
      <c r="B16">
        <v>672664.3</v>
      </c>
      <c r="C16">
        <v>639362.4</v>
      </c>
      <c r="D16">
        <v>668802.5</v>
      </c>
      <c r="E16">
        <v>630704.4</v>
      </c>
      <c r="F16">
        <v>700095.5</v>
      </c>
      <c r="G16">
        <v>660884.6</v>
      </c>
      <c r="H16">
        <v>660707.69999999995</v>
      </c>
      <c r="I16">
        <v>627573.9</v>
      </c>
    </row>
    <row r="17" spans="1:9">
      <c r="A17" s="1" t="s">
        <v>18</v>
      </c>
      <c r="B17">
        <v>1163211.8999999999</v>
      </c>
      <c r="C17">
        <v>106527.6</v>
      </c>
      <c r="D17">
        <v>1170876.3999999999</v>
      </c>
      <c r="E17">
        <v>103631.2</v>
      </c>
      <c r="F17">
        <v>1222491.3999999999</v>
      </c>
      <c r="G17">
        <v>105214.3</v>
      </c>
      <c r="H17">
        <v>1274565.3</v>
      </c>
      <c r="I17">
        <v>101980.4</v>
      </c>
    </row>
    <row r="18" spans="1:9" s="13" customFormat="1">
      <c r="A18" s="12" t="s">
        <v>19</v>
      </c>
      <c r="B18" s="13">
        <f>B5-B6</f>
        <v>1637759.7764000001</v>
      </c>
      <c r="C18" s="13">
        <f t="shared" ref="C18:I18" si="3">C5-C6</f>
        <v>948019.87190000014</v>
      </c>
      <c r="D18" s="13">
        <f t="shared" si="3"/>
        <v>1696861.9379499999</v>
      </c>
      <c r="E18" s="13">
        <f t="shared" si="3"/>
        <v>1007597.6119599999</v>
      </c>
      <c r="F18" s="13">
        <f t="shared" si="3"/>
        <v>2160802.1593599999</v>
      </c>
      <c r="G18" s="13">
        <f t="shared" si="3"/>
        <v>1296029.9040000001</v>
      </c>
      <c r="H18" s="13">
        <f t="shared" si="3"/>
        <v>2074301.9308000002</v>
      </c>
      <c r="I18" s="13">
        <f t="shared" si="3"/>
        <v>1252400.8492999999</v>
      </c>
    </row>
    <row r="19" spans="1:9" s="5" customFormat="1">
      <c r="A19" s="4" t="s">
        <v>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 s="13" customFormat="1">
      <c r="A20" s="12" t="s">
        <v>20</v>
      </c>
      <c r="B20" s="13">
        <f>B21+(B11-B12)</f>
        <v>1522785.64073088</v>
      </c>
      <c r="C20" s="13">
        <f t="shared" ref="C20:I20" si="4">C21+(C11-C12)</f>
        <v>888638.75070656009</v>
      </c>
      <c r="D20" s="13">
        <f t="shared" si="4"/>
        <v>1530557.3991285132</v>
      </c>
      <c r="E20" s="13">
        <f t="shared" si="4"/>
        <v>873921.36007882003</v>
      </c>
      <c r="F20" s="13">
        <f t="shared" si="4"/>
        <v>1525266.1470000001</v>
      </c>
      <c r="G20" s="13">
        <f t="shared" si="4"/>
        <v>884354.98560000001</v>
      </c>
      <c r="H20" s="13">
        <f t="shared" si="4"/>
        <v>1577880.3248240959</v>
      </c>
      <c r="I20" s="13">
        <f t="shared" si="4"/>
        <v>915827.81084507203</v>
      </c>
    </row>
    <row r="21" spans="1:9" s="11" customFormat="1">
      <c r="A21" s="10" t="s">
        <v>20</v>
      </c>
      <c r="B21" s="11">
        <v>1518454.00596</v>
      </c>
      <c r="C21" s="11">
        <v>884517.09602000006</v>
      </c>
      <c r="D21" s="11">
        <v>1529298.4538100001</v>
      </c>
      <c r="E21" s="11">
        <v>872728.42339999997</v>
      </c>
      <c r="F21" s="11">
        <v>1525266.1470000001</v>
      </c>
      <c r="G21" s="11">
        <v>884354.98560000001</v>
      </c>
      <c r="H21" s="11">
        <v>1574150.23652</v>
      </c>
      <c r="I21" s="11">
        <v>912319.21114000003</v>
      </c>
    </row>
    <row r="22" spans="1:9">
      <c r="A22" s="1" t="s">
        <v>21</v>
      </c>
      <c r="B22">
        <v>1585802.2</v>
      </c>
      <c r="C22">
        <v>1501601.1</v>
      </c>
      <c r="D22">
        <v>1608666.3</v>
      </c>
      <c r="E22">
        <v>1522634.6</v>
      </c>
      <c r="F22">
        <v>1693462.2</v>
      </c>
      <c r="G22">
        <v>1600113</v>
      </c>
      <c r="H22">
        <v>1789726.5</v>
      </c>
      <c r="I22">
        <v>1702895.3</v>
      </c>
    </row>
    <row r="23" spans="1:9">
      <c r="A23" s="1" t="s">
        <v>22</v>
      </c>
      <c r="B23">
        <v>504834.3</v>
      </c>
      <c r="C23">
        <v>303099.8</v>
      </c>
      <c r="D23">
        <v>562543.30000000005</v>
      </c>
      <c r="E23">
        <v>336525.1</v>
      </c>
      <c r="F23">
        <v>548745.6</v>
      </c>
      <c r="G23">
        <v>322053.7</v>
      </c>
      <c r="H23">
        <v>579766.80000000005</v>
      </c>
      <c r="I23">
        <v>362044.5</v>
      </c>
    </row>
    <row r="24" spans="1:9" s="13" customFormat="1">
      <c r="A24" s="12" t="s">
        <v>23</v>
      </c>
      <c r="B24" s="13">
        <f>B25+(B3-B4)</f>
        <v>2412754.6078548538</v>
      </c>
      <c r="C24" s="13">
        <f t="shared" ref="C24:I24" si="5">C25+(C3-C4)</f>
        <v>2212193.9161779499</v>
      </c>
      <c r="D24" s="13">
        <f t="shared" si="5"/>
        <v>2424820.96951399</v>
      </c>
      <c r="E24" s="13">
        <f t="shared" si="5"/>
        <v>2216982.5640700301</v>
      </c>
      <c r="F24" s="13">
        <f t="shared" si="5"/>
        <v>2377376.8606692501</v>
      </c>
      <c r="G24" s="13">
        <f t="shared" si="5"/>
        <v>2160106.013343425</v>
      </c>
      <c r="H24" s="13">
        <f t="shared" si="5"/>
        <v>2430183.7628106438</v>
      </c>
      <c r="I24" s="13">
        <f t="shared" si="5"/>
        <v>2216366.8399797683</v>
      </c>
    </row>
    <row r="25" spans="1:9" s="9" customFormat="1">
      <c r="A25" s="8" t="s">
        <v>23</v>
      </c>
      <c r="B25" s="9">
        <v>2185892.3149799998</v>
      </c>
      <c r="C25" s="9">
        <v>2019977.8165</v>
      </c>
      <c r="D25" s="9">
        <v>2193204.8065399998</v>
      </c>
      <c r="E25" s="9">
        <v>2022123.7323799999</v>
      </c>
      <c r="F25" s="9">
        <v>2160350.6035000002</v>
      </c>
      <c r="G25" s="9">
        <v>1981947.7033500001</v>
      </c>
      <c r="H25" s="9">
        <v>2198248.0262099998</v>
      </c>
      <c r="I25" s="9">
        <v>2023243.2806200001</v>
      </c>
    </row>
    <row r="26" spans="1:9">
      <c r="A26" s="1" t="s">
        <v>24</v>
      </c>
      <c r="B26">
        <v>2006134.2</v>
      </c>
      <c r="C26">
        <v>1169243.1000000001</v>
      </c>
      <c r="D26">
        <v>2016616</v>
      </c>
      <c r="E26">
        <v>1139796.8</v>
      </c>
      <c r="F26">
        <v>1944594</v>
      </c>
      <c r="G26">
        <v>1077034.5</v>
      </c>
      <c r="H26">
        <v>1944097</v>
      </c>
      <c r="I26">
        <v>1080419.2</v>
      </c>
    </row>
    <row r="27" spans="1:9">
      <c r="A27" s="1" t="s">
        <v>25</v>
      </c>
      <c r="B27">
        <v>1413817.7</v>
      </c>
      <c r="C27">
        <v>787305.8</v>
      </c>
      <c r="D27">
        <v>1398180.8</v>
      </c>
      <c r="E27">
        <v>789978.2</v>
      </c>
      <c r="F27">
        <v>1397526.3</v>
      </c>
      <c r="G27">
        <v>806995</v>
      </c>
      <c r="H27">
        <v>1409388.3</v>
      </c>
      <c r="I27">
        <v>816244.70000000007</v>
      </c>
    </row>
    <row r="28" spans="1:9">
      <c r="A28" s="1" t="s">
        <v>26</v>
      </c>
      <c r="B28">
        <v>197492.8</v>
      </c>
      <c r="C28">
        <v>178430.2</v>
      </c>
      <c r="D28">
        <v>198672</v>
      </c>
      <c r="E28">
        <v>175907.5</v>
      </c>
      <c r="F28">
        <v>204832.3</v>
      </c>
      <c r="G28">
        <v>182956.7</v>
      </c>
      <c r="H28">
        <v>209786.4</v>
      </c>
      <c r="I28">
        <v>188100.1</v>
      </c>
    </row>
    <row r="29" spans="1:9" s="13" customFormat="1">
      <c r="A29" s="12" t="s">
        <v>27</v>
      </c>
      <c r="B29" s="13">
        <f>B30+(B9-B10)</f>
        <v>418874.76792442391</v>
      </c>
      <c r="C29" s="13">
        <f t="shared" ref="C29:I29" si="6">C30+(C9-C10)</f>
        <v>373240.45629395393</v>
      </c>
      <c r="D29" s="13">
        <f t="shared" si="6"/>
        <v>410591.741412064</v>
      </c>
      <c r="E29" s="13">
        <f t="shared" si="6"/>
        <v>366319.09198391199</v>
      </c>
      <c r="F29" s="13">
        <f t="shared" si="6"/>
        <v>483177.44804531202</v>
      </c>
      <c r="G29" s="13">
        <f t="shared" si="6"/>
        <v>431095.56991172</v>
      </c>
      <c r="H29" s="13">
        <f t="shared" si="6"/>
        <v>499260.6000616721</v>
      </c>
      <c r="I29" s="13">
        <f t="shared" si="6"/>
        <v>450318.33367632399</v>
      </c>
    </row>
    <row r="30" spans="1:9" s="7" customFormat="1">
      <c r="A30" s="6" t="s">
        <v>27</v>
      </c>
      <c r="B30" s="7">
        <v>246654.19112</v>
      </c>
      <c r="C30" s="7">
        <v>223291.47502000001</v>
      </c>
      <c r="D30" s="7">
        <v>238380.84432</v>
      </c>
      <c r="E30" s="7">
        <v>215471.51655999999</v>
      </c>
      <c r="F30" s="7">
        <v>255211.19648000001</v>
      </c>
      <c r="G30" s="7">
        <v>230150.27129999999</v>
      </c>
      <c r="H30" s="7">
        <v>264083.11356000003</v>
      </c>
      <c r="I30" s="7">
        <v>239085.28502000001</v>
      </c>
    </row>
    <row r="31" spans="1:9" s="13" customFormat="1">
      <c r="A31" s="12" t="s">
        <v>28</v>
      </c>
      <c r="B31" s="13">
        <f>B32+(B7-B8)</f>
        <v>3972714.1825121241</v>
      </c>
      <c r="C31" s="13">
        <f t="shared" ref="C31:I31" si="7">C32+(C7-C8)</f>
        <v>3486214.9143238878</v>
      </c>
      <c r="D31" s="13">
        <f t="shared" si="7"/>
        <v>3934222.7805359</v>
      </c>
      <c r="E31" s="13">
        <f t="shared" si="7"/>
        <v>3443234.9421620001</v>
      </c>
      <c r="F31" s="13">
        <f t="shared" si="7"/>
        <v>3850648.883550982</v>
      </c>
      <c r="G31" s="13">
        <f t="shared" si="7"/>
        <v>3394758.53090211</v>
      </c>
      <c r="H31" s="13">
        <f t="shared" si="7"/>
        <v>3763076.4118093704</v>
      </c>
      <c r="I31" s="13">
        <f t="shared" si="7"/>
        <v>3339294.8694552593</v>
      </c>
    </row>
    <row r="32" spans="1:9" s="3" customFormat="1">
      <c r="A32" s="2" t="s">
        <v>28</v>
      </c>
      <c r="B32" s="3">
        <v>3915070.7178799999</v>
      </c>
      <c r="C32" s="3">
        <v>3442626.52256</v>
      </c>
      <c r="D32" s="3">
        <v>3879029.2992199999</v>
      </c>
      <c r="E32" s="3">
        <v>3399860.2196</v>
      </c>
      <c r="F32" s="3">
        <v>3815876.7237399998</v>
      </c>
      <c r="G32" s="3">
        <v>3367460.2226999998</v>
      </c>
      <c r="H32" s="3">
        <v>3726999.7167000002</v>
      </c>
      <c r="I32" s="3">
        <v>3310812.1286900002</v>
      </c>
    </row>
    <row r="33" spans="1:9">
      <c r="A33" s="1" t="s">
        <v>29</v>
      </c>
      <c r="B33">
        <v>24279018.800000001</v>
      </c>
      <c r="C33">
        <v>17784444.199999999</v>
      </c>
      <c r="D33">
        <v>24529854.100000001</v>
      </c>
      <c r="E33">
        <v>17961190.600000001</v>
      </c>
      <c r="F33">
        <v>24495397.600000001</v>
      </c>
      <c r="G33">
        <v>17994731.600000001</v>
      </c>
      <c r="H33">
        <v>24556584.999999989</v>
      </c>
      <c r="I33">
        <v>18109054.699999999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촤종</vt:lpstr>
      <vt:lpstr>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2022-09-14T13:01:06Z</dcterms:created>
  <dcterms:modified xsi:type="dcterms:W3CDTF">2022-09-14T15:22:07Z</dcterms:modified>
</cp:coreProperties>
</file>