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sam 구축/"/>
    </mc:Choice>
  </mc:AlternateContent>
  <xr:revisionPtr revIDLastSave="0" documentId="13_ncr:1_{42BD7147-532B-0B43-B10D-83D566B14044}" xr6:coauthVersionLast="47" xr6:coauthVersionMax="47" xr10:uidLastSave="{00000000-0000-0000-0000-000000000000}"/>
  <bookViews>
    <workbookView xWindow="640" yWindow="1000" windowWidth="27900" windowHeight="16440" activeTab="1" xr2:uid="{C8319445-6E5C-CD48-8805-888DDC9DEAC9}"/>
  </bookViews>
  <sheets>
    <sheet name="Sheet1" sheetId="1" r:id="rId1"/>
    <sheet name="Sheet1 (2)" sheetId="3" r:id="rId2"/>
    <sheet name="Sheet4" sheetId="4" r:id="rId3"/>
  </sheets>
  <definedNames>
    <definedName name="내생" localSheetId="1">'Sheet1 (2)'!$C$46:$H$51</definedName>
    <definedName name="내생">Sheet1!$C$46:$H$51</definedName>
    <definedName name="H1_1" localSheetId="1">'Sheet1 (2)'!$A$20:$F$25</definedName>
    <definedName name="H1_1">Sheet1!$A$20:$F$25</definedName>
    <definedName name="H1_2" localSheetId="1">'Sheet1 (2)'!$G$20:$M$25</definedName>
    <definedName name="H1_2">Sheet1!$G$20:$M$25</definedName>
    <definedName name="H2_1" localSheetId="1">'Sheet1 (2)'!$A$26:$F$32</definedName>
    <definedName name="H2_1">Sheet1!$A$26:$F$32</definedName>
    <definedName name="H2_2" localSheetId="1">'Sheet1 (2)'!$G$26:$M$32</definedName>
    <definedName name="H2_2">Sheet1!$G$26:$M$32</definedName>
    <definedName name="S1_1" localSheetId="1">'Sheet1 (2)'!$A$1:$F$6</definedName>
    <definedName name="S1_1">Sheet1!$A$1:$F$6</definedName>
    <definedName name="S1_2" localSheetId="1">'Sheet1 (2)'!$G$1:$M$6</definedName>
    <definedName name="S1_2">Sheet1!$G$1:$M$6</definedName>
    <definedName name="S2_1" localSheetId="1">'Sheet1 (2)'!$A$7:$F$13</definedName>
    <definedName name="S2_1">Sheet1!$A$7:$F$13</definedName>
    <definedName name="S2_2" localSheetId="1">'Sheet1 (2)'!$G$7:$M$13</definedName>
    <definedName name="S2_2">Sheet1!$G$7:$M$13</definedName>
    <definedName name="Y_1" localSheetId="1">'Sheet1 (2)'!$A$14:$F$14</definedName>
    <definedName name="Y_1">Sheet1!$A$14:$F$14</definedName>
    <definedName name="Y_2" localSheetId="1">'Sheet1 (2)'!$G$14:$M$14</definedName>
    <definedName name="Y_2">Sheet1!$G$14:$M$14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" i="3" l="1"/>
  <c r="N2" i="4"/>
  <c r="N3" i="4"/>
  <c r="N4" i="4"/>
  <c r="N5" i="4"/>
  <c r="N6" i="4"/>
  <c r="N7" i="4"/>
  <c r="N8" i="4"/>
  <c r="N9" i="4"/>
  <c r="N10" i="4"/>
  <c r="N11" i="4"/>
  <c r="N12" i="4"/>
  <c r="N13" i="4"/>
  <c r="N1" i="4"/>
  <c r="B14" i="4"/>
  <c r="C14" i="4"/>
  <c r="D14" i="4"/>
  <c r="E14" i="4"/>
  <c r="F14" i="4"/>
  <c r="G14" i="4"/>
  <c r="H14" i="4"/>
  <c r="I14" i="4"/>
  <c r="J14" i="4"/>
  <c r="K14" i="4"/>
  <c r="L14" i="4"/>
  <c r="M14" i="4"/>
  <c r="A14" i="4"/>
  <c r="N1" i="3"/>
  <c r="N20" i="3" s="1"/>
  <c r="G14" i="3"/>
  <c r="N2" i="3"/>
  <c r="N3" i="3"/>
  <c r="N4" i="3"/>
  <c r="N5" i="3"/>
  <c r="N24" i="3" s="1"/>
  <c r="N6" i="3"/>
  <c r="N25" i="3" s="1"/>
  <c r="N7" i="3"/>
  <c r="N26" i="3" s="1"/>
  <c r="N8" i="3"/>
  <c r="N27" i="3" s="1"/>
  <c r="N9" i="3"/>
  <c r="N28" i="3" s="1"/>
  <c r="N10" i="3"/>
  <c r="N11" i="3"/>
  <c r="N12" i="3"/>
  <c r="N13" i="3"/>
  <c r="N32" i="3" s="1"/>
  <c r="B14" i="3"/>
  <c r="B32" i="3" s="1"/>
  <c r="C14" i="3"/>
  <c r="C29" i="3" s="1"/>
  <c r="D14" i="3"/>
  <c r="D31" i="3" s="1"/>
  <c r="E14" i="3"/>
  <c r="E32" i="3" s="1"/>
  <c r="F14" i="3"/>
  <c r="F33" i="3" s="1"/>
  <c r="H14" i="3"/>
  <c r="H27" i="3" s="1"/>
  <c r="I14" i="3"/>
  <c r="J14" i="3"/>
  <c r="J26" i="3" s="1"/>
  <c r="K14" i="3"/>
  <c r="K26" i="3" s="1"/>
  <c r="L14" i="3"/>
  <c r="L30" i="3" s="1"/>
  <c r="M14" i="3"/>
  <c r="M32" i="3" s="1"/>
  <c r="A14" i="3"/>
  <c r="A33" i="3" s="1"/>
  <c r="C38" i="3" a="1"/>
  <c r="C38" i="3" s="1"/>
  <c r="N33" i="3"/>
  <c r="J33" i="3"/>
  <c r="I33" i="3"/>
  <c r="D33" i="3"/>
  <c r="C33" i="3"/>
  <c r="B33" i="3"/>
  <c r="K32" i="3"/>
  <c r="J32" i="3"/>
  <c r="I32" i="3"/>
  <c r="D32" i="3"/>
  <c r="N31" i="3"/>
  <c r="L31" i="3"/>
  <c r="K31" i="3"/>
  <c r="J31" i="3"/>
  <c r="I31" i="3"/>
  <c r="B31" i="3"/>
  <c r="N30" i="3"/>
  <c r="J30" i="3"/>
  <c r="I30" i="3"/>
  <c r="F30" i="3"/>
  <c r="D30" i="3"/>
  <c r="N29" i="3"/>
  <c r="K29" i="3"/>
  <c r="J29" i="3"/>
  <c r="I29" i="3"/>
  <c r="K28" i="3"/>
  <c r="J28" i="3"/>
  <c r="I28" i="3"/>
  <c r="L27" i="3"/>
  <c r="K27" i="3"/>
  <c r="J27" i="3"/>
  <c r="I27" i="3"/>
  <c r="B27" i="3"/>
  <c r="M26" i="3"/>
  <c r="I26" i="3"/>
  <c r="F26" i="3"/>
  <c r="D26" i="3"/>
  <c r="C26" i="3"/>
  <c r="B26" i="3"/>
  <c r="J25" i="3"/>
  <c r="I25" i="3"/>
  <c r="D25" i="3"/>
  <c r="C25" i="3"/>
  <c r="B25" i="3"/>
  <c r="K24" i="3"/>
  <c r="J24" i="3"/>
  <c r="I24" i="3"/>
  <c r="D24" i="3"/>
  <c r="N23" i="3"/>
  <c r="L23" i="3"/>
  <c r="K23" i="3"/>
  <c r="J23" i="3"/>
  <c r="I23" i="3"/>
  <c r="B23" i="3"/>
  <c r="N22" i="3"/>
  <c r="J22" i="3"/>
  <c r="I22" i="3"/>
  <c r="F22" i="3"/>
  <c r="E22" i="3"/>
  <c r="D22" i="3"/>
  <c r="N21" i="3"/>
  <c r="K21" i="3"/>
  <c r="J21" i="3"/>
  <c r="I21" i="3"/>
  <c r="K20" i="3"/>
  <c r="J20" i="3"/>
  <c r="I20" i="3"/>
  <c r="C46" i="1" a="1"/>
  <c r="C46" i="1" s="1"/>
  <c r="C54" i="1" s="1" a="1"/>
  <c r="C54" i="1" s="1"/>
  <c r="C63" i="1" s="1" a="1"/>
  <c r="C63" i="1" s="1"/>
  <c r="C73" i="1" s="1" a="1"/>
  <c r="C73" i="1" s="1"/>
  <c r="A24" i="1"/>
  <c r="C38" i="1" a="1"/>
  <c r="C38" i="1" s="1"/>
  <c r="A2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C79" i="1" l="1" a="1"/>
  <c r="C79" i="1" s="1"/>
  <c r="D20" i="3"/>
  <c r="D21" i="3"/>
  <c r="C22" i="3"/>
  <c r="M22" i="3"/>
  <c r="C24" i="3"/>
  <c r="L26" i="3"/>
  <c r="D28" i="3"/>
  <c r="D29" i="3"/>
  <c r="C30" i="3"/>
  <c r="M30" i="3"/>
  <c r="C32" i="3"/>
  <c r="A23" i="3"/>
  <c r="A27" i="3"/>
  <c r="E30" i="3"/>
  <c r="A31" i="3"/>
  <c r="E26" i="3"/>
  <c r="C23" i="3"/>
  <c r="M23" i="3"/>
  <c r="M27" i="3"/>
  <c r="M31" i="3"/>
  <c r="A20" i="3"/>
  <c r="A21" i="3"/>
  <c r="D23" i="3"/>
  <c r="K25" i="3"/>
  <c r="D27" i="3"/>
  <c r="A28" i="3"/>
  <c r="A29" i="3"/>
  <c r="L32" i="3"/>
  <c r="K33" i="3"/>
  <c r="L20" i="3"/>
  <c r="L28" i="3"/>
  <c r="L29" i="3"/>
  <c r="C31" i="3"/>
  <c r="L24" i="3"/>
  <c r="B20" i="3"/>
  <c r="B21" i="3"/>
  <c r="A22" i="3"/>
  <c r="K22" i="3"/>
  <c r="E23" i="3"/>
  <c r="A24" i="3"/>
  <c r="L25" i="3"/>
  <c r="E27" i="3"/>
  <c r="B28" i="3"/>
  <c r="B29" i="3"/>
  <c r="A30" i="3"/>
  <c r="K30" i="3"/>
  <c r="E31" i="3"/>
  <c r="A32" i="3"/>
  <c r="L33" i="3"/>
  <c r="L21" i="3"/>
  <c r="C27" i="3"/>
  <c r="C20" i="3"/>
  <c r="C21" i="3"/>
  <c r="B22" i="3"/>
  <c r="L22" i="3"/>
  <c r="F23" i="3"/>
  <c r="B24" i="3"/>
  <c r="A25" i="3"/>
  <c r="A26" i="3"/>
  <c r="F27" i="3"/>
  <c r="C28" i="3"/>
  <c r="B30" i="3"/>
  <c r="F31" i="3"/>
  <c r="G33" i="3"/>
  <c r="G32" i="3"/>
  <c r="G28" i="3"/>
  <c r="G31" i="3"/>
  <c r="G20" i="3"/>
  <c r="G23" i="3"/>
  <c r="G24" i="3"/>
  <c r="G27" i="3"/>
  <c r="F20" i="3"/>
  <c r="H21" i="3"/>
  <c r="F24" i="3"/>
  <c r="H25" i="3"/>
  <c r="F28" i="3"/>
  <c r="H29" i="3"/>
  <c r="F32" i="3"/>
  <c r="H33" i="3"/>
  <c r="H20" i="3"/>
  <c r="H24" i="3"/>
  <c r="H28" i="3"/>
  <c r="H32" i="3"/>
  <c r="H31" i="3"/>
  <c r="E21" i="3"/>
  <c r="M21" i="3"/>
  <c r="G22" i="3"/>
  <c r="E25" i="3"/>
  <c r="M25" i="3"/>
  <c r="G26" i="3"/>
  <c r="E29" i="3"/>
  <c r="M29" i="3"/>
  <c r="G30" i="3"/>
  <c r="E33" i="3"/>
  <c r="M33" i="3"/>
  <c r="H23" i="3"/>
  <c r="F21" i="3"/>
  <c r="H22" i="3"/>
  <c r="F25" i="3"/>
  <c r="H26" i="3"/>
  <c r="F29" i="3"/>
  <c r="H30" i="3"/>
  <c r="E20" i="3"/>
  <c r="M20" i="3"/>
  <c r="G21" i="3"/>
  <c r="E24" i="3"/>
  <c r="M24" i="3"/>
  <c r="G25" i="3"/>
  <c r="E28" i="3"/>
  <c r="M28" i="3"/>
  <c r="G29" i="3"/>
  <c r="C46" i="3" l="1" a="1"/>
  <c r="C46" i="3" s="1"/>
  <c r="C54" i="3" s="1" a="1"/>
  <c r="C54" i="3" s="1"/>
  <c r="C63" i="3" s="1" a="1"/>
  <c r="C63" i="3" s="1"/>
  <c r="C71" i="3" s="1" a="1"/>
  <c r="C71" i="3" s="1"/>
  <c r="C79" i="3" s="1" a="1"/>
  <c r="C7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0149-2E34-AE4E-8A29-90C5C9708909}">
  <dimension ref="A1:N84"/>
  <sheetViews>
    <sheetView zoomScale="113" workbookViewId="0">
      <selection activeCell="E1" sqref="E1:E1048576"/>
    </sheetView>
  </sheetViews>
  <sheetFormatPr baseColWidth="10" defaultRowHeight="18"/>
  <cols>
    <col min="3" max="8" width="12.7109375" bestFit="1" customWidth="1"/>
  </cols>
  <sheetData>
    <row r="1" spans="1:14">
      <c r="A1" s="1">
        <v>2465176.361</v>
      </c>
      <c r="B1" s="1"/>
      <c r="C1" s="1"/>
      <c r="D1" s="1">
        <v>935933.77899999998</v>
      </c>
      <c r="E1" s="1"/>
      <c r="F1" s="1">
        <v>328663.18</v>
      </c>
      <c r="G1">
        <v>606119.42799999996</v>
      </c>
      <c r="L1">
        <v>761603.00699999998</v>
      </c>
      <c r="N1" s="2">
        <v>5097495.7550000008</v>
      </c>
    </row>
    <row r="2" spans="1:14">
      <c r="A2" s="1">
        <v>913408.76399999997</v>
      </c>
      <c r="B2" s="1"/>
      <c r="C2" s="1"/>
      <c r="D2" s="1"/>
      <c r="E2" s="1"/>
      <c r="F2" s="1"/>
      <c r="N2" s="2">
        <v>913408.76399999997</v>
      </c>
    </row>
    <row r="3" spans="1:14">
      <c r="A3" s="1">
        <v>826673.0120000001</v>
      </c>
      <c r="B3" s="1"/>
      <c r="C3" s="1"/>
      <c r="D3" s="1"/>
      <c r="E3" s="1"/>
      <c r="F3" s="1"/>
      <c r="N3" s="2">
        <v>826673.0120000001</v>
      </c>
    </row>
    <row r="4" spans="1:14">
      <c r="A4" s="1"/>
      <c r="B4" s="1">
        <v>913408.76399999997</v>
      </c>
      <c r="C4" s="1">
        <v>261977.7</v>
      </c>
      <c r="D4" s="1"/>
      <c r="E4" s="1"/>
      <c r="F4" s="1"/>
      <c r="N4" s="2">
        <v>1175386.4639999999</v>
      </c>
    </row>
    <row r="5" spans="1:14">
      <c r="A5" s="1"/>
      <c r="B5" s="1"/>
      <c r="C5" s="1">
        <v>564695.31200000015</v>
      </c>
      <c r="D5" s="1"/>
      <c r="E5" s="1"/>
      <c r="F5" s="1"/>
      <c r="N5" s="2">
        <v>564695.31200000015</v>
      </c>
    </row>
    <row r="6" spans="1:14">
      <c r="A6" s="1"/>
      <c r="B6" s="1"/>
      <c r="C6" s="1"/>
      <c r="D6" s="1"/>
      <c r="E6" s="1">
        <v>98638.134000000136</v>
      </c>
      <c r="F6" s="1"/>
      <c r="G6">
        <v>10713.599000000046</v>
      </c>
      <c r="H6">
        <v>160659.128</v>
      </c>
      <c r="I6">
        <v>72174.278000000006</v>
      </c>
      <c r="J6">
        <v>96355.684999999823</v>
      </c>
      <c r="K6">
        <v>23757.155999999999</v>
      </c>
      <c r="N6" s="2">
        <v>462297.98</v>
      </c>
    </row>
    <row r="7" spans="1:14">
      <c r="D7">
        <v>143097</v>
      </c>
      <c r="E7">
        <v>393882.9</v>
      </c>
      <c r="F7">
        <v>133634.79999999999</v>
      </c>
      <c r="N7" s="2">
        <v>670614.69999999995</v>
      </c>
    </row>
    <row r="8" spans="1:14">
      <c r="A8">
        <v>160659.128</v>
      </c>
      <c r="N8" s="2">
        <v>160659.128</v>
      </c>
    </row>
    <row r="9" spans="1:14">
      <c r="E9">
        <v>72174.278000000006</v>
      </c>
      <c r="N9" s="2">
        <v>72174.278000000006</v>
      </c>
    </row>
    <row r="10" spans="1:14">
      <c r="D10">
        <v>96355.684999999823</v>
      </c>
      <c r="N10" s="2">
        <v>96355.684999999823</v>
      </c>
    </row>
    <row r="11" spans="1:14">
      <c r="A11">
        <v>23757.155999999999</v>
      </c>
      <c r="N11" s="2">
        <v>23757.155999999999</v>
      </c>
    </row>
    <row r="12" spans="1:14">
      <c r="M12">
        <v>761603.00699999998</v>
      </c>
      <c r="N12" s="2">
        <v>761603.00699999998</v>
      </c>
    </row>
    <row r="13" spans="1:14">
      <c r="A13">
        <v>707821.33400000003</v>
      </c>
      <c r="G13">
        <v>53781.672999999952</v>
      </c>
      <c r="N13" s="2">
        <v>761603.00699999998</v>
      </c>
    </row>
    <row r="14" spans="1:14">
      <c r="A14" s="2">
        <v>5097495.7549999999</v>
      </c>
      <c r="B14" s="2">
        <v>913408.76399999997</v>
      </c>
      <c r="C14" s="2">
        <v>826673.0120000001</v>
      </c>
      <c r="D14" s="2">
        <v>1175386.4639999999</v>
      </c>
      <c r="E14" s="2">
        <v>564695.31200000015</v>
      </c>
      <c r="F14" s="2">
        <v>462297.98</v>
      </c>
      <c r="G14" s="2">
        <v>670614.69999999995</v>
      </c>
      <c r="H14" s="2">
        <v>160659.128</v>
      </c>
      <c r="I14" s="2">
        <v>72174.278000000006</v>
      </c>
      <c r="J14" s="2">
        <v>96355.684999999823</v>
      </c>
      <c r="K14" s="2">
        <v>23757.155999999999</v>
      </c>
      <c r="L14" s="2">
        <v>761603.00699999998</v>
      </c>
      <c r="M14" s="2">
        <v>761603.00699999998</v>
      </c>
    </row>
    <row r="20" spans="1:14">
      <c r="A20">
        <f>A1/A$14</f>
        <v>0.48360537791168795</v>
      </c>
      <c r="B20">
        <f t="shared" ref="B20:K20" si="0">B1/B$14</f>
        <v>0</v>
      </c>
      <c r="C20">
        <f t="shared" si="0"/>
        <v>0</v>
      </c>
      <c r="D20">
        <f t="shared" si="0"/>
        <v>0.79627748631279116</v>
      </c>
      <c r="E20">
        <f t="shared" si="0"/>
        <v>0</v>
      </c>
      <c r="F20">
        <f t="shared" si="0"/>
        <v>0.71093362770047153</v>
      </c>
      <c r="G20">
        <f t="shared" si="0"/>
        <v>0.90382663547339481</v>
      </c>
      <c r="H20">
        <f t="shared" si="0"/>
        <v>0</v>
      </c>
      <c r="I20">
        <f t="shared" si="0"/>
        <v>0</v>
      </c>
      <c r="J20">
        <f t="shared" si="0"/>
        <v>0</v>
      </c>
      <c r="K20">
        <f t="shared" si="0"/>
        <v>0</v>
      </c>
      <c r="L20">
        <f>L1/L$14</f>
        <v>1</v>
      </c>
      <c r="M20">
        <f t="shared" ref="M20:N20" si="1">M1/M$14</f>
        <v>0</v>
      </c>
      <c r="N20" t="e">
        <f t="shared" si="1"/>
        <v>#DIV/0!</v>
      </c>
    </row>
    <row r="21" spans="1:14">
      <c r="A21">
        <f t="shared" ref="A21:K33" si="2">A2/A$14</f>
        <v>0.17918774392387896</v>
      </c>
      <c r="B21">
        <f t="shared" si="2"/>
        <v>0</v>
      </c>
      <c r="C21">
        <f t="shared" si="2"/>
        <v>0</v>
      </c>
      <c r="D21">
        <f t="shared" si="2"/>
        <v>0</v>
      </c>
      <c r="E21">
        <f t="shared" si="2"/>
        <v>0</v>
      </c>
      <c r="F21">
        <f t="shared" si="2"/>
        <v>0</v>
      </c>
      <c r="G21">
        <f t="shared" si="2"/>
        <v>0</v>
      </c>
      <c r="H21">
        <f t="shared" si="2"/>
        <v>0</v>
      </c>
      <c r="I21">
        <f t="shared" si="2"/>
        <v>0</v>
      </c>
      <c r="J21">
        <f t="shared" si="2"/>
        <v>0</v>
      </c>
      <c r="K21">
        <f t="shared" si="2"/>
        <v>0</v>
      </c>
      <c r="L21">
        <f t="shared" ref="L21:N21" si="3">L2/L$14</f>
        <v>0</v>
      </c>
      <c r="M21">
        <f t="shared" si="3"/>
        <v>0</v>
      </c>
      <c r="N21" t="e">
        <f t="shared" si="3"/>
        <v>#DIV/0!</v>
      </c>
    </row>
    <row r="22" spans="1:14">
      <c r="A22">
        <f t="shared" si="2"/>
        <v>0.1621723786997053</v>
      </c>
      <c r="B22">
        <f t="shared" si="2"/>
        <v>0</v>
      </c>
      <c r="C22">
        <f>C3/C$14</f>
        <v>0</v>
      </c>
      <c r="D22">
        <f t="shared" si="2"/>
        <v>0</v>
      </c>
      <c r="E22">
        <f t="shared" si="2"/>
        <v>0</v>
      </c>
      <c r="F22">
        <f t="shared" si="2"/>
        <v>0</v>
      </c>
      <c r="G22">
        <f t="shared" si="2"/>
        <v>0</v>
      </c>
      <c r="H22">
        <f t="shared" si="2"/>
        <v>0</v>
      </c>
      <c r="I22">
        <f t="shared" si="2"/>
        <v>0</v>
      </c>
      <c r="J22">
        <f t="shared" si="2"/>
        <v>0</v>
      </c>
      <c r="K22">
        <f t="shared" si="2"/>
        <v>0</v>
      </c>
      <c r="L22">
        <f t="shared" ref="L22:N22" si="4">L3/L$14</f>
        <v>0</v>
      </c>
      <c r="M22">
        <f t="shared" si="4"/>
        <v>0</v>
      </c>
      <c r="N22" t="e">
        <f t="shared" si="4"/>
        <v>#DIV/0!</v>
      </c>
    </row>
    <row r="23" spans="1:14">
      <c r="A23">
        <f t="shared" si="2"/>
        <v>0</v>
      </c>
      <c r="B23">
        <f t="shared" si="2"/>
        <v>1</v>
      </c>
      <c r="C23">
        <f t="shared" si="2"/>
        <v>0.31690607555481681</v>
      </c>
      <c r="D23">
        <f t="shared" si="2"/>
        <v>0</v>
      </c>
      <c r="E23">
        <f t="shared" si="2"/>
        <v>0</v>
      </c>
      <c r="F23">
        <f t="shared" si="2"/>
        <v>0</v>
      </c>
      <c r="G23">
        <f t="shared" si="2"/>
        <v>0</v>
      </c>
      <c r="H23">
        <f t="shared" si="2"/>
        <v>0</v>
      </c>
      <c r="I23">
        <f t="shared" si="2"/>
        <v>0</v>
      </c>
      <c r="J23">
        <f t="shared" si="2"/>
        <v>0</v>
      </c>
      <c r="K23">
        <f t="shared" si="2"/>
        <v>0</v>
      </c>
      <c r="L23">
        <f t="shared" ref="L23:N23" si="5">L4/L$14</f>
        <v>0</v>
      </c>
      <c r="M23">
        <f t="shared" si="5"/>
        <v>0</v>
      </c>
      <c r="N23" t="e">
        <f t="shared" si="5"/>
        <v>#DIV/0!</v>
      </c>
    </row>
    <row r="24" spans="1:14">
      <c r="A24">
        <f>A5/A14</f>
        <v>0</v>
      </c>
      <c r="B24">
        <f t="shared" si="2"/>
        <v>0</v>
      </c>
      <c r="C24">
        <f t="shared" si="2"/>
        <v>0.68309392444518324</v>
      </c>
      <c r="D24">
        <f t="shared" si="2"/>
        <v>0</v>
      </c>
      <c r="E24">
        <f t="shared" si="2"/>
        <v>0</v>
      </c>
      <c r="F24">
        <f t="shared" si="2"/>
        <v>0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ref="L24:N24" si="6">L5/L$14</f>
        <v>0</v>
      </c>
      <c r="M24">
        <f t="shared" si="6"/>
        <v>0</v>
      </c>
      <c r="N24" t="e">
        <f t="shared" si="6"/>
        <v>#DIV/0!</v>
      </c>
    </row>
    <row r="25" spans="1:14">
      <c r="A25">
        <f t="shared" si="2"/>
        <v>0</v>
      </c>
      <c r="B25">
        <f t="shared" si="2"/>
        <v>0</v>
      </c>
      <c r="C25">
        <f t="shared" si="2"/>
        <v>0</v>
      </c>
      <c r="D25">
        <f t="shared" si="2"/>
        <v>0</v>
      </c>
      <c r="E25">
        <f t="shared" si="2"/>
        <v>0.17467496524922471</v>
      </c>
      <c r="F25">
        <f t="shared" si="2"/>
        <v>0</v>
      </c>
      <c r="G25">
        <f t="shared" si="2"/>
        <v>1.5975789078288987E-2</v>
      </c>
      <c r="H25">
        <f t="shared" si="2"/>
        <v>1</v>
      </c>
      <c r="I25">
        <f t="shared" si="2"/>
        <v>1</v>
      </c>
      <c r="J25">
        <f t="shared" si="2"/>
        <v>1</v>
      </c>
      <c r="K25">
        <f t="shared" si="2"/>
        <v>1</v>
      </c>
      <c r="L25">
        <f t="shared" ref="L25:N25" si="7">L6/L$14</f>
        <v>0</v>
      </c>
      <c r="M25">
        <f t="shared" si="7"/>
        <v>0</v>
      </c>
      <c r="N25" t="e">
        <f t="shared" si="7"/>
        <v>#DIV/0!</v>
      </c>
    </row>
    <row r="26" spans="1:14">
      <c r="A26">
        <f t="shared" si="2"/>
        <v>0</v>
      </c>
      <c r="B26">
        <f t="shared" si="2"/>
        <v>0</v>
      </c>
      <c r="C26">
        <f t="shared" si="2"/>
        <v>0</v>
      </c>
      <c r="D26">
        <f t="shared" si="2"/>
        <v>0.12174463836602427</v>
      </c>
      <c r="E26">
        <f t="shared" si="2"/>
        <v>0.69751402505002547</v>
      </c>
      <c r="F26">
        <f t="shared" si="2"/>
        <v>0.28906637229952853</v>
      </c>
      <c r="G26">
        <f t="shared" si="2"/>
        <v>0</v>
      </c>
      <c r="H26">
        <f t="shared" si="2"/>
        <v>0</v>
      </c>
      <c r="I26">
        <f t="shared" si="2"/>
        <v>0</v>
      </c>
      <c r="J26">
        <f t="shared" si="2"/>
        <v>0</v>
      </c>
      <c r="K26">
        <f t="shared" si="2"/>
        <v>0</v>
      </c>
      <c r="L26">
        <f t="shared" ref="L26:N26" si="8">L7/L$14</f>
        <v>0</v>
      </c>
      <c r="M26">
        <f t="shared" si="8"/>
        <v>0</v>
      </c>
      <c r="N26" t="e">
        <f t="shared" si="8"/>
        <v>#DIV/0!</v>
      </c>
    </row>
    <row r="27" spans="1:14">
      <c r="A27">
        <f t="shared" si="2"/>
        <v>3.1517265677448315E-2</v>
      </c>
      <c r="B27">
        <f t="shared" si="2"/>
        <v>0</v>
      </c>
      <c r="C27">
        <f t="shared" si="2"/>
        <v>0</v>
      </c>
      <c r="D27">
        <f t="shared" si="2"/>
        <v>0</v>
      </c>
      <c r="E27">
        <f t="shared" si="2"/>
        <v>0</v>
      </c>
      <c r="F27">
        <f t="shared" si="2"/>
        <v>0</v>
      </c>
      <c r="G27">
        <f t="shared" si="2"/>
        <v>0</v>
      </c>
      <c r="H27">
        <f t="shared" si="2"/>
        <v>0</v>
      </c>
      <c r="I27">
        <f t="shared" si="2"/>
        <v>0</v>
      </c>
      <c r="J27">
        <f t="shared" si="2"/>
        <v>0</v>
      </c>
      <c r="K27">
        <f t="shared" si="2"/>
        <v>0</v>
      </c>
      <c r="L27">
        <f t="shared" ref="L27:N27" si="9">L8/L$14</f>
        <v>0</v>
      </c>
      <c r="M27">
        <f t="shared" si="9"/>
        <v>0</v>
      </c>
      <c r="N27" t="e">
        <f t="shared" si="9"/>
        <v>#DIV/0!</v>
      </c>
    </row>
    <row r="28" spans="1:14">
      <c r="A28">
        <f t="shared" si="2"/>
        <v>0</v>
      </c>
      <c r="B28">
        <f t="shared" si="2"/>
        <v>0</v>
      </c>
      <c r="C28">
        <f t="shared" si="2"/>
        <v>0</v>
      </c>
      <c r="D28">
        <f t="shared" si="2"/>
        <v>0</v>
      </c>
      <c r="E28">
        <f t="shared" si="2"/>
        <v>0.12781100970074988</v>
      </c>
      <c r="F28">
        <f t="shared" si="2"/>
        <v>0</v>
      </c>
      <c r="G28">
        <f t="shared" si="2"/>
        <v>0</v>
      </c>
      <c r="H28">
        <f t="shared" si="2"/>
        <v>0</v>
      </c>
      <c r="I28">
        <f t="shared" si="2"/>
        <v>0</v>
      </c>
      <c r="J28">
        <f t="shared" si="2"/>
        <v>0</v>
      </c>
      <c r="K28">
        <f t="shared" si="2"/>
        <v>0</v>
      </c>
      <c r="L28">
        <f t="shared" ref="L28:N28" si="10">L9/L$14</f>
        <v>0</v>
      </c>
      <c r="M28">
        <f t="shared" si="10"/>
        <v>0</v>
      </c>
      <c r="N28" t="e">
        <f t="shared" si="10"/>
        <v>#DIV/0!</v>
      </c>
    </row>
    <row r="29" spans="1:14">
      <c r="A29">
        <f>A10/A$14</f>
        <v>0</v>
      </c>
      <c r="B29">
        <f t="shared" si="2"/>
        <v>0</v>
      </c>
      <c r="C29">
        <f t="shared" si="2"/>
        <v>0</v>
      </c>
      <c r="D29">
        <f t="shared" si="2"/>
        <v>8.1977875321184432E-2</v>
      </c>
      <c r="E29">
        <f t="shared" si="2"/>
        <v>0</v>
      </c>
      <c r="F29">
        <f t="shared" si="2"/>
        <v>0</v>
      </c>
      <c r="G29">
        <f t="shared" si="2"/>
        <v>0</v>
      </c>
      <c r="H29">
        <f t="shared" si="2"/>
        <v>0</v>
      </c>
      <c r="I29">
        <f t="shared" si="2"/>
        <v>0</v>
      </c>
      <c r="J29">
        <f t="shared" si="2"/>
        <v>0</v>
      </c>
      <c r="K29">
        <f t="shared" si="2"/>
        <v>0</v>
      </c>
      <c r="L29">
        <f t="shared" ref="L29:N29" si="11">L10/L$14</f>
        <v>0</v>
      </c>
      <c r="M29">
        <f t="shared" si="11"/>
        <v>0</v>
      </c>
      <c r="N29" t="e">
        <f t="shared" si="11"/>
        <v>#DIV/0!</v>
      </c>
    </row>
    <row r="30" spans="1:14">
      <c r="A30">
        <f t="shared" si="2"/>
        <v>4.6605543470432959E-3</v>
      </c>
      <c r="B30">
        <f t="shared" si="2"/>
        <v>0</v>
      </c>
      <c r="C30">
        <f t="shared" si="2"/>
        <v>0</v>
      </c>
      <c r="D30">
        <f t="shared" si="2"/>
        <v>0</v>
      </c>
      <c r="E30">
        <f t="shared" si="2"/>
        <v>0</v>
      </c>
      <c r="F30">
        <f t="shared" si="2"/>
        <v>0</v>
      </c>
      <c r="G30">
        <f t="shared" si="2"/>
        <v>0</v>
      </c>
      <c r="H30">
        <f t="shared" si="2"/>
        <v>0</v>
      </c>
      <c r="I30">
        <f t="shared" si="2"/>
        <v>0</v>
      </c>
      <c r="J30">
        <f t="shared" si="2"/>
        <v>0</v>
      </c>
      <c r="K30">
        <f t="shared" si="2"/>
        <v>0</v>
      </c>
      <c r="L30">
        <f t="shared" ref="L30:N30" si="12">L11/L$14</f>
        <v>0</v>
      </c>
      <c r="M30">
        <f t="shared" si="12"/>
        <v>0</v>
      </c>
      <c r="N30" t="e">
        <f t="shared" si="12"/>
        <v>#DIV/0!</v>
      </c>
    </row>
    <row r="31" spans="1:14">
      <c r="A31">
        <f t="shared" si="2"/>
        <v>0</v>
      </c>
      <c r="B31">
        <f t="shared" si="2"/>
        <v>0</v>
      </c>
      <c r="C31">
        <f t="shared" si="2"/>
        <v>0</v>
      </c>
      <c r="D31">
        <f t="shared" si="2"/>
        <v>0</v>
      </c>
      <c r="E31">
        <f t="shared" si="2"/>
        <v>0</v>
      </c>
      <c r="F31">
        <f t="shared" si="2"/>
        <v>0</v>
      </c>
      <c r="G31">
        <f t="shared" si="2"/>
        <v>0</v>
      </c>
      <c r="H31">
        <f t="shared" si="2"/>
        <v>0</v>
      </c>
      <c r="I31">
        <f t="shared" si="2"/>
        <v>0</v>
      </c>
      <c r="J31">
        <f t="shared" si="2"/>
        <v>0</v>
      </c>
      <c r="K31">
        <f t="shared" si="2"/>
        <v>0</v>
      </c>
      <c r="L31">
        <f t="shared" ref="L31:N31" si="13">L12/L$14</f>
        <v>0</v>
      </c>
      <c r="M31">
        <f t="shared" si="13"/>
        <v>1</v>
      </c>
      <c r="N31" t="e">
        <f t="shared" si="13"/>
        <v>#DIV/0!</v>
      </c>
    </row>
    <row r="32" spans="1:14">
      <c r="A32">
        <f t="shared" si="2"/>
        <v>0.13885667944023625</v>
      </c>
      <c r="B32">
        <f t="shared" si="2"/>
        <v>0</v>
      </c>
      <c r="C32">
        <f t="shared" si="2"/>
        <v>0</v>
      </c>
      <c r="D32">
        <f t="shared" si="2"/>
        <v>0</v>
      </c>
      <c r="E32">
        <f t="shared" si="2"/>
        <v>0</v>
      </c>
      <c r="F32">
        <f t="shared" si="2"/>
        <v>0</v>
      </c>
      <c r="G32">
        <f t="shared" si="2"/>
        <v>8.0197575448316238E-2</v>
      </c>
      <c r="H32">
        <f t="shared" si="2"/>
        <v>0</v>
      </c>
      <c r="I32">
        <f t="shared" si="2"/>
        <v>0</v>
      </c>
      <c r="J32">
        <f t="shared" si="2"/>
        <v>0</v>
      </c>
      <c r="K32">
        <f t="shared" si="2"/>
        <v>0</v>
      </c>
      <c r="L32">
        <f t="shared" ref="L32:N32" si="14">L13/L$14</f>
        <v>0</v>
      </c>
      <c r="M32">
        <f t="shared" si="14"/>
        <v>0</v>
      </c>
      <c r="N32" t="e">
        <f t="shared" si="14"/>
        <v>#DIV/0!</v>
      </c>
    </row>
    <row r="33" spans="1:14">
      <c r="A33">
        <f t="shared" si="2"/>
        <v>1</v>
      </c>
      <c r="B33">
        <f t="shared" si="2"/>
        <v>1</v>
      </c>
      <c r="C33">
        <f t="shared" si="2"/>
        <v>1</v>
      </c>
      <c r="D33">
        <f t="shared" si="2"/>
        <v>1</v>
      </c>
      <c r="E33">
        <f t="shared" si="2"/>
        <v>1</v>
      </c>
      <c r="F33">
        <f t="shared" si="2"/>
        <v>1</v>
      </c>
      <c r="G33">
        <f t="shared" si="2"/>
        <v>1</v>
      </c>
      <c r="H33">
        <f t="shared" si="2"/>
        <v>1</v>
      </c>
      <c r="I33">
        <f t="shared" si="2"/>
        <v>1</v>
      </c>
      <c r="J33">
        <f t="shared" si="2"/>
        <v>1</v>
      </c>
      <c r="K33">
        <f t="shared" si="2"/>
        <v>1</v>
      </c>
      <c r="L33">
        <f t="shared" ref="L33:N33" si="15">L14/L$14</f>
        <v>1</v>
      </c>
      <c r="M33">
        <f t="shared" si="15"/>
        <v>1</v>
      </c>
      <c r="N33" t="e">
        <f t="shared" si="15"/>
        <v>#DIV/0!</v>
      </c>
    </row>
    <row r="38" spans="1:14">
      <c r="C38" cm="1">
        <f t="array" ref="C38:H43">_xlfn.MUNIT(6)</f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14"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14"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14"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14"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14"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</row>
    <row r="46" spans="1:14">
      <c r="C46" cm="1">
        <f t="array" ref="C46:H51">MINVERSE(C38:H43-A20:F25)</f>
        <v>3.1344891646941089</v>
      </c>
      <c r="D46">
        <v>2.4959231529373049</v>
      </c>
      <c r="E46">
        <v>1.0568662199700718</v>
      </c>
      <c r="F46">
        <v>2.4959231529373049</v>
      </c>
      <c r="G46">
        <v>0.38924809483888578</v>
      </c>
      <c r="H46">
        <v>2.2284137528438031</v>
      </c>
    </row>
    <row r="47" spans="1:14">
      <c r="C47">
        <v>0.56166204177538115</v>
      </c>
      <c r="D47">
        <v>1.4472388387822104</v>
      </c>
      <c r="E47">
        <v>0.1893774735857951</v>
      </c>
      <c r="F47">
        <v>0.44723883878221032</v>
      </c>
      <c r="G47">
        <v>6.9748487940848009E-2</v>
      </c>
      <c r="H47">
        <v>0.39930443290102541</v>
      </c>
    </row>
    <row r="48" spans="1:14">
      <c r="C48">
        <v>0.50832756384689592</v>
      </c>
      <c r="D48">
        <v>0.4047697947635111</v>
      </c>
      <c r="E48">
        <v>1.1713945088599125</v>
      </c>
      <c r="F48">
        <v>0.4047697947635111</v>
      </c>
      <c r="G48">
        <v>6.3125289444350585E-2</v>
      </c>
      <c r="H48">
        <v>0.3613871590258167</v>
      </c>
    </row>
    <row r="49" spans="3:9">
      <c r="C49">
        <v>0.72275413513044162</v>
      </c>
      <c r="D49">
        <v>1.5755128459438432</v>
      </c>
      <c r="E49">
        <v>0.56059951031505206</v>
      </c>
      <c r="F49">
        <v>1.5755128459438432</v>
      </c>
      <c r="G49">
        <v>8.9753275686919057E-2</v>
      </c>
      <c r="H49">
        <v>0.51383021922380145</v>
      </c>
    </row>
    <row r="50" spans="3:9">
      <c r="C50">
        <v>0.34723547049183562</v>
      </c>
      <c r="D50">
        <v>0.27649578760187821</v>
      </c>
      <c r="E50">
        <v>0.80017247213065557</v>
      </c>
      <c r="F50">
        <v>0.27649578760187821</v>
      </c>
      <c r="G50">
        <v>1.0431205016982796</v>
      </c>
      <c r="H50">
        <v>0.24686137270304068</v>
      </c>
    </row>
    <row r="51" spans="3:9">
      <c r="C51">
        <v>6.0653343741459573E-2</v>
      </c>
      <c r="D51">
        <v>4.8296892090915096E-2</v>
      </c>
      <c r="E51">
        <v>0.13977009876280852</v>
      </c>
      <c r="F51">
        <v>4.8296892090915096E-2</v>
      </c>
      <c r="G51">
        <v>0.18220703738490082</v>
      </c>
      <c r="H51">
        <v>1.0431205016982794</v>
      </c>
    </row>
    <row r="54" spans="3:9">
      <c r="C54" cm="1">
        <f t="array" ref="C54:I59">MMULT(내생,H1_2)</f>
        <v>2.868635463747879</v>
      </c>
      <c r="D54">
        <v>2.2284137528438031</v>
      </c>
      <c r="E54">
        <v>2.2284137528438031</v>
      </c>
      <c r="F54">
        <v>2.2284137528438031</v>
      </c>
      <c r="G54">
        <v>2.2284137528438031</v>
      </c>
      <c r="H54">
        <v>3.1344891646941089</v>
      </c>
      <c r="I54">
        <v>0</v>
      </c>
    </row>
    <row r="55" spans="3:9">
      <c r="C55">
        <v>0.51402431688901262</v>
      </c>
      <c r="D55">
        <v>0.39930443290102541</v>
      </c>
      <c r="E55">
        <v>0.39930443290102541</v>
      </c>
      <c r="F55">
        <v>0.39930443290102541</v>
      </c>
      <c r="G55">
        <v>0.39930443290102541</v>
      </c>
      <c r="H55">
        <v>0.56166204177538115</v>
      </c>
      <c r="I55">
        <v>0</v>
      </c>
    </row>
    <row r="56" spans="3:9">
      <c r="C56">
        <v>0.46521343677832577</v>
      </c>
      <c r="D56">
        <v>0.3613871590258167</v>
      </c>
      <c r="E56">
        <v>0.3613871590258167</v>
      </c>
      <c r="F56">
        <v>0.3613871590258167</v>
      </c>
      <c r="G56">
        <v>0.3613871590258167</v>
      </c>
      <c r="H56">
        <v>0.50832756384689592</v>
      </c>
      <c r="I56">
        <v>0</v>
      </c>
    </row>
    <row r="57" spans="3:9">
      <c r="C57">
        <v>0.66145328143380078</v>
      </c>
      <c r="D57">
        <v>0.51383021922380145</v>
      </c>
      <c r="E57">
        <v>0.51383021922380145</v>
      </c>
      <c r="F57">
        <v>0.51383021922380145</v>
      </c>
      <c r="G57">
        <v>0.51383021922380145</v>
      </c>
      <c r="H57">
        <v>0.72275413513044162</v>
      </c>
      <c r="I57">
        <v>0</v>
      </c>
    </row>
    <row r="58" spans="3:9">
      <c r="C58">
        <v>0.31778447223353767</v>
      </c>
      <c r="D58">
        <v>0.24686137270304068</v>
      </c>
      <c r="E58">
        <v>0.24686137270304068</v>
      </c>
      <c r="F58">
        <v>0.24686137270304068</v>
      </c>
      <c r="G58">
        <v>0.24686137270304068</v>
      </c>
      <c r="H58">
        <v>0.34723547049183562</v>
      </c>
      <c r="I58">
        <v>0</v>
      </c>
    </row>
    <row r="59" spans="3:9">
      <c r="C59">
        <v>7.1484780722425395E-2</v>
      </c>
      <c r="D59">
        <v>1.0431205016982794</v>
      </c>
      <c r="E59">
        <v>1.0431205016982794</v>
      </c>
      <c r="F59">
        <v>1.0431205016982794</v>
      </c>
      <c r="G59">
        <v>1.0431205016982794</v>
      </c>
      <c r="H59">
        <v>6.0653343741459573E-2</v>
      </c>
      <c r="I59">
        <v>0</v>
      </c>
    </row>
    <row r="63" spans="3:9">
      <c r="C63" cm="1">
        <f t="array" ref="C63:C68">MMULT(_xlfn.ANCHORARRAY(C54),N7:N13)</f>
        <v>5097495.7550000018</v>
      </c>
    </row>
    <row r="64" spans="3:9">
      <c r="C64">
        <v>913408.7640000002</v>
      </c>
    </row>
    <row r="65" spans="3:8">
      <c r="C65">
        <v>826673.01200000034</v>
      </c>
    </row>
    <row r="66" spans="3:8">
      <c r="C66">
        <v>1175386.4640000006</v>
      </c>
    </row>
    <row r="67" spans="3:8">
      <c r="C67">
        <v>564695.31200000038</v>
      </c>
    </row>
    <row r="68" spans="3:8">
      <c r="C68">
        <v>462297.98</v>
      </c>
    </row>
    <row r="73" spans="3:8">
      <c r="C73" cm="1">
        <f t="array" ref="C73:H73">TRANSPOSE(_xlfn.ANCHORARRAY(C63))</f>
        <v>5097495.7550000018</v>
      </c>
      <c r="D73">
        <v>913408.7640000002</v>
      </c>
      <c r="E73">
        <v>826673.01200000034</v>
      </c>
      <c r="F73">
        <v>1175386.4640000006</v>
      </c>
      <c r="G73">
        <v>564695.31200000038</v>
      </c>
      <c r="H73">
        <v>462297.98</v>
      </c>
    </row>
    <row r="79" spans="3:8">
      <c r="C79" cm="1">
        <f t="array" ref="C79:H84">H1_1*_xlfn.ANCHORARRAY(C73)</f>
        <v>2465176.361000001</v>
      </c>
      <c r="D79">
        <v>0</v>
      </c>
      <c r="E79">
        <v>0</v>
      </c>
      <c r="F79">
        <v>935933.77900000045</v>
      </c>
      <c r="G79">
        <v>0</v>
      </c>
      <c r="H79">
        <v>328663.18</v>
      </c>
    </row>
    <row r="80" spans="3:8">
      <c r="C80">
        <v>913408.76400000032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3:8">
      <c r="C81">
        <v>826673.01200000045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3:8">
      <c r="C82">
        <v>0</v>
      </c>
      <c r="D82">
        <v>913408.7640000002</v>
      </c>
      <c r="E82">
        <v>261977.7000000001</v>
      </c>
      <c r="F82">
        <v>0</v>
      </c>
      <c r="G82">
        <v>0</v>
      </c>
      <c r="H82">
        <v>0</v>
      </c>
    </row>
    <row r="83" spans="3:8">
      <c r="C83">
        <v>0</v>
      </c>
      <c r="D83">
        <v>0</v>
      </c>
      <c r="E83">
        <v>564695.31200000027</v>
      </c>
      <c r="F83">
        <v>0</v>
      </c>
      <c r="G83">
        <v>0</v>
      </c>
      <c r="H83">
        <v>0</v>
      </c>
    </row>
    <row r="84" spans="3:8">
      <c r="C84">
        <v>0</v>
      </c>
      <c r="D84">
        <v>0</v>
      </c>
      <c r="E84">
        <v>0</v>
      </c>
      <c r="F84">
        <v>0</v>
      </c>
      <c r="G84">
        <v>98638.13400000018</v>
      </c>
      <c r="H8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0010-BB59-0A4C-98CE-F90C08488497}">
  <dimension ref="A1:N84"/>
  <sheetViews>
    <sheetView tabSelected="1" zoomScale="113" workbookViewId="0">
      <selection activeCell="G20" sqref="G20"/>
    </sheetView>
  </sheetViews>
  <sheetFormatPr baseColWidth="10" defaultRowHeight="18"/>
  <cols>
    <col min="3" max="8" width="12.7109375" bestFit="1" customWidth="1"/>
  </cols>
  <sheetData>
    <row r="1" spans="1:14">
      <c r="A1" s="1">
        <v>2465176.361</v>
      </c>
      <c r="B1" s="1"/>
      <c r="C1" s="1"/>
      <c r="D1" s="1">
        <v>935933.77899999998</v>
      </c>
      <c r="E1" s="1"/>
      <c r="F1" s="1">
        <v>328663.18</v>
      </c>
      <c r="G1">
        <f xml:space="preserve"> 606119.428</f>
        <v>606119.42799999996</v>
      </c>
      <c r="L1">
        <v>761603.00699999998</v>
      </c>
      <c r="N1" s="2">
        <f>SUM(A1:M1)</f>
        <v>5097495.7550000008</v>
      </c>
    </row>
    <row r="2" spans="1:14">
      <c r="A2" s="1">
        <v>913408.76399999997</v>
      </c>
      <c r="B2" s="1"/>
      <c r="C2" s="1"/>
      <c r="D2" s="1"/>
      <c r="E2" s="1"/>
      <c r="F2" s="1"/>
      <c r="N2" s="2">
        <f t="shared" ref="N2:N13" si="0">SUM(A2:M2)</f>
        <v>913408.76399999997</v>
      </c>
    </row>
    <row r="3" spans="1:14">
      <c r="A3" s="1">
        <v>826673.0120000001</v>
      </c>
      <c r="B3" s="1"/>
      <c r="C3" s="1"/>
      <c r="D3" s="1"/>
      <c r="E3" s="1"/>
      <c r="F3" s="1"/>
      <c r="N3" s="2">
        <f t="shared" si="0"/>
        <v>826673.0120000001</v>
      </c>
    </row>
    <row r="4" spans="1:14">
      <c r="A4" s="1"/>
      <c r="B4" s="1">
        <v>913408.76399999997</v>
      </c>
      <c r="C4" s="1">
        <v>261977.7</v>
      </c>
      <c r="D4" s="1"/>
      <c r="E4" s="1"/>
      <c r="F4" s="1"/>
      <c r="N4" s="2">
        <f t="shared" si="0"/>
        <v>1175386.4639999999</v>
      </c>
    </row>
    <row r="5" spans="1:14">
      <c r="A5" s="1"/>
      <c r="B5" s="1"/>
      <c r="C5" s="1">
        <v>564695.31200000015</v>
      </c>
      <c r="D5" s="1"/>
      <c r="E5" s="1"/>
      <c r="F5" s="1"/>
      <c r="N5" s="2">
        <f t="shared" si="0"/>
        <v>564695.31200000015</v>
      </c>
    </row>
    <row r="6" spans="1:14">
      <c r="A6" s="1"/>
      <c r="B6" s="1"/>
      <c r="C6" s="1"/>
      <c r="D6" s="1"/>
      <c r="E6" s="1">
        <v>98638.134000000136</v>
      </c>
      <c r="F6" s="1"/>
      <c r="G6">
        <v>10713.599000000046</v>
      </c>
      <c r="H6">
        <v>160659.128</v>
      </c>
      <c r="I6">
        <v>72174.278000000006</v>
      </c>
      <c r="J6">
        <v>96355.684999999823</v>
      </c>
      <c r="K6">
        <v>23757.155999999999</v>
      </c>
      <c r="N6" s="2">
        <f t="shared" si="0"/>
        <v>462297.98</v>
      </c>
    </row>
    <row r="7" spans="1:14">
      <c r="D7">
        <v>143097</v>
      </c>
      <c r="E7">
        <v>393882.9</v>
      </c>
      <c r="F7">
        <v>133634.79999999999</v>
      </c>
      <c r="N7" s="2">
        <f t="shared" si="0"/>
        <v>670614.69999999995</v>
      </c>
    </row>
    <row r="8" spans="1:14">
      <c r="A8">
        <v>160659.128</v>
      </c>
      <c r="N8" s="2">
        <f t="shared" si="0"/>
        <v>160659.128</v>
      </c>
    </row>
    <row r="9" spans="1:14">
      <c r="E9">
        <v>72174.278000000006</v>
      </c>
      <c r="N9" s="2">
        <f t="shared" si="0"/>
        <v>72174.278000000006</v>
      </c>
    </row>
    <row r="10" spans="1:14">
      <c r="D10">
        <v>96355.684999999823</v>
      </c>
      <c r="N10" s="2">
        <f t="shared" si="0"/>
        <v>96355.684999999823</v>
      </c>
    </row>
    <row r="11" spans="1:14">
      <c r="A11">
        <v>23757.155999999999</v>
      </c>
      <c r="N11" s="2">
        <f t="shared" si="0"/>
        <v>23757.155999999999</v>
      </c>
    </row>
    <row r="12" spans="1:14">
      <c r="M12">
        <v>761603.00699999998</v>
      </c>
      <c r="N12" s="2">
        <f t="shared" si="0"/>
        <v>761603.00699999998</v>
      </c>
    </row>
    <row r="13" spans="1:14">
      <c r="A13">
        <v>707821.33400000003</v>
      </c>
      <c r="G13">
        <v>53781.672999999952</v>
      </c>
      <c r="N13" s="2">
        <f t="shared" si="0"/>
        <v>761603.00699999998</v>
      </c>
    </row>
    <row r="14" spans="1:14">
      <c r="A14" s="2">
        <f>SUM(A1:A13)</f>
        <v>5097495.7549999999</v>
      </c>
      <c r="B14" s="2">
        <f t="shared" ref="B14:M14" si="1">SUM(B1:B13)</f>
        <v>913408.76399999997</v>
      </c>
      <c r="C14" s="2">
        <f t="shared" si="1"/>
        <v>826673.0120000001</v>
      </c>
      <c r="D14" s="2">
        <f t="shared" si="1"/>
        <v>1175386.4639999999</v>
      </c>
      <c r="E14" s="2">
        <f t="shared" si="1"/>
        <v>564695.31200000015</v>
      </c>
      <c r="F14" s="2">
        <f t="shared" si="1"/>
        <v>462297.98</v>
      </c>
      <c r="G14" s="2">
        <f t="shared" si="1"/>
        <v>670614.69999999995</v>
      </c>
      <c r="H14" s="2">
        <f t="shared" si="1"/>
        <v>160659.128</v>
      </c>
      <c r="I14" s="2">
        <f t="shared" si="1"/>
        <v>72174.278000000006</v>
      </c>
      <c r="J14" s="2">
        <f t="shared" si="1"/>
        <v>96355.684999999823</v>
      </c>
      <c r="K14" s="2">
        <f t="shared" si="1"/>
        <v>23757.155999999999</v>
      </c>
      <c r="L14" s="2">
        <f t="shared" si="1"/>
        <v>761603.00699999998</v>
      </c>
      <c r="M14" s="2">
        <f t="shared" si="1"/>
        <v>761603.00699999998</v>
      </c>
    </row>
    <row r="20" spans="1:14">
      <c r="A20">
        <f>A1/A$14</f>
        <v>0.48360537791168795</v>
      </c>
      <c r="B20">
        <f t="shared" ref="B20:K20" si="2">B1/B$14</f>
        <v>0</v>
      </c>
      <c r="C20">
        <f t="shared" si="2"/>
        <v>0</v>
      </c>
      <c r="D20">
        <f t="shared" si="2"/>
        <v>0.79627748631279116</v>
      </c>
      <c r="E20">
        <f t="shared" si="2"/>
        <v>0</v>
      </c>
      <c r="F20">
        <f t="shared" si="2"/>
        <v>0.71093362770047153</v>
      </c>
      <c r="G20">
        <f t="shared" si="2"/>
        <v>0.90382663547339481</v>
      </c>
      <c r="H20">
        <f t="shared" si="2"/>
        <v>0</v>
      </c>
      <c r="I20">
        <f t="shared" si="2"/>
        <v>0</v>
      </c>
      <c r="J20">
        <f t="shared" si="2"/>
        <v>0</v>
      </c>
      <c r="K20">
        <f t="shared" si="2"/>
        <v>0</v>
      </c>
      <c r="L20">
        <f>L1/L$14</f>
        <v>1</v>
      </c>
      <c r="M20">
        <f t="shared" ref="M20:N20" si="3">M1/M$14</f>
        <v>0</v>
      </c>
      <c r="N20" t="e">
        <f t="shared" si="3"/>
        <v>#DIV/0!</v>
      </c>
    </row>
    <row r="21" spans="1:14">
      <c r="A21">
        <f t="shared" ref="A21:N33" si="4">A2/A$14</f>
        <v>0.17918774392387896</v>
      </c>
      <c r="B21">
        <f t="shared" si="4"/>
        <v>0</v>
      </c>
      <c r="C21">
        <f t="shared" si="4"/>
        <v>0</v>
      </c>
      <c r="D21">
        <f t="shared" si="4"/>
        <v>0</v>
      </c>
      <c r="E21">
        <f t="shared" si="4"/>
        <v>0</v>
      </c>
      <c r="F21">
        <f t="shared" si="4"/>
        <v>0</v>
      </c>
      <c r="G21">
        <f t="shared" si="4"/>
        <v>0</v>
      </c>
      <c r="H21">
        <f t="shared" si="4"/>
        <v>0</v>
      </c>
      <c r="I21">
        <f t="shared" si="4"/>
        <v>0</v>
      </c>
      <c r="J21">
        <f t="shared" si="4"/>
        <v>0</v>
      </c>
      <c r="K21">
        <f t="shared" si="4"/>
        <v>0</v>
      </c>
      <c r="L21">
        <f t="shared" si="4"/>
        <v>0</v>
      </c>
      <c r="M21">
        <f t="shared" si="4"/>
        <v>0</v>
      </c>
      <c r="N21" t="e">
        <f t="shared" si="4"/>
        <v>#DIV/0!</v>
      </c>
    </row>
    <row r="22" spans="1:14">
      <c r="A22">
        <f t="shared" si="4"/>
        <v>0.1621723786997053</v>
      </c>
      <c r="B22">
        <f t="shared" si="4"/>
        <v>0</v>
      </c>
      <c r="C22">
        <f>C3/C$14</f>
        <v>0</v>
      </c>
      <c r="D22">
        <f t="shared" si="4"/>
        <v>0</v>
      </c>
      <c r="E22">
        <f t="shared" si="4"/>
        <v>0</v>
      </c>
      <c r="F22">
        <f t="shared" si="4"/>
        <v>0</v>
      </c>
      <c r="G22">
        <f t="shared" si="4"/>
        <v>0</v>
      </c>
      <c r="H22">
        <f t="shared" si="4"/>
        <v>0</v>
      </c>
      <c r="I22">
        <f t="shared" si="4"/>
        <v>0</v>
      </c>
      <c r="J22">
        <f t="shared" si="4"/>
        <v>0</v>
      </c>
      <c r="K22">
        <f t="shared" si="4"/>
        <v>0</v>
      </c>
      <c r="L22">
        <f t="shared" si="4"/>
        <v>0</v>
      </c>
      <c r="M22">
        <f t="shared" si="4"/>
        <v>0</v>
      </c>
      <c r="N22" t="e">
        <f t="shared" si="4"/>
        <v>#DIV/0!</v>
      </c>
    </row>
    <row r="23" spans="1:14">
      <c r="A23">
        <f t="shared" si="4"/>
        <v>0</v>
      </c>
      <c r="B23">
        <f t="shared" si="4"/>
        <v>1</v>
      </c>
      <c r="C23">
        <f t="shared" si="4"/>
        <v>0.31690607555481681</v>
      </c>
      <c r="D23">
        <f t="shared" si="4"/>
        <v>0</v>
      </c>
      <c r="E23">
        <f t="shared" si="4"/>
        <v>0</v>
      </c>
      <c r="F23">
        <f t="shared" si="4"/>
        <v>0</v>
      </c>
      <c r="G23">
        <f t="shared" si="4"/>
        <v>0</v>
      </c>
      <c r="H23">
        <f t="shared" si="4"/>
        <v>0</v>
      </c>
      <c r="I23">
        <f t="shared" si="4"/>
        <v>0</v>
      </c>
      <c r="J23">
        <f t="shared" si="4"/>
        <v>0</v>
      </c>
      <c r="K23">
        <f t="shared" si="4"/>
        <v>0</v>
      </c>
      <c r="L23">
        <f t="shared" si="4"/>
        <v>0</v>
      </c>
      <c r="M23">
        <f t="shared" si="4"/>
        <v>0</v>
      </c>
      <c r="N23" t="e">
        <f t="shared" si="4"/>
        <v>#DIV/0!</v>
      </c>
    </row>
    <row r="24" spans="1:14">
      <c r="A24">
        <f>A5/A14</f>
        <v>0</v>
      </c>
      <c r="B24">
        <f t="shared" si="4"/>
        <v>0</v>
      </c>
      <c r="C24">
        <f t="shared" si="4"/>
        <v>0.68309392444518324</v>
      </c>
      <c r="D24">
        <f t="shared" si="4"/>
        <v>0</v>
      </c>
      <c r="E24">
        <f t="shared" si="4"/>
        <v>0</v>
      </c>
      <c r="F24">
        <f t="shared" si="4"/>
        <v>0</v>
      </c>
      <c r="G24">
        <f t="shared" si="4"/>
        <v>0</v>
      </c>
      <c r="H24">
        <f t="shared" si="4"/>
        <v>0</v>
      </c>
      <c r="I24">
        <f t="shared" si="4"/>
        <v>0</v>
      </c>
      <c r="J24">
        <f t="shared" si="4"/>
        <v>0</v>
      </c>
      <c r="K24">
        <f t="shared" si="4"/>
        <v>0</v>
      </c>
      <c r="L24">
        <f t="shared" si="4"/>
        <v>0</v>
      </c>
      <c r="M24">
        <f t="shared" si="4"/>
        <v>0</v>
      </c>
      <c r="N24" t="e">
        <f t="shared" si="4"/>
        <v>#DIV/0!</v>
      </c>
    </row>
    <row r="25" spans="1:14">
      <c r="A25">
        <f t="shared" si="4"/>
        <v>0</v>
      </c>
      <c r="B25">
        <f t="shared" si="4"/>
        <v>0</v>
      </c>
      <c r="C25">
        <f t="shared" si="4"/>
        <v>0</v>
      </c>
      <c r="D25">
        <f t="shared" si="4"/>
        <v>0</v>
      </c>
      <c r="E25">
        <f t="shared" si="4"/>
        <v>0.17467496524922471</v>
      </c>
      <c r="F25">
        <f t="shared" si="4"/>
        <v>0</v>
      </c>
      <c r="G25">
        <f t="shared" si="4"/>
        <v>1.5975789078288987E-2</v>
      </c>
      <c r="H25">
        <f t="shared" si="4"/>
        <v>1</v>
      </c>
      <c r="I25">
        <f t="shared" si="4"/>
        <v>1</v>
      </c>
      <c r="J25">
        <f t="shared" si="4"/>
        <v>1</v>
      </c>
      <c r="K25">
        <f t="shared" si="4"/>
        <v>1</v>
      </c>
      <c r="L25">
        <f t="shared" si="4"/>
        <v>0</v>
      </c>
      <c r="M25">
        <f t="shared" si="4"/>
        <v>0</v>
      </c>
      <c r="N25" t="e">
        <f t="shared" si="4"/>
        <v>#DIV/0!</v>
      </c>
    </row>
    <row r="26" spans="1:14">
      <c r="A26">
        <f t="shared" si="4"/>
        <v>0</v>
      </c>
      <c r="B26">
        <f t="shared" si="4"/>
        <v>0</v>
      </c>
      <c r="C26">
        <f t="shared" si="4"/>
        <v>0</v>
      </c>
      <c r="D26">
        <f t="shared" si="4"/>
        <v>0.12174463836602427</v>
      </c>
      <c r="E26">
        <f t="shared" si="4"/>
        <v>0.69751402505002547</v>
      </c>
      <c r="F26">
        <f t="shared" si="4"/>
        <v>0.28906637229952853</v>
      </c>
      <c r="G26">
        <f t="shared" si="4"/>
        <v>0</v>
      </c>
      <c r="H26">
        <f t="shared" si="4"/>
        <v>0</v>
      </c>
      <c r="I26">
        <f t="shared" si="4"/>
        <v>0</v>
      </c>
      <c r="J26">
        <f t="shared" si="4"/>
        <v>0</v>
      </c>
      <c r="K26">
        <f t="shared" si="4"/>
        <v>0</v>
      </c>
      <c r="L26">
        <f t="shared" si="4"/>
        <v>0</v>
      </c>
      <c r="M26">
        <f t="shared" si="4"/>
        <v>0</v>
      </c>
      <c r="N26" t="e">
        <f t="shared" si="4"/>
        <v>#DIV/0!</v>
      </c>
    </row>
    <row r="27" spans="1:14">
      <c r="A27">
        <f t="shared" si="4"/>
        <v>3.1517265677448315E-2</v>
      </c>
      <c r="B27">
        <f t="shared" si="4"/>
        <v>0</v>
      </c>
      <c r="C27">
        <f t="shared" si="4"/>
        <v>0</v>
      </c>
      <c r="D27">
        <f t="shared" si="4"/>
        <v>0</v>
      </c>
      <c r="E27">
        <f t="shared" si="4"/>
        <v>0</v>
      </c>
      <c r="F27">
        <f t="shared" si="4"/>
        <v>0</v>
      </c>
      <c r="G27">
        <f t="shared" si="4"/>
        <v>0</v>
      </c>
      <c r="H27">
        <f t="shared" si="4"/>
        <v>0</v>
      </c>
      <c r="I27">
        <f t="shared" si="4"/>
        <v>0</v>
      </c>
      <c r="J27">
        <f t="shared" si="4"/>
        <v>0</v>
      </c>
      <c r="K27">
        <f t="shared" si="4"/>
        <v>0</v>
      </c>
      <c r="L27">
        <f t="shared" si="4"/>
        <v>0</v>
      </c>
      <c r="M27">
        <f t="shared" si="4"/>
        <v>0</v>
      </c>
      <c r="N27" t="e">
        <f t="shared" si="4"/>
        <v>#DIV/0!</v>
      </c>
    </row>
    <row r="28" spans="1:14">
      <c r="A28">
        <f t="shared" si="4"/>
        <v>0</v>
      </c>
      <c r="B28">
        <f t="shared" si="4"/>
        <v>0</v>
      </c>
      <c r="C28">
        <f t="shared" si="4"/>
        <v>0</v>
      </c>
      <c r="D28">
        <f t="shared" si="4"/>
        <v>0</v>
      </c>
      <c r="E28">
        <f t="shared" si="4"/>
        <v>0.12781100970074988</v>
      </c>
      <c r="F28">
        <f t="shared" si="4"/>
        <v>0</v>
      </c>
      <c r="G28">
        <f t="shared" si="4"/>
        <v>0</v>
      </c>
      <c r="H28">
        <f t="shared" si="4"/>
        <v>0</v>
      </c>
      <c r="I28">
        <f t="shared" si="4"/>
        <v>0</v>
      </c>
      <c r="J28">
        <f t="shared" si="4"/>
        <v>0</v>
      </c>
      <c r="K28">
        <f t="shared" si="4"/>
        <v>0</v>
      </c>
      <c r="L28">
        <f t="shared" si="4"/>
        <v>0</v>
      </c>
      <c r="M28">
        <f t="shared" si="4"/>
        <v>0</v>
      </c>
      <c r="N28" t="e">
        <f t="shared" si="4"/>
        <v>#DIV/0!</v>
      </c>
    </row>
    <row r="29" spans="1:14">
      <c r="A29">
        <f>A10/A$14</f>
        <v>0</v>
      </c>
      <c r="B29">
        <f t="shared" si="4"/>
        <v>0</v>
      </c>
      <c r="C29">
        <f t="shared" si="4"/>
        <v>0</v>
      </c>
      <c r="D29">
        <f t="shared" si="4"/>
        <v>8.1977875321184432E-2</v>
      </c>
      <c r="E29">
        <f t="shared" si="4"/>
        <v>0</v>
      </c>
      <c r="F29">
        <f t="shared" si="4"/>
        <v>0</v>
      </c>
      <c r="G29">
        <f t="shared" si="4"/>
        <v>0</v>
      </c>
      <c r="H29">
        <f t="shared" si="4"/>
        <v>0</v>
      </c>
      <c r="I29">
        <f t="shared" si="4"/>
        <v>0</v>
      </c>
      <c r="J29">
        <f t="shared" si="4"/>
        <v>0</v>
      </c>
      <c r="K29">
        <f t="shared" si="4"/>
        <v>0</v>
      </c>
      <c r="L29">
        <f t="shared" si="4"/>
        <v>0</v>
      </c>
      <c r="M29">
        <f t="shared" si="4"/>
        <v>0</v>
      </c>
      <c r="N29" t="e">
        <f t="shared" si="4"/>
        <v>#DIV/0!</v>
      </c>
    </row>
    <row r="30" spans="1:14">
      <c r="A30">
        <f t="shared" si="4"/>
        <v>4.6605543470432959E-3</v>
      </c>
      <c r="B30">
        <f t="shared" si="4"/>
        <v>0</v>
      </c>
      <c r="C30">
        <f t="shared" si="4"/>
        <v>0</v>
      </c>
      <c r="D30">
        <f t="shared" si="4"/>
        <v>0</v>
      </c>
      <c r="E30">
        <f t="shared" si="4"/>
        <v>0</v>
      </c>
      <c r="F30">
        <f t="shared" si="4"/>
        <v>0</v>
      </c>
      <c r="G30">
        <f t="shared" si="4"/>
        <v>0</v>
      </c>
      <c r="H30">
        <f t="shared" si="4"/>
        <v>0</v>
      </c>
      <c r="I30">
        <f t="shared" si="4"/>
        <v>0</v>
      </c>
      <c r="J30">
        <f t="shared" si="4"/>
        <v>0</v>
      </c>
      <c r="K30">
        <f t="shared" si="4"/>
        <v>0</v>
      </c>
      <c r="L30">
        <f t="shared" si="4"/>
        <v>0</v>
      </c>
      <c r="M30">
        <f t="shared" si="4"/>
        <v>0</v>
      </c>
      <c r="N30" t="e">
        <f t="shared" si="4"/>
        <v>#DIV/0!</v>
      </c>
    </row>
    <row r="31" spans="1:14">
      <c r="A31">
        <f t="shared" si="4"/>
        <v>0</v>
      </c>
      <c r="B31">
        <f t="shared" si="4"/>
        <v>0</v>
      </c>
      <c r="C31">
        <f t="shared" si="4"/>
        <v>0</v>
      </c>
      <c r="D31">
        <f t="shared" si="4"/>
        <v>0</v>
      </c>
      <c r="E31">
        <f t="shared" si="4"/>
        <v>0</v>
      </c>
      <c r="F31">
        <f t="shared" si="4"/>
        <v>0</v>
      </c>
      <c r="G31">
        <f t="shared" si="4"/>
        <v>0</v>
      </c>
      <c r="H31">
        <f t="shared" si="4"/>
        <v>0</v>
      </c>
      <c r="I31">
        <f t="shared" si="4"/>
        <v>0</v>
      </c>
      <c r="J31">
        <f t="shared" si="4"/>
        <v>0</v>
      </c>
      <c r="K31">
        <f t="shared" si="4"/>
        <v>0</v>
      </c>
      <c r="L31">
        <f t="shared" si="4"/>
        <v>0</v>
      </c>
      <c r="M31">
        <f t="shared" si="4"/>
        <v>1</v>
      </c>
      <c r="N31" t="e">
        <f t="shared" si="4"/>
        <v>#DIV/0!</v>
      </c>
    </row>
    <row r="32" spans="1:14">
      <c r="A32">
        <f t="shared" si="4"/>
        <v>0.13885667944023625</v>
      </c>
      <c r="B32">
        <f t="shared" si="4"/>
        <v>0</v>
      </c>
      <c r="C32">
        <f t="shared" si="4"/>
        <v>0</v>
      </c>
      <c r="D32">
        <f t="shared" si="4"/>
        <v>0</v>
      </c>
      <c r="E32">
        <f t="shared" si="4"/>
        <v>0</v>
      </c>
      <c r="F32">
        <f t="shared" si="4"/>
        <v>0</v>
      </c>
      <c r="G32">
        <f t="shared" si="4"/>
        <v>8.0197575448316238E-2</v>
      </c>
      <c r="H32">
        <f t="shared" si="4"/>
        <v>0</v>
      </c>
      <c r="I32">
        <f t="shared" si="4"/>
        <v>0</v>
      </c>
      <c r="J32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 t="e">
        <f t="shared" si="4"/>
        <v>#DIV/0!</v>
      </c>
    </row>
    <row r="33" spans="1:14">
      <c r="A33">
        <f t="shared" si="4"/>
        <v>1</v>
      </c>
      <c r="B33">
        <f t="shared" si="4"/>
        <v>1</v>
      </c>
      <c r="C33">
        <f t="shared" si="4"/>
        <v>1</v>
      </c>
      <c r="D33">
        <f t="shared" si="4"/>
        <v>1</v>
      </c>
      <c r="E33">
        <f t="shared" si="4"/>
        <v>1</v>
      </c>
      <c r="F33">
        <f t="shared" si="4"/>
        <v>1</v>
      </c>
      <c r="G33">
        <f t="shared" si="4"/>
        <v>1</v>
      </c>
      <c r="H33">
        <f t="shared" si="4"/>
        <v>1</v>
      </c>
      <c r="I33">
        <f t="shared" si="4"/>
        <v>1</v>
      </c>
      <c r="J33">
        <f t="shared" si="4"/>
        <v>1</v>
      </c>
      <c r="K33">
        <f t="shared" si="4"/>
        <v>1</v>
      </c>
      <c r="L33">
        <f t="shared" si="4"/>
        <v>1</v>
      </c>
      <c r="M33">
        <f t="shared" si="4"/>
        <v>1</v>
      </c>
      <c r="N33" t="e">
        <f t="shared" si="4"/>
        <v>#DIV/0!</v>
      </c>
    </row>
    <row r="38" spans="1:14">
      <c r="C38" cm="1">
        <f t="array" ref="C38:H43">_xlfn.MUNIT(6)</f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14"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14"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14"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14"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14"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</row>
    <row r="46" spans="1:14">
      <c r="C46" cm="1">
        <f t="array" ref="C46:H51">MINVERSE(C38:H43-A20:F25)</f>
        <v>3.1344891646941089</v>
      </c>
      <c r="D46">
        <v>2.4959231529373049</v>
      </c>
      <c r="E46">
        <v>1.0568662199700718</v>
      </c>
      <c r="F46">
        <v>2.4959231529373049</v>
      </c>
      <c r="G46">
        <v>0.38924809483888578</v>
      </c>
      <c r="H46">
        <v>2.2284137528438031</v>
      </c>
    </row>
    <row r="47" spans="1:14">
      <c r="C47">
        <v>0.56166204177538115</v>
      </c>
      <c r="D47">
        <v>1.4472388387822104</v>
      </c>
      <c r="E47">
        <v>0.1893774735857951</v>
      </c>
      <c r="F47">
        <v>0.44723883878221032</v>
      </c>
      <c r="G47">
        <v>6.9748487940848009E-2</v>
      </c>
      <c r="H47">
        <v>0.39930443290102541</v>
      </c>
    </row>
    <row r="48" spans="1:14">
      <c r="C48">
        <v>0.50832756384689592</v>
      </c>
      <c r="D48">
        <v>0.4047697947635111</v>
      </c>
      <c r="E48">
        <v>1.1713945088599125</v>
      </c>
      <c r="F48">
        <v>0.4047697947635111</v>
      </c>
      <c r="G48">
        <v>6.3125289444350585E-2</v>
      </c>
      <c r="H48">
        <v>0.3613871590258167</v>
      </c>
    </row>
    <row r="49" spans="3:9">
      <c r="C49">
        <v>0.72275413513044162</v>
      </c>
      <c r="D49">
        <v>1.5755128459438432</v>
      </c>
      <c r="E49">
        <v>0.56059951031505206</v>
      </c>
      <c r="F49">
        <v>1.5755128459438432</v>
      </c>
      <c r="G49">
        <v>8.9753275686919057E-2</v>
      </c>
      <c r="H49">
        <v>0.51383021922380145</v>
      </c>
    </row>
    <row r="50" spans="3:9">
      <c r="C50">
        <v>0.34723547049183562</v>
      </c>
      <c r="D50">
        <v>0.27649578760187821</v>
      </c>
      <c r="E50">
        <v>0.80017247213065557</v>
      </c>
      <c r="F50">
        <v>0.27649578760187821</v>
      </c>
      <c r="G50">
        <v>1.0431205016982796</v>
      </c>
      <c r="H50">
        <v>0.24686137270304068</v>
      </c>
    </row>
    <row r="51" spans="3:9">
      <c r="C51">
        <v>6.0653343741459573E-2</v>
      </c>
      <c r="D51">
        <v>4.8296892090915096E-2</v>
      </c>
      <c r="E51">
        <v>0.13977009876280852</v>
      </c>
      <c r="F51">
        <v>4.8296892090915096E-2</v>
      </c>
      <c r="G51">
        <v>0.18220703738490082</v>
      </c>
      <c r="H51">
        <v>1.0431205016982794</v>
      </c>
    </row>
    <row r="54" spans="3:9">
      <c r="C54" cm="1">
        <f t="array" ref="C54:I59">MMULT(내생,H1_2)</f>
        <v>2.868635463747879</v>
      </c>
      <c r="D54">
        <v>2.2284137528438031</v>
      </c>
      <c r="E54">
        <v>2.2284137528438031</v>
      </c>
      <c r="F54">
        <v>2.2284137528438031</v>
      </c>
      <c r="G54">
        <v>2.2284137528438031</v>
      </c>
      <c r="H54">
        <v>3.1344891646941089</v>
      </c>
      <c r="I54">
        <v>0</v>
      </c>
    </row>
    <row r="55" spans="3:9">
      <c r="C55">
        <v>0.51402431688901262</v>
      </c>
      <c r="D55">
        <v>0.39930443290102541</v>
      </c>
      <c r="E55">
        <v>0.39930443290102541</v>
      </c>
      <c r="F55">
        <v>0.39930443290102541</v>
      </c>
      <c r="G55">
        <v>0.39930443290102541</v>
      </c>
      <c r="H55">
        <v>0.56166204177538115</v>
      </c>
      <c r="I55">
        <v>0</v>
      </c>
    </row>
    <row r="56" spans="3:9">
      <c r="C56">
        <v>0.46521343677832577</v>
      </c>
      <c r="D56">
        <v>0.3613871590258167</v>
      </c>
      <c r="E56">
        <v>0.3613871590258167</v>
      </c>
      <c r="F56">
        <v>0.3613871590258167</v>
      </c>
      <c r="G56">
        <v>0.3613871590258167</v>
      </c>
      <c r="H56">
        <v>0.50832756384689592</v>
      </c>
      <c r="I56">
        <v>0</v>
      </c>
    </row>
    <row r="57" spans="3:9">
      <c r="C57">
        <v>0.66145328143380078</v>
      </c>
      <c r="D57">
        <v>0.51383021922380145</v>
      </c>
      <c r="E57">
        <v>0.51383021922380145</v>
      </c>
      <c r="F57">
        <v>0.51383021922380145</v>
      </c>
      <c r="G57">
        <v>0.51383021922380145</v>
      </c>
      <c r="H57">
        <v>0.72275413513044162</v>
      </c>
      <c r="I57">
        <v>0</v>
      </c>
    </row>
    <row r="58" spans="3:9">
      <c r="C58">
        <v>0.31778447223353767</v>
      </c>
      <c r="D58">
        <v>0.24686137270304068</v>
      </c>
      <c r="E58">
        <v>0.24686137270304068</v>
      </c>
      <c r="F58">
        <v>0.24686137270304068</v>
      </c>
      <c r="G58">
        <v>0.24686137270304068</v>
      </c>
      <c r="H58">
        <v>0.34723547049183562</v>
      </c>
      <c r="I58">
        <v>0</v>
      </c>
    </row>
    <row r="59" spans="3:9">
      <c r="C59">
        <v>7.1484780722425395E-2</v>
      </c>
      <c r="D59">
        <v>1.0431205016982794</v>
      </c>
      <c r="E59">
        <v>1.0431205016982794</v>
      </c>
      <c r="F59">
        <v>1.0431205016982794</v>
      </c>
      <c r="G59">
        <v>1.0431205016982794</v>
      </c>
      <c r="H59">
        <v>6.0653343741459573E-2</v>
      </c>
      <c r="I59">
        <v>0</v>
      </c>
    </row>
    <row r="63" spans="3:9">
      <c r="C63" cm="1">
        <f t="array" ref="C63:C68">MMULT(_xlfn.ANCHORARRAY(C54),N7:N13)</f>
        <v>5097495.7550000018</v>
      </c>
    </row>
    <row r="64" spans="3:9">
      <c r="C64">
        <v>913408.7640000002</v>
      </c>
    </row>
    <row r="65" spans="3:8">
      <c r="C65">
        <v>826673.01200000034</v>
      </c>
    </row>
    <row r="66" spans="3:8">
      <c r="C66">
        <v>1175386.4640000006</v>
      </c>
    </row>
    <row r="67" spans="3:8">
      <c r="C67">
        <v>564695.31200000038</v>
      </c>
    </row>
    <row r="68" spans="3:8">
      <c r="C68">
        <v>462297.98</v>
      </c>
    </row>
    <row r="71" spans="3:8">
      <c r="C71" cm="1">
        <f t="array" ref="C71:H71">TRANSPOSE(_xlfn.ANCHORARRAY(C63))</f>
        <v>5097495.7550000018</v>
      </c>
      <c r="D71">
        <v>913408.7640000002</v>
      </c>
      <c r="E71">
        <v>826673.01200000034</v>
      </c>
      <c r="F71">
        <v>1175386.4640000006</v>
      </c>
      <c r="G71">
        <v>564695.31200000038</v>
      </c>
      <c r="H71">
        <v>462297.98</v>
      </c>
    </row>
    <row r="79" spans="3:8">
      <c r="C79" cm="1">
        <f t="array" ref="C79:H84">H1_1*_xlfn.ANCHORARRAY(C71)</f>
        <v>2465176.361000001</v>
      </c>
      <c r="D79">
        <v>0</v>
      </c>
      <c r="E79">
        <v>0</v>
      </c>
      <c r="F79">
        <v>935933.77900000045</v>
      </c>
      <c r="G79">
        <v>0</v>
      </c>
      <c r="H79">
        <v>328663.18</v>
      </c>
    </row>
    <row r="80" spans="3:8">
      <c r="C80">
        <v>913408.76400000032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3:8">
      <c r="C81">
        <v>826673.01200000045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3:8">
      <c r="C82">
        <v>0</v>
      </c>
      <c r="D82">
        <v>913408.7640000002</v>
      </c>
      <c r="E82">
        <v>261977.7000000001</v>
      </c>
      <c r="F82">
        <v>0</v>
      </c>
      <c r="G82">
        <v>0</v>
      </c>
      <c r="H82">
        <v>0</v>
      </c>
    </row>
    <row r="83" spans="3:8">
      <c r="C83">
        <v>0</v>
      </c>
      <c r="D83">
        <v>0</v>
      </c>
      <c r="E83">
        <v>564695.31200000027</v>
      </c>
      <c r="F83">
        <v>0</v>
      </c>
      <c r="G83">
        <v>0</v>
      </c>
      <c r="H83">
        <v>0</v>
      </c>
    </row>
    <row r="84" spans="3:8">
      <c r="C84">
        <v>0</v>
      </c>
      <c r="D84">
        <v>0</v>
      </c>
      <c r="E84">
        <v>0</v>
      </c>
      <c r="F84">
        <v>0</v>
      </c>
      <c r="G84">
        <v>98638.13400000018</v>
      </c>
      <c r="H8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6B6B-7C8B-874D-B569-6D0B583DBCB6}">
  <dimension ref="A1:N14"/>
  <sheetViews>
    <sheetView workbookViewId="0">
      <selection activeCell="H28" sqref="H28"/>
    </sheetView>
  </sheetViews>
  <sheetFormatPr baseColWidth="10" defaultRowHeight="18"/>
  <sheetData>
    <row r="1" spans="1:14">
      <c r="A1">
        <v>2506108.5186801008</v>
      </c>
      <c r="B1">
        <v>0</v>
      </c>
      <c r="C1">
        <v>0</v>
      </c>
      <c r="D1">
        <v>951474.16370684525</v>
      </c>
      <c r="E1">
        <v>0</v>
      </c>
      <c r="F1">
        <v>326211.60072871047</v>
      </c>
      <c r="G1">
        <v>606119.42799999996</v>
      </c>
      <c r="L1">
        <v>761603.00699999998</v>
      </c>
      <c r="N1">
        <f>SUM(A1:M1)</f>
        <v>5151516.7181156566</v>
      </c>
    </row>
    <row r="2" spans="1:14">
      <c r="A2">
        <v>928575.13998263667</v>
      </c>
      <c r="B2">
        <v>0</v>
      </c>
      <c r="C2">
        <v>0</v>
      </c>
      <c r="D2">
        <v>0</v>
      </c>
      <c r="E2">
        <v>0</v>
      </c>
      <c r="F2">
        <v>0</v>
      </c>
      <c r="N2">
        <f t="shared" ref="N2:N13" si="0">SUM(A2:M2)</f>
        <v>928575.13998263667</v>
      </c>
    </row>
    <row r="3" spans="1:14">
      <c r="A3">
        <v>840399.2145599426</v>
      </c>
      <c r="B3">
        <v>0</v>
      </c>
      <c r="C3">
        <v>0</v>
      </c>
      <c r="D3">
        <v>0</v>
      </c>
      <c r="E3">
        <v>0</v>
      </c>
      <c r="F3">
        <v>0</v>
      </c>
      <c r="N3">
        <f t="shared" si="0"/>
        <v>840399.2145599426</v>
      </c>
    </row>
    <row r="4" spans="1:14">
      <c r="A4">
        <v>0</v>
      </c>
      <c r="B4">
        <v>928575.13998263655</v>
      </c>
      <c r="C4">
        <v>266327.61698554183</v>
      </c>
      <c r="D4">
        <v>0</v>
      </c>
      <c r="E4">
        <v>0</v>
      </c>
      <c r="F4">
        <v>0</v>
      </c>
      <c r="N4">
        <f t="shared" si="0"/>
        <v>1194902.7569681783</v>
      </c>
    </row>
    <row r="5" spans="1:14">
      <c r="A5">
        <v>0</v>
      </c>
      <c r="B5">
        <v>0</v>
      </c>
      <c r="C5">
        <v>574071.59757440072</v>
      </c>
      <c r="D5">
        <v>0</v>
      </c>
      <c r="E5">
        <v>0</v>
      </c>
      <c r="F5">
        <v>0</v>
      </c>
      <c r="N5">
        <f t="shared" si="0"/>
        <v>574071.59757440072</v>
      </c>
    </row>
    <row r="6" spans="1:14">
      <c r="A6">
        <v>0</v>
      </c>
      <c r="B6">
        <v>0</v>
      </c>
      <c r="C6">
        <v>0</v>
      </c>
      <c r="D6">
        <v>0</v>
      </c>
      <c r="E6">
        <v>100275.93635687536</v>
      </c>
      <c r="F6">
        <v>0</v>
      </c>
      <c r="G6">
        <v>10713.599000000046</v>
      </c>
      <c r="H6">
        <v>160659.128</v>
      </c>
      <c r="I6">
        <v>72174.278000000006</v>
      </c>
      <c r="J6">
        <v>96355.684999999823</v>
      </c>
      <c r="K6">
        <v>23757.155999999999</v>
      </c>
      <c r="N6">
        <f t="shared" si="0"/>
        <v>463935.78235687525</v>
      </c>
    </row>
    <row r="7" spans="1:14">
      <c r="D7">
        <v>143097</v>
      </c>
      <c r="E7">
        <v>393882.9</v>
      </c>
      <c r="F7">
        <v>133634.79999999999</v>
      </c>
      <c r="N7">
        <f t="shared" si="0"/>
        <v>670614.69999999995</v>
      </c>
    </row>
    <row r="8" spans="1:14">
      <c r="A8">
        <v>160659.128</v>
      </c>
      <c r="N8">
        <f t="shared" si="0"/>
        <v>160659.128</v>
      </c>
    </row>
    <row r="9" spans="1:14">
      <c r="E9">
        <v>72174.278000000006</v>
      </c>
      <c r="N9">
        <f t="shared" si="0"/>
        <v>72174.278000000006</v>
      </c>
    </row>
    <row r="10" spans="1:14">
      <c r="D10">
        <v>96355.684999999823</v>
      </c>
      <c r="N10">
        <f t="shared" si="0"/>
        <v>96355.684999999823</v>
      </c>
    </row>
    <row r="11" spans="1:14">
      <c r="A11">
        <v>23757.155999999999</v>
      </c>
      <c r="N11">
        <f t="shared" si="0"/>
        <v>23757.155999999999</v>
      </c>
    </row>
    <row r="12" spans="1:14">
      <c r="M12">
        <v>761603.00699999998</v>
      </c>
      <c r="N12">
        <f t="shared" si="0"/>
        <v>761603.00699999998</v>
      </c>
    </row>
    <row r="13" spans="1:14">
      <c r="A13">
        <v>707821.33400000003</v>
      </c>
      <c r="G13">
        <v>53781.672999999952</v>
      </c>
      <c r="N13">
        <f t="shared" si="0"/>
        <v>761603.00699999998</v>
      </c>
    </row>
    <row r="14" spans="1:14">
      <c r="A14">
        <f>SUM(A1:A13)</f>
        <v>5167320.4912226796</v>
      </c>
      <c r="B14">
        <f t="shared" ref="B14:M14" si="1">SUM(B1:B13)</f>
        <v>928575.13998263655</v>
      </c>
      <c r="C14">
        <f t="shared" si="1"/>
        <v>840399.21455994248</v>
      </c>
      <c r="D14">
        <f t="shared" si="1"/>
        <v>1190926.848706845</v>
      </c>
      <c r="E14">
        <f t="shared" si="1"/>
        <v>566333.11435687542</v>
      </c>
      <c r="F14">
        <f t="shared" si="1"/>
        <v>459846.40072871046</v>
      </c>
      <c r="G14">
        <f t="shared" si="1"/>
        <v>670614.69999999995</v>
      </c>
      <c r="H14">
        <f t="shared" si="1"/>
        <v>160659.128</v>
      </c>
      <c r="I14">
        <f t="shared" si="1"/>
        <v>72174.278000000006</v>
      </c>
      <c r="J14">
        <f t="shared" si="1"/>
        <v>96355.684999999823</v>
      </c>
      <c r="K14">
        <f t="shared" si="1"/>
        <v>23757.155999999999</v>
      </c>
      <c r="L14">
        <f t="shared" si="1"/>
        <v>761603.00699999998</v>
      </c>
      <c r="M14">
        <f t="shared" si="1"/>
        <v>761603.00699999998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22</vt:i4>
      </vt:variant>
    </vt:vector>
  </HeadingPairs>
  <TitlesOfParts>
    <vt:vector size="25" baseType="lpstr">
      <vt:lpstr>Sheet1</vt:lpstr>
      <vt:lpstr>Sheet1 (2)</vt:lpstr>
      <vt:lpstr>Sheet4</vt:lpstr>
      <vt:lpstr>'Sheet1 (2)'!내생</vt:lpstr>
      <vt:lpstr>내생</vt:lpstr>
      <vt:lpstr>'Sheet1 (2)'!H1_1</vt:lpstr>
      <vt:lpstr>H1_1</vt:lpstr>
      <vt:lpstr>'Sheet1 (2)'!H1_2</vt:lpstr>
      <vt:lpstr>H1_2</vt:lpstr>
      <vt:lpstr>'Sheet1 (2)'!H2_1</vt:lpstr>
      <vt:lpstr>H2_1</vt:lpstr>
      <vt:lpstr>'Sheet1 (2)'!H2_2</vt:lpstr>
      <vt:lpstr>H2_2</vt:lpstr>
      <vt:lpstr>'Sheet1 (2)'!S1_1</vt:lpstr>
      <vt:lpstr>S1_1</vt:lpstr>
      <vt:lpstr>'Sheet1 (2)'!S1_2</vt:lpstr>
      <vt:lpstr>S1_2</vt:lpstr>
      <vt:lpstr>'Sheet1 (2)'!S2_1</vt:lpstr>
      <vt:lpstr>S2_1</vt:lpstr>
      <vt:lpstr>'Sheet1 (2)'!S2_2</vt:lpstr>
      <vt:lpstr>S2_2</vt:lpstr>
      <vt:lpstr>'Sheet1 (2)'!Y_1</vt:lpstr>
      <vt:lpstr>Y_1</vt:lpstr>
      <vt:lpstr>'Sheet1 (2)'!Y_2</vt:lpstr>
      <vt:lpstr>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2022-09-02T08:37:35Z</dcterms:created>
  <dcterms:modified xsi:type="dcterms:W3CDTF">2022-09-06T17:58:45Z</dcterms:modified>
</cp:coreProperties>
</file>