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sam 구축/"/>
    </mc:Choice>
  </mc:AlternateContent>
  <xr:revisionPtr revIDLastSave="0" documentId="13_ncr:1_{29003A1F-121C-1242-B56B-0BE38BB2E489}" xr6:coauthVersionLast="47" xr6:coauthVersionMax="47" xr10:uidLastSave="{00000000-0000-0000-0000-000000000000}"/>
  <bookViews>
    <workbookView xWindow="28800" yWindow="-3100" windowWidth="38400" windowHeight="21100" activeTab="4" xr2:uid="{00000000-000D-0000-FFFF-FFFF00000000}"/>
  </bookViews>
  <sheets>
    <sheet name="거시 사회계정행렬" sheetId="3" r:id="rId1"/>
    <sheet name="거시 사회계정행렬 (국산)" sheetId="8" r:id="rId2"/>
    <sheet name="미시 사회계정행렬" sheetId="7" r:id="rId3"/>
    <sheet name="미시 사회계정행렬 (국산)" sheetId="9" r:id="rId4"/>
    <sheet name="미시 사회계정행렬 (최종)" sheetId="12" r:id="rId5"/>
    <sheet name="미시 사회계정행렬 (최종 국산)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1" i="11" l="1"/>
  <c r="AC30" i="11" s="1"/>
  <c r="AB31" i="11"/>
  <c r="AC30" i="12"/>
  <c r="AB30" i="11"/>
  <c r="AK38" i="12"/>
  <c r="AJ38" i="12"/>
  <c r="AI38" i="12"/>
  <c r="AH38" i="12"/>
  <c r="AG38" i="12"/>
  <c r="AF38" i="12"/>
  <c r="AE38" i="12"/>
  <c r="AD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L37" i="12"/>
  <c r="AL36" i="12"/>
  <c r="AL35" i="12"/>
  <c r="AL34" i="12"/>
  <c r="AL33" i="12"/>
  <c r="AL32" i="12"/>
  <c r="AC31" i="12"/>
  <c r="AB31" i="12"/>
  <c r="AL31" i="12" s="1"/>
  <c r="AC38" i="12"/>
  <c r="AB30" i="12"/>
  <c r="AB38" i="12" s="1"/>
  <c r="AL29" i="12"/>
  <c r="AL28" i="12"/>
  <c r="X27" i="12"/>
  <c r="AL27" i="12" s="1"/>
  <c r="AL26" i="12"/>
  <c r="AL25" i="12"/>
  <c r="AL24" i="12"/>
  <c r="AL23" i="12"/>
  <c r="AL22" i="12"/>
  <c r="AL21" i="12"/>
  <c r="AL20" i="12"/>
  <c r="AL19" i="12"/>
  <c r="AL18" i="12"/>
  <c r="AL17" i="12"/>
  <c r="AL16" i="12"/>
  <c r="AL15" i="12"/>
  <c r="AL14" i="12"/>
  <c r="AL13" i="12"/>
  <c r="AL12" i="12"/>
  <c r="AL11" i="12"/>
  <c r="AL10" i="12"/>
  <c r="AL9" i="12"/>
  <c r="AL8" i="12"/>
  <c r="AL7" i="12"/>
  <c r="AL6" i="12"/>
  <c r="AL5" i="12"/>
  <c r="AL4" i="12"/>
  <c r="AL3" i="12"/>
  <c r="E7" i="8"/>
  <c r="P13" i="8"/>
  <c r="M16" i="8"/>
  <c r="N16" i="8"/>
  <c r="O16" i="8"/>
  <c r="AI38" i="11"/>
  <c r="AL35" i="11"/>
  <c r="X27" i="11"/>
  <c r="AL27" i="11" s="1"/>
  <c r="AK38" i="11"/>
  <c r="AJ38" i="11"/>
  <c r="AH38" i="11"/>
  <c r="AG38" i="11"/>
  <c r="AF38" i="11"/>
  <c r="AE38" i="11"/>
  <c r="AD38" i="11"/>
  <c r="AB38" i="11"/>
  <c r="AA38" i="11"/>
  <c r="Z38" i="11"/>
  <c r="Y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L37" i="11"/>
  <c r="AL36" i="11"/>
  <c r="AL34" i="11"/>
  <c r="AL33" i="11"/>
  <c r="AL32" i="11"/>
  <c r="AL31" i="11"/>
  <c r="AL29" i="11"/>
  <c r="AL28" i="11"/>
  <c r="AL26" i="11"/>
  <c r="AL25" i="11"/>
  <c r="AL24" i="11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7" i="11"/>
  <c r="AL6" i="11"/>
  <c r="AL5" i="11"/>
  <c r="AL4" i="11"/>
  <c r="AL3" i="11"/>
  <c r="AC38" i="11" l="1"/>
  <c r="AL30" i="11"/>
  <c r="AL30" i="12"/>
  <c r="X38" i="11"/>
  <c r="AD28" i="9"/>
  <c r="AG36" i="9"/>
  <c r="AJ33" i="9"/>
  <c r="AJ33" i="7"/>
  <c r="AG36" i="7"/>
  <c r="I15" i="3"/>
  <c r="P13" i="3"/>
  <c r="M16" i="3"/>
  <c r="AD36" i="9"/>
  <c r="AH36" i="9"/>
  <c r="AF36" i="9"/>
  <c r="AE36" i="9"/>
  <c r="AC36" i="9"/>
  <c r="AB36" i="9"/>
  <c r="AA36" i="9"/>
  <c r="Z36" i="9"/>
  <c r="Y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AJ35" i="9"/>
  <c r="AI34" i="9"/>
  <c r="AI36" i="9" s="1"/>
  <c r="AJ32" i="9"/>
  <c r="AJ31" i="9"/>
  <c r="AJ30" i="9"/>
  <c r="AJ29" i="9"/>
  <c r="AJ28" i="9"/>
  <c r="AJ27" i="9"/>
  <c r="X26" i="9"/>
  <c r="AJ26" i="9" s="1"/>
  <c r="AJ25" i="9"/>
  <c r="AJ24" i="9"/>
  <c r="AJ23" i="9"/>
  <c r="AJ22" i="9"/>
  <c r="AJ21" i="9"/>
  <c r="AJ20" i="9"/>
  <c r="AJ19" i="9"/>
  <c r="AJ18" i="9"/>
  <c r="AJ17" i="9"/>
  <c r="AJ16" i="9"/>
  <c r="AJ15" i="9"/>
  <c r="AJ14" i="9"/>
  <c r="AJ13" i="9"/>
  <c r="AJ12" i="9"/>
  <c r="AJ11" i="9"/>
  <c r="AJ10" i="9"/>
  <c r="AJ9" i="9"/>
  <c r="AJ8" i="9"/>
  <c r="AJ7" i="9"/>
  <c r="AJ6" i="9"/>
  <c r="AJ5" i="9"/>
  <c r="AJ4" i="9"/>
  <c r="AJ3" i="9"/>
  <c r="AI34" i="7"/>
  <c r="X26" i="7"/>
  <c r="L16" i="8"/>
  <c r="K16" i="8"/>
  <c r="J16" i="8"/>
  <c r="H16" i="8"/>
  <c r="G16" i="8"/>
  <c r="F16" i="8"/>
  <c r="D16" i="8"/>
  <c r="C16" i="8"/>
  <c r="I15" i="8"/>
  <c r="P15" i="8" s="1"/>
  <c r="P14" i="8"/>
  <c r="P12" i="8"/>
  <c r="P11" i="8"/>
  <c r="P10" i="8"/>
  <c r="P9" i="8"/>
  <c r="P8" i="8"/>
  <c r="E16" i="8"/>
  <c r="P6" i="8"/>
  <c r="P5" i="8"/>
  <c r="P4" i="8"/>
  <c r="P3" i="8"/>
  <c r="E7" i="3"/>
  <c r="I16" i="8" l="1"/>
  <c r="X36" i="9"/>
  <c r="AJ34" i="9"/>
  <c r="P7" i="8"/>
  <c r="H36" i="7"/>
  <c r="AJ26" i="7"/>
  <c r="AJ25" i="7"/>
  <c r="AJ24" i="7"/>
  <c r="AJ23" i="7"/>
  <c r="AJ22" i="7"/>
  <c r="AJ21" i="7"/>
  <c r="AJ20" i="7"/>
  <c r="AJ19" i="7"/>
  <c r="AJ17" i="7"/>
  <c r="AJ16" i="7"/>
  <c r="AJ15" i="7"/>
  <c r="AJ14" i="7"/>
  <c r="AJ13" i="7"/>
  <c r="AJ12" i="7"/>
  <c r="AJ11" i="7"/>
  <c r="AJ9" i="7"/>
  <c r="L36" i="7"/>
  <c r="AJ8" i="7"/>
  <c r="AJ7" i="7"/>
  <c r="AJ6" i="7"/>
  <c r="AJ4" i="7"/>
  <c r="AJ3" i="7"/>
  <c r="P15" i="3"/>
  <c r="AJ10" i="7"/>
  <c r="AJ18" i="7"/>
  <c r="E36" i="7"/>
  <c r="O36" i="7"/>
  <c r="X36" i="7"/>
  <c r="Y36" i="7"/>
  <c r="Z36" i="7"/>
  <c r="AI36" i="7"/>
  <c r="AH36" i="7"/>
  <c r="AF36" i="7"/>
  <c r="AE36" i="7"/>
  <c r="AD36" i="7"/>
  <c r="AC36" i="7"/>
  <c r="AB36" i="7"/>
  <c r="AA36" i="7"/>
  <c r="AJ35" i="7"/>
  <c r="AJ34" i="7"/>
  <c r="AJ32" i="7"/>
  <c r="AJ31" i="7"/>
  <c r="AJ30" i="7"/>
  <c r="AJ29" i="7"/>
  <c r="AJ28" i="7"/>
  <c r="AJ27" i="7"/>
  <c r="O16" i="3"/>
  <c r="N16" i="3"/>
  <c r="L16" i="3"/>
  <c r="K16" i="3"/>
  <c r="J16" i="3"/>
  <c r="H16" i="3"/>
  <c r="G16" i="3"/>
  <c r="F16" i="3"/>
  <c r="E16" i="3"/>
  <c r="D16" i="3"/>
  <c r="C16" i="3"/>
  <c r="P14" i="3"/>
  <c r="P12" i="3"/>
  <c r="P11" i="3"/>
  <c r="P10" i="3"/>
  <c r="P9" i="3"/>
  <c r="P8" i="3"/>
  <c r="P7" i="3"/>
  <c r="P6" i="3"/>
  <c r="P5" i="3"/>
  <c r="P4" i="3"/>
  <c r="P3" i="3"/>
  <c r="I16" i="3" l="1"/>
  <c r="F36" i="7"/>
  <c r="V36" i="7"/>
  <c r="I36" i="7"/>
  <c r="Q36" i="7"/>
  <c r="T36" i="7"/>
  <c r="N36" i="7"/>
  <c r="G36" i="7"/>
  <c r="W36" i="7"/>
  <c r="J36" i="7"/>
  <c r="R36" i="7"/>
  <c r="M36" i="7"/>
  <c r="U36" i="7"/>
  <c r="P36" i="7"/>
  <c r="C36" i="7"/>
  <c r="K36" i="7"/>
  <c r="S36" i="7"/>
  <c r="AJ5" i="7"/>
  <c r="D36" i="7"/>
</calcChain>
</file>

<file path=xl/sharedStrings.xml><?xml version="1.0" encoding="utf-8"?>
<sst xmlns="http://schemas.openxmlformats.org/spreadsheetml/2006/main" count="411" uniqueCount="46">
  <si>
    <t>생산활동</t>
    <phoneticPr fontId="1" type="noConversion"/>
  </si>
  <si>
    <t>중간재화</t>
    <phoneticPr fontId="1" type="noConversion"/>
  </si>
  <si>
    <t>생산요소</t>
    <phoneticPr fontId="1" type="noConversion"/>
  </si>
  <si>
    <t>노동</t>
    <phoneticPr fontId="1" type="noConversion"/>
  </si>
  <si>
    <t>자본</t>
    <phoneticPr fontId="1" type="noConversion"/>
  </si>
  <si>
    <t>제도</t>
    <phoneticPr fontId="1" type="noConversion"/>
  </si>
  <si>
    <t>가계</t>
    <phoneticPr fontId="1" type="noConversion"/>
  </si>
  <si>
    <t>기업</t>
    <phoneticPr fontId="1" type="noConversion"/>
  </si>
  <si>
    <t>정부</t>
    <phoneticPr fontId="1" type="noConversion"/>
  </si>
  <si>
    <t>고정자본형성</t>
    <phoneticPr fontId="1" type="noConversion"/>
  </si>
  <si>
    <t>투자</t>
    <phoneticPr fontId="1" type="noConversion"/>
  </si>
  <si>
    <t>세금</t>
    <phoneticPr fontId="1" type="noConversion"/>
  </si>
  <si>
    <t>간접세</t>
    <phoneticPr fontId="1" type="noConversion"/>
  </si>
  <si>
    <t>법인세</t>
    <phoneticPr fontId="1" type="noConversion"/>
  </si>
  <si>
    <t>소득세</t>
    <phoneticPr fontId="1" type="noConversion"/>
  </si>
  <si>
    <t>수출</t>
    <phoneticPr fontId="1" type="noConversion"/>
  </si>
  <si>
    <t>수입</t>
    <phoneticPr fontId="1" type="noConversion"/>
  </si>
  <si>
    <t>총계</t>
    <phoneticPr fontId="1" type="noConversion"/>
  </si>
  <si>
    <t>해외</t>
    <phoneticPr fontId="1" type="noConversion"/>
  </si>
  <si>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</si>
  <si>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</si>
  <si>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</si>
  <si>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</si>
  <si>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</si>
  <si>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</si>
  <si>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</si>
  <si>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</si>
  <si>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</si>
  <si>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</si>
  <si>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</si>
  <si>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</si>
  <si>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</si>
  <si>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</si>
  <si>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</si>
  <si>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</si>
  <si>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</si>
  <si>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</si>
  <si>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</si>
  <si>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</si>
  <si>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</si>
  <si>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 xml:space="preserve"> </t>
    <phoneticPr fontId="1" type="noConversion"/>
  </si>
  <si>
    <t>SCT 자본</t>
    <phoneticPr fontId="1" type="noConversion"/>
  </si>
  <si>
    <t>SCT 고정자본형성</t>
    <phoneticPr fontId="1" type="noConversion"/>
  </si>
  <si>
    <t>공간정보 관련 기술서비스업</t>
    <phoneticPr fontId="1" type="noConversion"/>
  </si>
  <si>
    <t>관세</t>
    <phoneticPr fontId="1" type="noConversion"/>
  </si>
  <si>
    <t>관세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</si>
</sst>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2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7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>
      <alignment vertical="center"/>
    </xf>
    <xf numFmtId="177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zoomScaleNormal="85" workbookViewId="0">
      <selection activeCell="N3" sqref="N3"/>
    </sheetView>
  </sheetViews>
  <sheetFormatPr baseColWidth="10" defaultColWidth="11.5703125" defaultRowHeight="18"/>
  <cols>
    <col min="2" max="3" width="15.42578125" customWidth="1"/>
    <col min="9" max="9" width="12" bestFit="1" customWidth="1"/>
  </cols>
  <sheetData>
    <row r="1" spans="1:16">
      <c r="A1" s="10"/>
      <c r="B1" s="10"/>
      <c r="C1" s="1" t="s">
        <v>0</v>
      </c>
      <c r="D1" s="10" t="s">
        <v>2</v>
      </c>
      <c r="E1" s="10"/>
      <c r="F1" s="10" t="s">
        <v>5</v>
      </c>
      <c r="G1" s="10"/>
      <c r="H1" s="10"/>
      <c r="I1" s="1" t="s">
        <v>10</v>
      </c>
      <c r="J1" s="14" t="s">
        <v>11</v>
      </c>
      <c r="K1" s="15"/>
      <c r="L1" s="15"/>
      <c r="M1" s="16"/>
      <c r="N1" s="10" t="s">
        <v>18</v>
      </c>
      <c r="O1" s="10"/>
      <c r="P1" s="10" t="s">
        <v>17</v>
      </c>
    </row>
    <row r="2" spans="1:16">
      <c r="A2" s="10"/>
      <c r="B2" s="10"/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44</v>
      </c>
      <c r="N2" s="1" t="s">
        <v>15</v>
      </c>
      <c r="O2" s="1" t="s">
        <v>16</v>
      </c>
      <c r="P2" s="10"/>
    </row>
    <row r="3" spans="1:16" ht="39" customHeight="1">
      <c r="A3" s="1" t="s">
        <v>0</v>
      </c>
      <c r="B3" s="1" t="s">
        <v>1</v>
      </c>
      <c r="C3" s="4">
        <v>2465176.361</v>
      </c>
      <c r="D3" s="4"/>
      <c r="E3" s="4"/>
      <c r="F3" s="4">
        <v>935933.77899999998</v>
      </c>
      <c r="G3" s="4"/>
      <c r="H3" s="4">
        <v>328663.18</v>
      </c>
      <c r="I3" s="4">
        <v>606119.42799999996</v>
      </c>
      <c r="J3" s="4"/>
      <c r="K3" s="4"/>
      <c r="L3" s="4"/>
      <c r="M3" s="4"/>
      <c r="N3" s="4">
        <v>761603.00699999998</v>
      </c>
      <c r="O3" s="4"/>
      <c r="P3" s="4">
        <f>SUM(C3:O3)</f>
        <v>5097495.7550000008</v>
      </c>
    </row>
    <row r="4" spans="1:16" ht="39" customHeight="1">
      <c r="A4" s="10" t="s">
        <v>2</v>
      </c>
      <c r="B4" s="1" t="s">
        <v>3</v>
      </c>
      <c r="C4" s="4">
        <v>913408.76399999997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>
        <f t="shared" ref="P4:P15" si="0">SUM(C4:O4)</f>
        <v>913408.76399999997</v>
      </c>
    </row>
    <row r="5" spans="1:16" ht="39" customHeight="1">
      <c r="A5" s="10"/>
      <c r="B5" s="1" t="s">
        <v>4</v>
      </c>
      <c r="C5" s="4">
        <v>826673.0120000001</v>
      </c>
      <c r="D5" s="4"/>
      <c r="E5" s="4" t="s">
        <v>40</v>
      </c>
      <c r="F5" s="4"/>
      <c r="G5" s="4"/>
      <c r="H5" s="4"/>
      <c r="I5" s="4"/>
      <c r="J5" s="4"/>
      <c r="K5" s="4"/>
      <c r="L5" s="4"/>
      <c r="M5" s="4"/>
      <c r="N5" s="4"/>
      <c r="O5" s="4"/>
      <c r="P5" s="4">
        <f t="shared" si="0"/>
        <v>826673.0120000001</v>
      </c>
    </row>
    <row r="6" spans="1:16" ht="39" customHeight="1">
      <c r="A6" s="10" t="s">
        <v>5</v>
      </c>
      <c r="B6" s="1" t="s">
        <v>6</v>
      </c>
      <c r="C6" s="4"/>
      <c r="D6" s="4">
        <v>913408.76399999997</v>
      </c>
      <c r="E6" s="4">
        <v>261977.7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si="0"/>
        <v>1175386.4639999999</v>
      </c>
    </row>
    <row r="7" spans="1:16" ht="39" customHeight="1">
      <c r="A7" s="10"/>
      <c r="B7" s="1" t="s">
        <v>7</v>
      </c>
      <c r="C7" s="4"/>
      <c r="D7" s="4"/>
      <c r="E7" s="5">
        <f>C5-E6</f>
        <v>564695.31200000015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564695.31200000015</v>
      </c>
    </row>
    <row r="8" spans="1:16" ht="39" customHeight="1">
      <c r="A8" s="10"/>
      <c r="B8" s="1" t="s">
        <v>8</v>
      </c>
      <c r="C8" s="4"/>
      <c r="D8" s="4"/>
      <c r="E8" s="4"/>
      <c r="F8" s="4"/>
      <c r="G8" s="6">
        <v>98638.134000000136</v>
      </c>
      <c r="H8" s="4"/>
      <c r="I8" s="6">
        <v>10713.599000000046</v>
      </c>
      <c r="J8" s="4">
        <v>160659.128</v>
      </c>
      <c r="K8" s="4">
        <v>72174.278000000006</v>
      </c>
      <c r="L8" s="4">
        <v>96355.684999999823</v>
      </c>
      <c r="M8" s="4">
        <v>23757.155999999999</v>
      </c>
      <c r="N8" s="4"/>
      <c r="O8" s="4"/>
      <c r="P8" s="4">
        <f t="shared" si="0"/>
        <v>462297.98</v>
      </c>
    </row>
    <row r="9" spans="1:16" ht="39" customHeight="1">
      <c r="A9" s="1" t="s">
        <v>10</v>
      </c>
      <c r="B9" s="1" t="s">
        <v>9</v>
      </c>
      <c r="C9" s="4"/>
      <c r="D9" s="4"/>
      <c r="E9" s="4"/>
      <c r="F9" s="4">
        <v>143097</v>
      </c>
      <c r="G9" s="4">
        <v>393882.9</v>
      </c>
      <c r="H9" s="4">
        <v>133634.79999999999</v>
      </c>
      <c r="I9" s="4"/>
      <c r="J9" s="4"/>
      <c r="K9" s="4"/>
      <c r="L9" s="4"/>
      <c r="M9" s="4"/>
      <c r="N9" s="4"/>
      <c r="O9" s="4"/>
      <c r="P9" s="4">
        <f t="shared" si="0"/>
        <v>670614.69999999995</v>
      </c>
    </row>
    <row r="10" spans="1:16" ht="39" customHeight="1">
      <c r="A10" s="11" t="s">
        <v>11</v>
      </c>
      <c r="B10" s="1" t="s">
        <v>12</v>
      </c>
      <c r="C10" s="4">
        <v>160659.128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160659.128</v>
      </c>
    </row>
    <row r="11" spans="1:16" ht="39" customHeight="1">
      <c r="A11" s="12"/>
      <c r="B11" s="1" t="s">
        <v>13</v>
      </c>
      <c r="C11" s="4"/>
      <c r="D11" s="4"/>
      <c r="E11" s="4"/>
      <c r="F11" s="4"/>
      <c r="G11" s="4">
        <v>72174.278000000006</v>
      </c>
      <c r="H11" s="4"/>
      <c r="I11" s="4"/>
      <c r="J11" s="4"/>
      <c r="K11" s="4"/>
      <c r="L11" s="4"/>
      <c r="M11" s="4"/>
      <c r="N11" s="4"/>
      <c r="O11" s="4"/>
      <c r="P11" s="4">
        <f t="shared" si="0"/>
        <v>72174.278000000006</v>
      </c>
    </row>
    <row r="12" spans="1:16" ht="39" customHeight="1">
      <c r="A12" s="12"/>
      <c r="B12" s="1" t="s">
        <v>14</v>
      </c>
      <c r="C12" s="4"/>
      <c r="D12" s="4"/>
      <c r="E12" s="4"/>
      <c r="F12" s="6">
        <v>96355.684999999823</v>
      </c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96355.684999999823</v>
      </c>
    </row>
    <row r="13" spans="1:16" ht="39" customHeight="1">
      <c r="A13" s="13"/>
      <c r="B13" s="1" t="s">
        <v>44</v>
      </c>
      <c r="C13" s="4">
        <v>23757.155999999999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23757.155999999999</v>
      </c>
    </row>
    <row r="14" spans="1:16" ht="39" customHeight="1">
      <c r="A14" s="10" t="s">
        <v>18</v>
      </c>
      <c r="B14" s="1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761603.00699999998</v>
      </c>
      <c r="P14" s="4">
        <f t="shared" si="0"/>
        <v>761603.00699999998</v>
      </c>
    </row>
    <row r="15" spans="1:16" ht="39" customHeight="1">
      <c r="A15" s="10"/>
      <c r="B15" s="1" t="s">
        <v>16</v>
      </c>
      <c r="C15" s="4">
        <v>707821.33400000003</v>
      </c>
      <c r="D15" s="4"/>
      <c r="E15" s="4"/>
      <c r="F15" s="4"/>
      <c r="G15" s="4"/>
      <c r="H15" s="4"/>
      <c r="I15" s="6">
        <f>O14-C15</f>
        <v>53781.672999999952</v>
      </c>
      <c r="J15" s="4"/>
      <c r="K15" s="4"/>
      <c r="L15" s="4"/>
      <c r="M15" s="4"/>
      <c r="N15" s="4"/>
      <c r="O15" s="4"/>
      <c r="P15" s="4">
        <f t="shared" si="0"/>
        <v>761603.00699999998</v>
      </c>
    </row>
    <row r="16" spans="1:16" ht="39" customHeight="1">
      <c r="A16" s="10" t="s">
        <v>17</v>
      </c>
      <c r="B16" s="10"/>
      <c r="C16" s="4">
        <f>SUM(C3:C15)</f>
        <v>5097495.7549999999</v>
      </c>
      <c r="D16" s="4">
        <f t="shared" ref="D16:O16" si="1">SUM(D3:D15)</f>
        <v>913408.76399999997</v>
      </c>
      <c r="E16" s="4">
        <f t="shared" si="1"/>
        <v>826673.0120000001</v>
      </c>
      <c r="F16" s="4">
        <f t="shared" si="1"/>
        <v>1175386.4639999999</v>
      </c>
      <c r="G16" s="4">
        <f t="shared" si="1"/>
        <v>564695.31200000015</v>
      </c>
      <c r="H16" s="4">
        <f t="shared" si="1"/>
        <v>462297.98</v>
      </c>
      <c r="I16" s="4">
        <f t="shared" si="1"/>
        <v>670614.69999999995</v>
      </c>
      <c r="J16" s="4">
        <f t="shared" si="1"/>
        <v>160659.128</v>
      </c>
      <c r="K16" s="4">
        <f t="shared" si="1"/>
        <v>72174.278000000006</v>
      </c>
      <c r="L16" s="4">
        <f t="shared" si="1"/>
        <v>96355.684999999823</v>
      </c>
      <c r="M16" s="4">
        <f t="shared" si="1"/>
        <v>23757.155999999999</v>
      </c>
      <c r="N16" s="4">
        <f t="shared" si="1"/>
        <v>761603.00699999998</v>
      </c>
      <c r="O16" s="4">
        <f t="shared" si="1"/>
        <v>761603.00699999998</v>
      </c>
      <c r="P16" s="4"/>
    </row>
    <row r="24" spans="9:9">
      <c r="I24" s="3"/>
    </row>
  </sheetData>
  <mergeCells count="11">
    <mergeCell ref="D1:E1"/>
    <mergeCell ref="F1:H1"/>
    <mergeCell ref="N1:O1"/>
    <mergeCell ref="P1:P2"/>
    <mergeCell ref="J1:M1"/>
    <mergeCell ref="A6:A8"/>
    <mergeCell ref="A14:A15"/>
    <mergeCell ref="A16:B16"/>
    <mergeCell ref="A1:B2"/>
    <mergeCell ref="A4:A5"/>
    <mergeCell ref="A10:A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4"/>
  <sheetViews>
    <sheetView zoomScaleNormal="85" workbookViewId="0">
      <selection activeCell="G9" sqref="G9"/>
    </sheetView>
  </sheetViews>
  <sheetFormatPr baseColWidth="10" defaultColWidth="11.5703125" defaultRowHeight="18"/>
  <cols>
    <col min="2" max="3" width="15.42578125" customWidth="1"/>
    <col min="9" max="9" width="12" bestFit="1" customWidth="1"/>
  </cols>
  <sheetData>
    <row r="1" spans="1:16">
      <c r="A1" s="10"/>
      <c r="B1" s="10"/>
      <c r="C1" s="1" t="s">
        <v>0</v>
      </c>
      <c r="D1" s="10" t="s">
        <v>2</v>
      </c>
      <c r="E1" s="10"/>
      <c r="F1" s="10" t="s">
        <v>5</v>
      </c>
      <c r="G1" s="10"/>
      <c r="H1" s="10"/>
      <c r="I1" s="1" t="s">
        <v>10</v>
      </c>
      <c r="J1" s="14" t="s">
        <v>11</v>
      </c>
      <c r="K1" s="15"/>
      <c r="L1" s="15"/>
      <c r="M1" s="16"/>
      <c r="N1" s="10" t="s">
        <v>18</v>
      </c>
      <c r="O1" s="10"/>
      <c r="P1" s="10" t="s">
        <v>17</v>
      </c>
    </row>
    <row r="2" spans="1:16">
      <c r="A2" s="10"/>
      <c r="B2" s="10"/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44</v>
      </c>
      <c r="N2" s="1" t="s">
        <v>15</v>
      </c>
      <c r="O2" s="1" t="s">
        <v>16</v>
      </c>
      <c r="P2" s="10"/>
    </row>
    <row r="3" spans="1:16" ht="39" customHeight="1">
      <c r="A3" s="1" t="s">
        <v>0</v>
      </c>
      <c r="B3" s="1" t="s">
        <v>1</v>
      </c>
      <c r="C3" s="4">
        <v>1928110.2039999999</v>
      </c>
      <c r="D3" s="4"/>
      <c r="E3" s="4"/>
      <c r="F3" s="4">
        <v>935933.77899999998</v>
      </c>
      <c r="G3" s="4"/>
      <c r="H3" s="4">
        <v>328663.18</v>
      </c>
      <c r="I3" s="4">
        <v>606119.42799999996</v>
      </c>
      <c r="J3" s="4"/>
      <c r="K3" s="4"/>
      <c r="L3" s="4"/>
      <c r="M3" s="4"/>
      <c r="N3" s="4">
        <v>761603.00699999998</v>
      </c>
      <c r="O3" s="4"/>
      <c r="P3" s="4">
        <f>SUM(C3:O3)</f>
        <v>4560429.5980000002</v>
      </c>
    </row>
    <row r="4" spans="1:16" ht="39" customHeight="1">
      <c r="A4" s="10" t="s">
        <v>2</v>
      </c>
      <c r="B4" s="1" t="s">
        <v>3</v>
      </c>
      <c r="C4" s="4">
        <v>913408.76399999997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>
        <f t="shared" ref="P4:P15" si="0">SUM(C4:O4)</f>
        <v>913408.76399999997</v>
      </c>
    </row>
    <row r="5" spans="1:16" ht="39" customHeight="1">
      <c r="A5" s="10"/>
      <c r="B5" s="1" t="s">
        <v>4</v>
      </c>
      <c r="C5" s="4">
        <v>826673.01199999999</v>
      </c>
      <c r="D5" s="4"/>
      <c r="E5" s="4" t="s">
        <v>40</v>
      </c>
      <c r="F5" s="4"/>
      <c r="G5" s="4"/>
      <c r="H5" s="4"/>
      <c r="I5" s="4"/>
      <c r="J5" s="4"/>
      <c r="K5" s="4"/>
      <c r="L5" s="4"/>
      <c r="M5" s="4"/>
      <c r="N5" s="4"/>
      <c r="O5" s="4"/>
      <c r="P5" s="4">
        <f t="shared" si="0"/>
        <v>826673.01199999999</v>
      </c>
    </row>
    <row r="6" spans="1:16" ht="39" customHeight="1">
      <c r="A6" s="10" t="s">
        <v>5</v>
      </c>
      <c r="B6" s="1" t="s">
        <v>6</v>
      </c>
      <c r="C6" s="4"/>
      <c r="D6" s="4">
        <v>913408.76399999997</v>
      </c>
      <c r="E6" s="4">
        <v>261977.7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si="0"/>
        <v>1175386.4639999999</v>
      </c>
    </row>
    <row r="7" spans="1:16" ht="39" customHeight="1">
      <c r="A7" s="10"/>
      <c r="B7" s="1" t="s">
        <v>7</v>
      </c>
      <c r="C7" s="4"/>
      <c r="D7" s="4"/>
      <c r="E7" s="5">
        <f>C5-E6</f>
        <v>564695.31199999992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564695.31199999992</v>
      </c>
    </row>
    <row r="8" spans="1:16" ht="39" customHeight="1">
      <c r="A8" s="10"/>
      <c r="B8" s="1" t="s">
        <v>8</v>
      </c>
      <c r="C8" s="4"/>
      <c r="D8" s="4"/>
      <c r="E8" s="4"/>
      <c r="F8" s="4"/>
      <c r="G8" s="6">
        <v>98638.134000000136</v>
      </c>
      <c r="H8" s="4"/>
      <c r="I8" s="6">
        <v>10713.599000000046</v>
      </c>
      <c r="J8" s="4">
        <v>160659.128</v>
      </c>
      <c r="K8" s="4">
        <v>72174.278000000006</v>
      </c>
      <c r="L8" s="4">
        <v>96355.684999999823</v>
      </c>
      <c r="M8" s="4">
        <v>23757.155999999999</v>
      </c>
      <c r="N8" s="4"/>
      <c r="O8" s="4"/>
      <c r="P8" s="4">
        <f t="shared" si="0"/>
        <v>462297.98</v>
      </c>
    </row>
    <row r="9" spans="1:16" ht="39" customHeight="1">
      <c r="A9" s="1" t="s">
        <v>10</v>
      </c>
      <c r="B9" s="1" t="s">
        <v>9</v>
      </c>
      <c r="C9" s="4"/>
      <c r="D9" s="4"/>
      <c r="E9" s="4"/>
      <c r="F9" s="4">
        <v>143097</v>
      </c>
      <c r="G9" s="4">
        <v>393882.9</v>
      </c>
      <c r="H9" s="4">
        <v>133634.79999999999</v>
      </c>
      <c r="I9" s="4"/>
      <c r="J9" s="4"/>
      <c r="K9" s="4"/>
      <c r="L9" s="4"/>
      <c r="M9" s="4"/>
      <c r="N9" s="4"/>
      <c r="O9" s="4"/>
      <c r="P9" s="4">
        <f t="shared" si="0"/>
        <v>670614.69999999995</v>
      </c>
    </row>
    <row r="10" spans="1:16" ht="39" customHeight="1">
      <c r="A10" s="11" t="s">
        <v>11</v>
      </c>
      <c r="B10" s="1" t="s">
        <v>12</v>
      </c>
      <c r="C10" s="4">
        <v>160659.128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160659.128</v>
      </c>
    </row>
    <row r="11" spans="1:16" ht="39" customHeight="1">
      <c r="A11" s="12"/>
      <c r="B11" s="1" t="s">
        <v>13</v>
      </c>
      <c r="C11" s="4"/>
      <c r="D11" s="4"/>
      <c r="E11" s="4"/>
      <c r="F11" s="4"/>
      <c r="G11" s="4">
        <v>72174.278000000006</v>
      </c>
      <c r="H11" s="4"/>
      <c r="I11" s="4"/>
      <c r="J11" s="4"/>
      <c r="K11" s="4"/>
      <c r="L11" s="4"/>
      <c r="M11" s="4"/>
      <c r="N11" s="4"/>
      <c r="O11" s="4"/>
      <c r="P11" s="4">
        <f t="shared" si="0"/>
        <v>72174.278000000006</v>
      </c>
    </row>
    <row r="12" spans="1:16" ht="39" customHeight="1">
      <c r="A12" s="12"/>
      <c r="B12" s="1" t="s">
        <v>14</v>
      </c>
      <c r="C12" s="4"/>
      <c r="D12" s="4"/>
      <c r="E12" s="4"/>
      <c r="F12" s="6">
        <v>96355.684999999823</v>
      </c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96355.684999999823</v>
      </c>
    </row>
    <row r="13" spans="1:16" ht="39" customHeight="1">
      <c r="A13" s="13"/>
      <c r="B13" s="1" t="s">
        <v>44</v>
      </c>
      <c r="C13" s="4">
        <v>23757.155999999999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23757.155999999999</v>
      </c>
    </row>
    <row r="14" spans="1:16" ht="39" customHeight="1">
      <c r="A14" s="10" t="s">
        <v>18</v>
      </c>
      <c r="B14" s="1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761603.00699999998</v>
      </c>
      <c r="P14" s="4">
        <f t="shared" si="0"/>
        <v>761603.00699999998</v>
      </c>
    </row>
    <row r="15" spans="1:16" ht="39" customHeight="1">
      <c r="A15" s="10"/>
      <c r="B15" s="1" t="s">
        <v>16</v>
      </c>
      <c r="C15" s="4">
        <v>707821.33400000003</v>
      </c>
      <c r="D15" s="4"/>
      <c r="E15" s="4"/>
      <c r="F15" s="4"/>
      <c r="G15" s="4"/>
      <c r="H15" s="4"/>
      <c r="I15" s="6">
        <f>O14-C15</f>
        <v>53781.672999999952</v>
      </c>
      <c r="J15" s="4"/>
      <c r="K15" s="4"/>
      <c r="L15" s="4"/>
      <c r="M15" s="4"/>
      <c r="N15" s="4"/>
      <c r="O15" s="4"/>
      <c r="P15" s="4">
        <f t="shared" si="0"/>
        <v>761603.00699999998</v>
      </c>
    </row>
    <row r="16" spans="1:16" ht="39" customHeight="1">
      <c r="A16" s="10" t="s">
        <v>17</v>
      </c>
      <c r="B16" s="10"/>
      <c r="C16" s="4">
        <f>SUM(C3:C15)</f>
        <v>4560429.5980000002</v>
      </c>
      <c r="D16" s="4">
        <f t="shared" ref="D16:O16" si="1">SUM(D3:D15)</f>
        <v>913408.76399999997</v>
      </c>
      <c r="E16" s="4">
        <f t="shared" si="1"/>
        <v>826673.01199999987</v>
      </c>
      <c r="F16" s="4">
        <f t="shared" si="1"/>
        <v>1175386.4639999999</v>
      </c>
      <c r="G16" s="4">
        <f t="shared" si="1"/>
        <v>564695.31200000015</v>
      </c>
      <c r="H16" s="4">
        <f t="shared" si="1"/>
        <v>462297.98</v>
      </c>
      <c r="I16" s="4">
        <f t="shared" si="1"/>
        <v>670614.69999999995</v>
      </c>
      <c r="J16" s="4">
        <f t="shared" si="1"/>
        <v>160659.128</v>
      </c>
      <c r="K16" s="4">
        <f t="shared" si="1"/>
        <v>72174.278000000006</v>
      </c>
      <c r="L16" s="4">
        <f t="shared" si="1"/>
        <v>96355.684999999823</v>
      </c>
      <c r="M16" s="4">
        <f t="shared" si="1"/>
        <v>23757.155999999999</v>
      </c>
      <c r="N16" s="4">
        <f t="shared" si="1"/>
        <v>761603.00699999998</v>
      </c>
      <c r="O16" s="4">
        <f t="shared" si="1"/>
        <v>761603.00699999998</v>
      </c>
      <c r="P16" s="4"/>
    </row>
    <row r="24" spans="9:9">
      <c r="I24" s="3"/>
    </row>
  </sheetData>
  <mergeCells count="11">
    <mergeCell ref="A4:A5"/>
    <mergeCell ref="A6:A8"/>
    <mergeCell ref="A14:A15"/>
    <mergeCell ref="A16:B16"/>
    <mergeCell ref="A10:A13"/>
    <mergeCell ref="A1:B2"/>
    <mergeCell ref="D1:E1"/>
    <mergeCell ref="F1:H1"/>
    <mergeCell ref="N1:O1"/>
    <mergeCell ref="P1:P2"/>
    <mergeCell ref="J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9"/>
  <sheetViews>
    <sheetView zoomScale="90" zoomScaleNormal="73" workbookViewId="0">
      <pane xSplit="2" ySplit="2" topLeftCell="T9" activePane="bottomRight" state="frozen"/>
      <selection pane="topRight" activeCell="C1" sqref="C1"/>
      <selection pane="bottomLeft" activeCell="A3" sqref="A3"/>
      <selection pane="bottomRight" activeCell="Z27" sqref="Z27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7109375" bestFit="1" customWidth="1"/>
    <col min="6" max="6" width="13.85546875" bestFit="1" customWidth="1"/>
    <col min="7" max="7" width="25.42578125" bestFit="1" customWidth="1"/>
    <col min="8" max="9" width="9.28515625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8" width="11" bestFit="1" customWidth="1"/>
    <col min="29" max="29" width="12.28515625" bestFit="1" customWidth="1"/>
    <col min="30" max="32" width="11" bestFit="1" customWidth="1"/>
    <col min="33" max="33" width="11" customWidth="1"/>
    <col min="34" max="36" width="11" bestFit="1" customWidth="1"/>
  </cols>
  <sheetData>
    <row r="1" spans="1:38" ht="33" customHeight="1">
      <c r="A1" s="17"/>
      <c r="B1" s="18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 t="s">
        <v>2</v>
      </c>
      <c r="Y1" s="10"/>
      <c r="Z1" s="10" t="s">
        <v>5</v>
      </c>
      <c r="AA1" s="10"/>
      <c r="AB1" s="10"/>
      <c r="AC1" s="1" t="s">
        <v>10</v>
      </c>
      <c r="AD1" s="14" t="s">
        <v>11</v>
      </c>
      <c r="AE1" s="15"/>
      <c r="AF1" s="15"/>
      <c r="AG1" s="16"/>
      <c r="AH1" s="10" t="s">
        <v>18</v>
      </c>
      <c r="AI1" s="10"/>
      <c r="AJ1" s="10" t="s">
        <v>17</v>
      </c>
    </row>
    <row r="2" spans="1:38" ht="33" customHeight="1">
      <c r="A2" s="19"/>
      <c r="B2" s="20"/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3</v>
      </c>
      <c r="Y2" s="1" t="s">
        <v>4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12</v>
      </c>
      <c r="AE2" s="1" t="s">
        <v>13</v>
      </c>
      <c r="AF2" s="1" t="s">
        <v>14</v>
      </c>
      <c r="AG2" s="1" t="s">
        <v>44</v>
      </c>
      <c r="AH2" s="1" t="s">
        <v>15</v>
      </c>
      <c r="AI2" s="1" t="s">
        <v>16</v>
      </c>
      <c r="AJ2" s="10"/>
    </row>
    <row r="3" spans="1:38" ht="33" customHeight="1">
      <c r="A3" s="10" t="s">
        <v>0</v>
      </c>
      <c r="B3" s="1" t="s">
        <v>19</v>
      </c>
      <c r="C3" s="4">
        <v>4473.0429999999997</v>
      </c>
      <c r="D3" s="4">
        <v>4.319</v>
      </c>
      <c r="E3" s="4">
        <v>39046.895121900001</v>
      </c>
      <c r="F3" s="4">
        <v>49.076796000000002</v>
      </c>
      <c r="G3" s="4">
        <v>10.343</v>
      </c>
      <c r="H3" s="4">
        <v>380.60899999999998</v>
      </c>
      <c r="I3" s="4">
        <v>21.111999999999998</v>
      </c>
      <c r="J3" s="4">
        <v>9454.4419999999991</v>
      </c>
      <c r="K3" s="4">
        <v>19.204805</v>
      </c>
      <c r="L3" s="4">
        <v>36.036000000000001</v>
      </c>
      <c r="M3" s="4">
        <v>8.7260000000000009</v>
      </c>
      <c r="N3" s="4">
        <v>281.93489679999999</v>
      </c>
      <c r="O3" s="4">
        <v>290.95</v>
      </c>
      <c r="P3" s="4">
        <v>89.918999999999997</v>
      </c>
      <c r="Q3" s="4">
        <v>1150.008</v>
      </c>
      <c r="R3" s="4">
        <v>203.1617104</v>
      </c>
      <c r="S3" s="4">
        <v>2.0258780999999999</v>
      </c>
      <c r="T3" s="4">
        <v>30.207204000000001</v>
      </c>
      <c r="U3" s="4">
        <v>3.135195</v>
      </c>
      <c r="V3" s="4">
        <v>136.08210320000001</v>
      </c>
      <c r="W3" s="4">
        <v>5.1982895999999998</v>
      </c>
      <c r="X3" s="4"/>
      <c r="Y3" s="4"/>
      <c r="Z3" s="4">
        <v>17897.539000000001</v>
      </c>
      <c r="AA3" s="4"/>
      <c r="AB3" s="4">
        <v>0</v>
      </c>
      <c r="AC3" s="4">
        <v>384.49400000000003</v>
      </c>
      <c r="AD3" s="4"/>
      <c r="AE3" s="4"/>
      <c r="AF3" s="4"/>
      <c r="AG3" s="4"/>
      <c r="AH3" s="4">
        <v>1080.9490000000001</v>
      </c>
      <c r="AI3" s="4"/>
      <c r="AJ3" s="4">
        <f>SUM(C3:AI3)</f>
        <v>75059.411000000007</v>
      </c>
      <c r="AL3" s="2"/>
    </row>
    <row r="4" spans="1:38" ht="33" customHeight="1">
      <c r="A4" s="10"/>
      <c r="B4" s="1" t="s">
        <v>20</v>
      </c>
      <c r="C4" s="4">
        <v>0.56000000000000005</v>
      </c>
      <c r="D4" s="4">
        <v>2.1800000000000002</v>
      </c>
      <c r="E4" s="4">
        <v>110842.21400000001</v>
      </c>
      <c r="F4" s="4">
        <v>0</v>
      </c>
      <c r="G4" s="4">
        <v>37676.635000000002</v>
      </c>
      <c r="H4" s="4">
        <v>293.53500000000003</v>
      </c>
      <c r="I4" s="4">
        <v>0</v>
      </c>
      <c r="J4" s="4">
        <v>4.194</v>
      </c>
      <c r="K4" s="4">
        <v>0</v>
      </c>
      <c r="L4" s="4">
        <v>0</v>
      </c>
      <c r="M4" s="4">
        <v>0.127</v>
      </c>
      <c r="N4" s="4">
        <v>23.072650799999998</v>
      </c>
      <c r="O4" s="4">
        <v>5.3920000000000003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>
        <v>15.273999999999999</v>
      </c>
      <c r="AA4" s="4"/>
      <c r="AB4" s="4">
        <v>0</v>
      </c>
      <c r="AC4" s="4">
        <v>1989.682</v>
      </c>
      <c r="AD4" s="4"/>
      <c r="AE4" s="4"/>
      <c r="AF4" s="4"/>
      <c r="AG4" s="4"/>
      <c r="AH4" s="4">
        <v>112.92700000000001</v>
      </c>
      <c r="AI4" s="4"/>
      <c r="AJ4" s="4">
        <f t="shared" ref="AJ4:AJ26" si="0">SUM(C4:AI4)</f>
        <v>150977.182</v>
      </c>
    </row>
    <row r="5" spans="1:38" ht="33" customHeight="1">
      <c r="A5" s="10"/>
      <c r="B5" s="1" t="s">
        <v>21</v>
      </c>
      <c r="C5" s="4">
        <v>17747.875359400001</v>
      </c>
      <c r="D5" s="4">
        <v>659.44305039999995</v>
      </c>
      <c r="E5" s="4">
        <v>839233.6035804787</v>
      </c>
      <c r="F5" s="4">
        <v>12865.232927056899</v>
      </c>
      <c r="G5" s="4">
        <v>13861.0813655</v>
      </c>
      <c r="H5" s="4">
        <v>103098.13265129999</v>
      </c>
      <c r="I5" s="4">
        <v>41947.463117600004</v>
      </c>
      <c r="J5" s="4">
        <v>58596.154099299994</v>
      </c>
      <c r="K5" s="4">
        <v>8200.9914303199803</v>
      </c>
      <c r="L5" s="4">
        <v>4030.4418646999998</v>
      </c>
      <c r="M5" s="4">
        <v>3766.4950039</v>
      </c>
      <c r="N5" s="4">
        <v>33513.140411987762</v>
      </c>
      <c r="O5" s="4">
        <v>9881.3841632000003</v>
      </c>
      <c r="P5" s="4">
        <v>7971.0091967999997</v>
      </c>
      <c r="Q5" s="4">
        <v>39895.570822400005</v>
      </c>
      <c r="R5" s="4">
        <v>24575.584037496323</v>
      </c>
      <c r="S5" s="4">
        <v>9481.8572919213293</v>
      </c>
      <c r="T5" s="4">
        <v>7918.6651780430993</v>
      </c>
      <c r="U5" s="4">
        <v>2532.2076575800197</v>
      </c>
      <c r="V5" s="4">
        <v>2417.9420603122398</v>
      </c>
      <c r="W5" s="4">
        <v>300.55839810368002</v>
      </c>
      <c r="X5" s="4"/>
      <c r="Y5" s="4"/>
      <c r="Z5" s="4">
        <v>213777.45697209999</v>
      </c>
      <c r="AA5" s="4"/>
      <c r="AB5" s="4">
        <v>0</v>
      </c>
      <c r="AC5" s="4">
        <v>163215.9600017</v>
      </c>
      <c r="AD5" s="4"/>
      <c r="AE5" s="4"/>
      <c r="AF5" s="4"/>
      <c r="AG5" s="4"/>
      <c r="AH5" s="4">
        <v>621764.05098910001</v>
      </c>
      <c r="AI5" s="4"/>
      <c r="AJ5" s="4">
        <f t="shared" si="0"/>
        <v>2241252.3016307</v>
      </c>
    </row>
    <row r="6" spans="1:38" ht="33" customHeight="1">
      <c r="A6" s="10"/>
      <c r="B6" s="1" t="s">
        <v>22</v>
      </c>
      <c r="C6" s="4">
        <v>1435.5662299999999</v>
      </c>
      <c r="D6" s="4">
        <v>35.198197</v>
      </c>
      <c r="E6" s="4">
        <v>43166.554754787896</v>
      </c>
      <c r="F6" s="4">
        <v>4423.724786062</v>
      </c>
      <c r="G6" s="4">
        <v>745.36637400000006</v>
      </c>
      <c r="H6" s="4">
        <v>5118.3661540000003</v>
      </c>
      <c r="I6" s="4">
        <v>1780.2489520000001</v>
      </c>
      <c r="J6" s="4">
        <v>8450.0668020000012</v>
      </c>
      <c r="K6" s="4">
        <v>5037.7166552658009</v>
      </c>
      <c r="L6" s="4">
        <v>585.75289100000009</v>
      </c>
      <c r="M6" s="4">
        <v>381.59492999999998</v>
      </c>
      <c r="N6" s="4">
        <v>3221.8914249036002</v>
      </c>
      <c r="O6" s="4">
        <v>1030.6090019999999</v>
      </c>
      <c r="P6" s="4">
        <v>1202.5059210000002</v>
      </c>
      <c r="Q6" s="4">
        <v>7098.1243770000001</v>
      </c>
      <c r="R6" s="4">
        <v>3079.3324182056003</v>
      </c>
      <c r="S6" s="4">
        <v>664.37594721210007</v>
      </c>
      <c r="T6" s="4">
        <v>2722.8419119380001</v>
      </c>
      <c r="U6" s="4">
        <v>296.95781073420011</v>
      </c>
      <c r="V6" s="4">
        <v>276.69162309640001</v>
      </c>
      <c r="W6" s="4">
        <v>45.609230794399998</v>
      </c>
      <c r="X6" s="4"/>
      <c r="Y6" s="4"/>
      <c r="Z6" s="4">
        <v>56432.395283999998</v>
      </c>
      <c r="AA6" s="4"/>
      <c r="AB6" s="4">
        <v>0</v>
      </c>
      <c r="AC6" s="4">
        <v>9516.1853579999988</v>
      </c>
      <c r="AD6" s="4"/>
      <c r="AE6" s="4"/>
      <c r="AF6" s="4"/>
      <c r="AG6" s="4"/>
      <c r="AH6" s="4">
        <v>22379.124206</v>
      </c>
      <c r="AI6" s="4"/>
      <c r="AJ6" s="4">
        <f t="shared" si="0"/>
        <v>179126.80124100001</v>
      </c>
    </row>
    <row r="7" spans="1:38" ht="33" customHeight="1">
      <c r="A7" s="10"/>
      <c r="B7" s="1" t="s">
        <v>23</v>
      </c>
      <c r="C7" s="4">
        <v>915.38099999999997</v>
      </c>
      <c r="D7" s="4">
        <v>108.59</v>
      </c>
      <c r="E7" s="4">
        <v>37997.902108800001</v>
      </c>
      <c r="F7" s="4">
        <v>2401.5373949999998</v>
      </c>
      <c r="G7" s="4">
        <v>16182.191999999999</v>
      </c>
      <c r="H7" s="4">
        <v>1052.788</v>
      </c>
      <c r="I7" s="4">
        <v>2613.6729999999998</v>
      </c>
      <c r="J7" s="4">
        <v>5156.241</v>
      </c>
      <c r="K7" s="4">
        <v>1262.4525538</v>
      </c>
      <c r="L7" s="4">
        <v>1434.4010000000001</v>
      </c>
      <c r="M7" s="4">
        <v>3101.9870000000001</v>
      </c>
      <c r="N7" s="4">
        <v>8317.9505816000001</v>
      </c>
      <c r="O7" s="4">
        <v>1856.575</v>
      </c>
      <c r="P7" s="4">
        <v>3970.3519999999999</v>
      </c>
      <c r="Q7" s="4">
        <v>5150.9740000000002</v>
      </c>
      <c r="R7" s="4">
        <v>2653.2842648000001</v>
      </c>
      <c r="S7" s="4">
        <v>192.56589120000001</v>
      </c>
      <c r="T7" s="4">
        <v>1478.1676050000001</v>
      </c>
      <c r="U7" s="4">
        <v>162.1914462</v>
      </c>
      <c r="V7" s="4">
        <v>566.94141839999998</v>
      </c>
      <c r="W7" s="4">
        <v>46.388735199999999</v>
      </c>
      <c r="X7" s="4"/>
      <c r="Y7" s="4"/>
      <c r="Z7" s="4">
        <v>22621.353999999999</v>
      </c>
      <c r="AA7" s="4"/>
      <c r="AB7" s="4">
        <v>1009.391</v>
      </c>
      <c r="AC7" s="4">
        <v>0</v>
      </c>
      <c r="AD7" s="4"/>
      <c r="AE7" s="4"/>
      <c r="AF7" s="4"/>
      <c r="AG7" s="4"/>
      <c r="AH7" s="4">
        <v>1108.335</v>
      </c>
      <c r="AI7" s="4"/>
      <c r="AJ7" s="4">
        <f t="shared" si="0"/>
        <v>121361.61599999999</v>
      </c>
    </row>
    <row r="8" spans="1:38" ht="33" customHeight="1">
      <c r="A8" s="10"/>
      <c r="B8" s="1" t="s">
        <v>24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833.03499999999997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>
        <v>0</v>
      </c>
      <c r="AA8" s="4"/>
      <c r="AB8" s="4">
        <v>0</v>
      </c>
      <c r="AC8" s="4">
        <v>260546.71799999999</v>
      </c>
      <c r="AD8" s="4"/>
      <c r="AE8" s="4"/>
      <c r="AF8" s="4"/>
      <c r="AG8" s="4"/>
      <c r="AH8" s="4">
        <v>192.596</v>
      </c>
      <c r="AI8" s="4"/>
      <c r="AJ8" s="4">
        <f t="shared" si="0"/>
        <v>275175.86499999999</v>
      </c>
    </row>
    <row r="9" spans="1:38" ht="33" customHeight="1">
      <c r="A9" s="10"/>
      <c r="B9" s="1" t="s">
        <v>25</v>
      </c>
      <c r="C9" s="4">
        <v>1006.255</v>
      </c>
      <c r="D9" s="4">
        <v>626.02099999999996</v>
      </c>
      <c r="E9" s="4">
        <v>46872.543870399997</v>
      </c>
      <c r="F9" s="4">
        <v>13230.593897999999</v>
      </c>
      <c r="G9" s="4">
        <v>1782.85</v>
      </c>
      <c r="H9" s="4">
        <v>2406.4050000000002</v>
      </c>
      <c r="I9" s="4">
        <v>23796.05</v>
      </c>
      <c r="J9" s="4">
        <v>1142.2760000000001</v>
      </c>
      <c r="K9" s="4">
        <v>1766.2126880000001</v>
      </c>
      <c r="L9" s="4">
        <v>885.10400000000004</v>
      </c>
      <c r="M9" s="4">
        <v>570.495</v>
      </c>
      <c r="N9" s="4">
        <v>4964.6881651999993</v>
      </c>
      <c r="O9" s="4">
        <v>2587.777</v>
      </c>
      <c r="P9" s="4">
        <v>476.87299999999999</v>
      </c>
      <c r="Q9" s="4">
        <v>603.60299999999995</v>
      </c>
      <c r="R9" s="4">
        <v>1183.1409328</v>
      </c>
      <c r="S9" s="4">
        <v>546.23112960000003</v>
      </c>
      <c r="T9" s="4">
        <v>8143.5481019999997</v>
      </c>
      <c r="U9" s="4">
        <v>851.16931199999999</v>
      </c>
      <c r="V9" s="4">
        <v>754.48183480000012</v>
      </c>
      <c r="W9" s="4">
        <v>72.810067200000006</v>
      </c>
      <c r="X9" s="4"/>
      <c r="Y9" s="4"/>
      <c r="Z9" s="4">
        <v>30364.851999999999</v>
      </c>
      <c r="AA9" s="4"/>
      <c r="AB9" s="4">
        <v>0</v>
      </c>
      <c r="AC9" s="4">
        <v>683.36199999999997</v>
      </c>
      <c r="AD9" s="4"/>
      <c r="AE9" s="4"/>
      <c r="AF9" s="4"/>
      <c r="AG9" s="4"/>
      <c r="AH9" s="4">
        <v>34489.231</v>
      </c>
      <c r="AI9" s="4"/>
      <c r="AJ9" s="4">
        <f t="shared" si="0"/>
        <v>179806.57399999999</v>
      </c>
    </row>
    <row r="10" spans="1:38" ht="33" customHeight="1">
      <c r="A10" s="10"/>
      <c r="B10" s="1" t="s">
        <v>26</v>
      </c>
      <c r="C10" s="4">
        <v>621.39800000000002</v>
      </c>
      <c r="D10" s="4">
        <v>98.004000000000005</v>
      </c>
      <c r="E10" s="4">
        <v>11723.701414200001</v>
      </c>
      <c r="F10" s="4">
        <v>7536.5775519999997</v>
      </c>
      <c r="G10" s="4">
        <v>931.19500000000005</v>
      </c>
      <c r="H10" s="4">
        <v>1142.242</v>
      </c>
      <c r="I10" s="4">
        <v>2630.5990000000002</v>
      </c>
      <c r="J10" s="4">
        <v>1862.1780000000001</v>
      </c>
      <c r="K10" s="4">
        <v>1937.6779828000001</v>
      </c>
      <c r="L10" s="4">
        <v>4717.0230000000001</v>
      </c>
      <c r="M10" s="4">
        <v>1681.306</v>
      </c>
      <c r="N10" s="4">
        <v>11055.381019999999</v>
      </c>
      <c r="O10" s="4">
        <v>3037.89</v>
      </c>
      <c r="P10" s="4">
        <v>8070.6440000000002</v>
      </c>
      <c r="Q10" s="4">
        <v>5936.2950000000001</v>
      </c>
      <c r="R10" s="4">
        <v>5060.3196383999993</v>
      </c>
      <c r="S10" s="4">
        <v>226.40558580000001</v>
      </c>
      <c r="T10" s="4">
        <v>4638.8304479999997</v>
      </c>
      <c r="U10" s="4">
        <v>483.96501719999998</v>
      </c>
      <c r="V10" s="4">
        <v>1011.14198</v>
      </c>
      <c r="W10" s="4">
        <v>838.8803615999999</v>
      </c>
      <c r="X10" s="4"/>
      <c r="Y10" s="4"/>
      <c r="Z10" s="4">
        <v>103692.954</v>
      </c>
      <c r="AA10" s="4"/>
      <c r="AB10" s="4">
        <v>0</v>
      </c>
      <c r="AC10" s="4">
        <v>0</v>
      </c>
      <c r="AD10" s="4"/>
      <c r="AE10" s="4"/>
      <c r="AF10" s="4"/>
      <c r="AG10" s="4"/>
      <c r="AH10" s="4">
        <v>11206.638000000001</v>
      </c>
      <c r="AI10" s="4"/>
      <c r="AJ10" s="4">
        <f t="shared" si="0"/>
        <v>190141.247</v>
      </c>
    </row>
    <row r="11" spans="1:38" ht="33" customHeight="1">
      <c r="A11" s="10"/>
      <c r="B11" s="1" t="s">
        <v>27</v>
      </c>
      <c r="C11" s="4">
        <v>198.75600700000001</v>
      </c>
      <c r="D11" s="4">
        <v>15.678584600000001</v>
      </c>
      <c r="E11" s="4">
        <v>4108.9196559271995</v>
      </c>
      <c r="F11" s="4">
        <v>5859.2509027574006</v>
      </c>
      <c r="G11" s="4">
        <v>371.8069686</v>
      </c>
      <c r="H11" s="4">
        <v>407.80618420000002</v>
      </c>
      <c r="I11" s="4">
        <v>1504.1990863999999</v>
      </c>
      <c r="J11" s="4">
        <v>1288.3053936000001</v>
      </c>
      <c r="K11" s="4">
        <v>13080.609454265599</v>
      </c>
      <c r="L11" s="4">
        <v>6985.7902255999998</v>
      </c>
      <c r="M11" s="4">
        <v>813.33554520000007</v>
      </c>
      <c r="N11" s="4">
        <v>15062.23582511872</v>
      </c>
      <c r="O11" s="4">
        <v>2234.9409267999999</v>
      </c>
      <c r="P11" s="4">
        <v>2565.3153605999996</v>
      </c>
      <c r="Q11" s="4">
        <v>550.25241579999999</v>
      </c>
      <c r="R11" s="4">
        <v>2298.6356917206399</v>
      </c>
      <c r="S11" s="4">
        <v>77.233292872799993</v>
      </c>
      <c r="T11" s="4">
        <v>3606.4209918426</v>
      </c>
      <c r="U11" s="4">
        <v>2392.1200843344</v>
      </c>
      <c r="V11" s="4">
        <v>535.67653568127992</v>
      </c>
      <c r="W11" s="4">
        <v>156.42059027936</v>
      </c>
      <c r="X11" s="4"/>
      <c r="Y11" s="4"/>
      <c r="Z11" s="4">
        <v>32987.4141036</v>
      </c>
      <c r="AA11" s="4"/>
      <c r="AB11" s="4">
        <v>0</v>
      </c>
      <c r="AC11" s="4">
        <v>19334.0520894</v>
      </c>
      <c r="AD11" s="4"/>
      <c r="AE11" s="4"/>
      <c r="AF11" s="4"/>
      <c r="AG11" s="4"/>
      <c r="AH11" s="4">
        <v>8162.4795921999994</v>
      </c>
      <c r="AI11" s="4"/>
      <c r="AJ11" s="4">
        <f t="shared" si="0"/>
        <v>124597.65550840001</v>
      </c>
    </row>
    <row r="12" spans="1:38" ht="33" customHeight="1">
      <c r="A12" s="10"/>
      <c r="B12" s="1" t="s">
        <v>28</v>
      </c>
      <c r="C12" s="4">
        <v>1231.0119999999999</v>
      </c>
      <c r="D12" s="4">
        <v>191.881</v>
      </c>
      <c r="E12" s="4">
        <v>18623.606704999998</v>
      </c>
      <c r="F12" s="4">
        <v>5027.0351799999999</v>
      </c>
      <c r="G12" s="4">
        <v>2048.471</v>
      </c>
      <c r="H12" s="4">
        <v>5248.2089999999998</v>
      </c>
      <c r="I12" s="4">
        <v>2440.3780000000002</v>
      </c>
      <c r="J12" s="4">
        <v>3163.9119999999998</v>
      </c>
      <c r="K12" s="4">
        <v>1425.7833298</v>
      </c>
      <c r="L12" s="4">
        <v>28519.482</v>
      </c>
      <c r="M12" s="4">
        <v>20055.798999999999</v>
      </c>
      <c r="N12" s="4">
        <v>5154.3130964000002</v>
      </c>
      <c r="O12" s="4">
        <v>4989.7780000000002</v>
      </c>
      <c r="P12" s="4">
        <v>1699.3879999999999</v>
      </c>
      <c r="Q12" s="4">
        <v>3701.8310000000001</v>
      </c>
      <c r="R12" s="4">
        <v>1994.7095967999999</v>
      </c>
      <c r="S12" s="4">
        <v>302.27329499999996</v>
      </c>
      <c r="T12" s="4">
        <v>3094.1848199999999</v>
      </c>
      <c r="U12" s="4">
        <v>350.77867019999997</v>
      </c>
      <c r="V12" s="4">
        <v>261.10590359999998</v>
      </c>
      <c r="W12" s="4">
        <v>130.98140319999999</v>
      </c>
      <c r="X12" s="4"/>
      <c r="Y12" s="4"/>
      <c r="Z12" s="4">
        <v>74115.437999999995</v>
      </c>
      <c r="AA12" s="4"/>
      <c r="AB12" s="4">
        <v>0</v>
      </c>
      <c r="AC12" s="4">
        <v>0</v>
      </c>
      <c r="AD12" s="4"/>
      <c r="AE12" s="4"/>
      <c r="AF12" s="4"/>
      <c r="AG12" s="4"/>
      <c r="AH12" s="4">
        <v>4694.4139999999998</v>
      </c>
      <c r="AI12" s="4"/>
      <c r="AJ12" s="4">
        <f t="shared" si="0"/>
        <v>188464.76500000001</v>
      </c>
    </row>
    <row r="13" spans="1:38" ht="33" customHeight="1">
      <c r="A13" s="10"/>
      <c r="B13" s="1" t="s">
        <v>29</v>
      </c>
      <c r="C13" s="4">
        <v>66.954999999999998</v>
      </c>
      <c r="D13" s="4">
        <v>7.782</v>
      </c>
      <c r="E13" s="4">
        <v>3812.8829238999997</v>
      </c>
      <c r="F13" s="4">
        <v>9594.3285370000012</v>
      </c>
      <c r="G13" s="4">
        <v>564.05100000000004</v>
      </c>
      <c r="H13" s="4">
        <v>781.476</v>
      </c>
      <c r="I13" s="4">
        <v>1530.2639999999999</v>
      </c>
      <c r="J13" s="4">
        <v>11059.503000000001</v>
      </c>
      <c r="K13" s="4">
        <v>1260.54375</v>
      </c>
      <c r="L13" s="4">
        <v>7292.3990000000003</v>
      </c>
      <c r="M13" s="4">
        <v>7982.9769999999999</v>
      </c>
      <c r="N13" s="4">
        <v>7643.1378156000001</v>
      </c>
      <c r="O13" s="4">
        <v>1738.5119999999999</v>
      </c>
      <c r="P13" s="4">
        <v>2240.83</v>
      </c>
      <c r="Q13" s="4">
        <v>3964.5590000000002</v>
      </c>
      <c r="R13" s="4">
        <v>2135.0154175999996</v>
      </c>
      <c r="S13" s="4">
        <v>72.34307609999999</v>
      </c>
      <c r="T13" s="4">
        <v>5905.3944630000005</v>
      </c>
      <c r="U13" s="4">
        <v>400.34924999999998</v>
      </c>
      <c r="V13" s="4">
        <v>419.91518440000004</v>
      </c>
      <c r="W13" s="4">
        <v>185.7835824</v>
      </c>
      <c r="X13" s="4"/>
      <c r="Y13" s="4"/>
      <c r="Z13" s="4">
        <v>131970.416</v>
      </c>
      <c r="AA13" s="4"/>
      <c r="AB13" s="4">
        <v>0</v>
      </c>
      <c r="AC13" s="4">
        <v>31020.904999999999</v>
      </c>
      <c r="AD13" s="4"/>
      <c r="AE13" s="4"/>
      <c r="AF13" s="4"/>
      <c r="AG13" s="4"/>
      <c r="AH13" s="4">
        <v>366.53699999999998</v>
      </c>
      <c r="AI13" s="4"/>
      <c r="AJ13" s="4">
        <f t="shared" si="0"/>
        <v>232016.86000000002</v>
      </c>
    </row>
    <row r="14" spans="1:38" ht="33" customHeight="1">
      <c r="A14" s="10"/>
      <c r="B14" s="1" t="s">
        <v>30</v>
      </c>
      <c r="C14" s="4">
        <v>1288.728584</v>
      </c>
      <c r="D14" s="4">
        <v>375.57602839999998</v>
      </c>
      <c r="E14" s="4">
        <v>62096.167612459125</v>
      </c>
      <c r="F14" s="4">
        <v>14791.599912481601</v>
      </c>
      <c r="G14" s="4">
        <v>4432.4957904000003</v>
      </c>
      <c r="H14" s="4">
        <v>19824.860771600001</v>
      </c>
      <c r="I14" s="4">
        <v>13794.367159199999</v>
      </c>
      <c r="J14" s="4">
        <v>4954.8961156000005</v>
      </c>
      <c r="K14" s="4">
        <v>11740.967295653199</v>
      </c>
      <c r="L14" s="4">
        <v>14557.4969272</v>
      </c>
      <c r="M14" s="4">
        <v>12016.583045199999</v>
      </c>
      <c r="N14" s="4">
        <v>30184.3030770648</v>
      </c>
      <c r="O14" s="4">
        <v>5924.7485372000001</v>
      </c>
      <c r="P14" s="4">
        <v>4699.5799731999996</v>
      </c>
      <c r="Q14" s="4">
        <v>2958.9091639999997</v>
      </c>
      <c r="R14" s="4">
        <v>4794.6532434396804</v>
      </c>
      <c r="S14" s="4">
        <v>632.97026714087997</v>
      </c>
      <c r="T14" s="4">
        <v>9104.3611739183998</v>
      </c>
      <c r="U14" s="4">
        <v>2285.6313339467997</v>
      </c>
      <c r="V14" s="4">
        <v>2190.7591505351998</v>
      </c>
      <c r="W14" s="4">
        <v>196.25138856031998</v>
      </c>
      <c r="X14" s="4"/>
      <c r="Y14" s="4"/>
      <c r="Z14" s="4">
        <v>9510.7369512000005</v>
      </c>
      <c r="AA14" s="4"/>
      <c r="AB14" s="4">
        <v>0</v>
      </c>
      <c r="AC14" s="4">
        <v>78578.603039599999</v>
      </c>
      <c r="AD14" s="4"/>
      <c r="AE14" s="4"/>
      <c r="AF14" s="4"/>
      <c r="AG14" s="4"/>
      <c r="AH14" s="4">
        <v>27312.970383600001</v>
      </c>
      <c r="AI14" s="4"/>
      <c r="AJ14" s="4">
        <f t="shared" si="0"/>
        <v>338248.21692560002</v>
      </c>
    </row>
    <row r="15" spans="1:38" ht="33" customHeight="1">
      <c r="A15" s="10"/>
      <c r="B15" s="1" t="s">
        <v>31</v>
      </c>
      <c r="C15" s="4">
        <v>94.936000000000007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581.79499999999996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>
        <v>2343.1669999999999</v>
      </c>
      <c r="AA15" s="4"/>
      <c r="AB15" s="4">
        <v>154168.83600000001</v>
      </c>
      <c r="AC15" s="4">
        <v>0</v>
      </c>
      <c r="AD15" s="4"/>
      <c r="AE15" s="4"/>
      <c r="AF15" s="4"/>
      <c r="AG15" s="4"/>
      <c r="AH15" s="4">
        <v>34.634</v>
      </c>
      <c r="AI15" s="4"/>
      <c r="AJ15" s="4">
        <f t="shared" si="0"/>
        <v>160046.372</v>
      </c>
    </row>
    <row r="16" spans="1:38" ht="33" customHeight="1">
      <c r="A16" s="10"/>
      <c r="B16" s="1" t="s">
        <v>32</v>
      </c>
      <c r="C16" s="4">
        <v>3.4510000000000001</v>
      </c>
      <c r="D16" s="4">
        <v>0.70699999999999996</v>
      </c>
      <c r="E16" s="4">
        <v>626.90538159999994</v>
      </c>
      <c r="F16" s="4">
        <v>348.27168399999999</v>
      </c>
      <c r="G16" s="4">
        <v>38.387</v>
      </c>
      <c r="H16" s="4">
        <v>51.889000000000003</v>
      </c>
      <c r="I16" s="4">
        <v>51.598999999999997</v>
      </c>
      <c r="J16" s="4">
        <v>76.75</v>
      </c>
      <c r="K16" s="4">
        <v>77.604131199999998</v>
      </c>
      <c r="L16" s="4">
        <v>276.07499999999999</v>
      </c>
      <c r="M16" s="4">
        <v>87.951999999999998</v>
      </c>
      <c r="N16" s="4">
        <v>290.4345404</v>
      </c>
      <c r="O16" s="4">
        <v>9.5559999999999992</v>
      </c>
      <c r="P16" s="4">
        <v>45.902999999999999</v>
      </c>
      <c r="Q16" s="4">
        <v>15.39</v>
      </c>
      <c r="R16" s="4">
        <v>75.608513600000009</v>
      </c>
      <c r="S16" s="4">
        <v>6.977618399999999</v>
      </c>
      <c r="T16" s="4">
        <v>214.364316</v>
      </c>
      <c r="U16" s="4">
        <v>9.9878687999999993</v>
      </c>
      <c r="V16" s="4">
        <v>21.240459599999998</v>
      </c>
      <c r="W16" s="4">
        <v>7.1974863999999998</v>
      </c>
      <c r="X16" s="4"/>
      <c r="Y16" s="4"/>
      <c r="Z16" s="4">
        <v>59211.775000000001</v>
      </c>
      <c r="AA16" s="4"/>
      <c r="AB16" s="4">
        <v>70597.013000000006</v>
      </c>
      <c r="AC16" s="4">
        <v>0</v>
      </c>
      <c r="AD16" s="4"/>
      <c r="AE16" s="4"/>
      <c r="AF16" s="4"/>
      <c r="AG16" s="4"/>
      <c r="AH16" s="4">
        <v>229.09</v>
      </c>
      <c r="AI16" s="4"/>
      <c r="AJ16" s="4">
        <f t="shared" si="0"/>
        <v>132374.12899999999</v>
      </c>
    </row>
    <row r="17" spans="1:36" ht="33" customHeight="1">
      <c r="A17" s="10"/>
      <c r="B17" s="1" t="s">
        <v>33</v>
      </c>
      <c r="C17" s="4">
        <v>134.27199999999999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101.083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>
        <v>58562.298000000003</v>
      </c>
      <c r="AA17" s="4"/>
      <c r="AB17" s="4">
        <v>100693.954</v>
      </c>
      <c r="AC17" s="4">
        <v>0</v>
      </c>
      <c r="AD17" s="4"/>
      <c r="AE17" s="4"/>
      <c r="AF17" s="4"/>
      <c r="AG17" s="4"/>
      <c r="AH17" s="4">
        <v>847.43</v>
      </c>
      <c r="AI17" s="4"/>
      <c r="AJ17" s="4">
        <f t="shared" si="0"/>
        <v>167751.88099999999</v>
      </c>
    </row>
    <row r="18" spans="1:36" ht="33" customHeight="1">
      <c r="A18" s="10"/>
      <c r="B18" s="1" t="s">
        <v>34</v>
      </c>
      <c r="C18" s="4">
        <v>499.17783679999997</v>
      </c>
      <c r="D18" s="4">
        <v>58.466905599999997</v>
      </c>
      <c r="E18" s="4">
        <v>5701.1106214676802</v>
      </c>
      <c r="F18" s="4">
        <v>1418.4167027816</v>
      </c>
      <c r="G18" s="4">
        <v>495.49841279999998</v>
      </c>
      <c r="H18" s="4">
        <v>793.46921759999998</v>
      </c>
      <c r="I18" s="4">
        <v>3434.9912776000001</v>
      </c>
      <c r="J18" s="4">
        <v>788.25378319999993</v>
      </c>
      <c r="K18" s="4">
        <v>1753.1283898479999</v>
      </c>
      <c r="L18" s="4">
        <v>1067.7680352</v>
      </c>
      <c r="M18" s="4">
        <v>811.32628</v>
      </c>
      <c r="N18" s="4">
        <v>3676.6042498297597</v>
      </c>
      <c r="O18" s="4">
        <v>296.310564</v>
      </c>
      <c r="P18" s="4">
        <v>1204.1392664</v>
      </c>
      <c r="Q18" s="4">
        <v>1049.5628368</v>
      </c>
      <c r="R18" s="4">
        <v>2861.0417751027203</v>
      </c>
      <c r="S18" s="4">
        <v>78.664204132319995</v>
      </c>
      <c r="T18" s="4">
        <v>873.04808361840003</v>
      </c>
      <c r="U18" s="4">
        <v>302.97963175199999</v>
      </c>
      <c r="V18" s="4">
        <v>190.31074617023998</v>
      </c>
      <c r="W18" s="4">
        <v>99.097496097280001</v>
      </c>
      <c r="X18" s="4"/>
      <c r="Y18" s="4"/>
      <c r="Z18" s="4">
        <v>84307.258000000002</v>
      </c>
      <c r="AA18" s="4"/>
      <c r="AB18" s="4">
        <v>2193.9859999999999</v>
      </c>
      <c r="AC18" s="4">
        <v>674.22500000000002</v>
      </c>
      <c r="AD18" s="4"/>
      <c r="AE18" s="4"/>
      <c r="AF18" s="4"/>
      <c r="AG18" s="4"/>
      <c r="AH18" s="4">
        <v>2093.6586407999998</v>
      </c>
      <c r="AI18" s="4"/>
      <c r="AJ18" s="4">
        <f t="shared" si="0"/>
        <v>116722.49395760002</v>
      </c>
    </row>
    <row r="19" spans="1:36" ht="33" customHeight="1">
      <c r="A19" s="10"/>
      <c r="B19" s="1" t="s">
        <v>35</v>
      </c>
      <c r="C19" s="4">
        <v>43.241640599999997</v>
      </c>
      <c r="D19" s="4">
        <v>2.4389495999999999</v>
      </c>
      <c r="E19" s="4">
        <v>8252.4965577213297</v>
      </c>
      <c r="F19" s="4">
        <v>457.82719094310005</v>
      </c>
      <c r="G19" s="4">
        <v>383.0196345</v>
      </c>
      <c r="H19" s="4">
        <v>538.97934869999995</v>
      </c>
      <c r="I19" s="4">
        <v>341.9968824</v>
      </c>
      <c r="J19" s="4">
        <v>126.8729007</v>
      </c>
      <c r="K19" s="4">
        <v>592.06551268001999</v>
      </c>
      <c r="L19" s="4">
        <v>1097.5441352999999</v>
      </c>
      <c r="M19" s="4">
        <v>92.228996099999989</v>
      </c>
      <c r="N19" s="4">
        <v>2747.7001620122401</v>
      </c>
      <c r="O19" s="4">
        <v>610.53283679999993</v>
      </c>
      <c r="P19" s="4">
        <v>663.33580319999999</v>
      </c>
      <c r="Q19" s="4">
        <v>524.06417759999999</v>
      </c>
      <c r="R19" s="4">
        <v>630.60424330367994</v>
      </c>
      <c r="S19" s="4">
        <v>2100.8415698786698</v>
      </c>
      <c r="T19" s="4">
        <v>281.79670395689999</v>
      </c>
      <c r="U19" s="4">
        <v>249.95039941998002</v>
      </c>
      <c r="V19" s="4">
        <v>771.16236568776003</v>
      </c>
      <c r="W19" s="4">
        <v>51.076321096320001</v>
      </c>
      <c r="X19" s="4"/>
      <c r="Y19" s="4"/>
      <c r="Z19" s="4">
        <v>755.73002789999998</v>
      </c>
      <c r="AA19" s="4"/>
      <c r="AB19" s="4">
        <v>0</v>
      </c>
      <c r="AC19" s="4">
        <v>6855.9289983000008</v>
      </c>
      <c r="AD19" s="4"/>
      <c r="AE19" s="4"/>
      <c r="AF19" s="4"/>
      <c r="AG19" s="4"/>
      <c r="AH19" s="4">
        <v>5672.7650109000006</v>
      </c>
      <c r="AI19" s="4"/>
      <c r="AJ19" s="4">
        <f t="shared" si="0"/>
        <v>33844.200369300001</v>
      </c>
    </row>
    <row r="20" spans="1:36" ht="33" customHeight="1">
      <c r="A20" s="10"/>
      <c r="B20" s="1" t="s">
        <v>36</v>
      </c>
      <c r="C20" s="4">
        <v>883.60377000000005</v>
      </c>
      <c r="D20" s="4">
        <v>21.664802999999999</v>
      </c>
      <c r="E20" s="4">
        <v>26569.397999312099</v>
      </c>
      <c r="F20" s="4">
        <v>2722.8419119380001</v>
      </c>
      <c r="G20" s="4">
        <v>458.77962600000001</v>
      </c>
      <c r="H20" s="4">
        <v>3150.3998459999998</v>
      </c>
      <c r="I20" s="4">
        <v>1095.7590479999999</v>
      </c>
      <c r="J20" s="4">
        <v>5201.0911980000001</v>
      </c>
      <c r="K20" s="4">
        <v>3100.7593629342</v>
      </c>
      <c r="L20" s="4">
        <v>360.53610900000001</v>
      </c>
      <c r="M20" s="4">
        <v>234.87506999999999</v>
      </c>
      <c r="N20" s="4">
        <v>1983.1027994963999</v>
      </c>
      <c r="O20" s="4">
        <v>634.34899800000005</v>
      </c>
      <c r="P20" s="4">
        <v>740.15307900000005</v>
      </c>
      <c r="Q20" s="4">
        <v>4368.9586229999995</v>
      </c>
      <c r="R20" s="4">
        <v>1895.3564641943999</v>
      </c>
      <c r="S20" s="4">
        <v>408.92929868790003</v>
      </c>
      <c r="T20" s="4">
        <v>1675.9333900619999</v>
      </c>
      <c r="U20" s="4">
        <v>182.7801710658</v>
      </c>
      <c r="V20" s="4">
        <v>170.3061525036</v>
      </c>
      <c r="W20" s="4">
        <v>28.0728868056</v>
      </c>
      <c r="X20" s="4"/>
      <c r="Y20" s="4"/>
      <c r="Z20" s="4">
        <v>34734.640716000002</v>
      </c>
      <c r="AA20" s="4"/>
      <c r="AB20" s="4">
        <v>0</v>
      </c>
      <c r="AC20" s="4">
        <v>5857.2966419999993</v>
      </c>
      <c r="AD20" s="4"/>
      <c r="AE20" s="4"/>
      <c r="AF20" s="4"/>
      <c r="AG20" s="4"/>
      <c r="AH20" s="4">
        <v>13774.549794</v>
      </c>
      <c r="AI20" s="4"/>
      <c r="AJ20" s="4">
        <f t="shared" si="0"/>
        <v>110254.13775900002</v>
      </c>
    </row>
    <row r="21" spans="1:36" ht="33" customHeight="1">
      <c r="A21" s="10"/>
      <c r="B21" s="1" t="s">
        <v>37</v>
      </c>
      <c r="C21" s="4">
        <v>23.316993</v>
      </c>
      <c r="D21" s="4">
        <v>4.1804154000000002</v>
      </c>
      <c r="E21" s="4">
        <v>1522.8338356728</v>
      </c>
      <c r="F21" s="4">
        <v>573.95729224260003</v>
      </c>
      <c r="G21" s="4">
        <v>141.09403140000001</v>
      </c>
      <c r="H21" s="4">
        <v>121.2628158</v>
      </c>
      <c r="I21" s="4">
        <v>412.73991360000002</v>
      </c>
      <c r="J21" s="4">
        <v>125.5346064</v>
      </c>
      <c r="K21" s="4">
        <v>3242.6283247343999</v>
      </c>
      <c r="L21" s="4">
        <v>2815.3407744000001</v>
      </c>
      <c r="M21" s="4">
        <v>190.8874548</v>
      </c>
      <c r="N21" s="4">
        <v>4329.6607772812795</v>
      </c>
      <c r="O21" s="4">
        <v>938.45407320000004</v>
      </c>
      <c r="P21" s="4">
        <v>724.23563939999997</v>
      </c>
      <c r="Q21" s="4">
        <v>203.67858420000002</v>
      </c>
      <c r="R21" s="4">
        <v>384.15661947936002</v>
      </c>
      <c r="S21" s="4">
        <v>32.025215527200004</v>
      </c>
      <c r="T21" s="4">
        <v>353.27581315740002</v>
      </c>
      <c r="U21" s="4">
        <v>1487.1091366655999</v>
      </c>
      <c r="V21" s="4">
        <v>203.62886191872002</v>
      </c>
      <c r="W21" s="4">
        <v>33.041098520639999</v>
      </c>
      <c r="X21" s="4"/>
      <c r="Y21" s="4"/>
      <c r="Z21" s="4">
        <v>2325.0428963999998</v>
      </c>
      <c r="AA21" s="4"/>
      <c r="AB21" s="4">
        <v>0</v>
      </c>
      <c r="AC21" s="4">
        <v>15446.0279106</v>
      </c>
      <c r="AD21" s="4"/>
      <c r="AE21" s="4"/>
      <c r="AF21" s="4"/>
      <c r="AG21" s="4"/>
      <c r="AH21" s="4">
        <v>4249.5384077999997</v>
      </c>
      <c r="AI21" s="4"/>
      <c r="AJ21" s="4">
        <f t="shared" si="0"/>
        <v>39883.651491599994</v>
      </c>
    </row>
    <row r="22" spans="1:36" ht="33" customHeight="1">
      <c r="A22" s="10"/>
      <c r="B22" s="1" t="s">
        <v>38</v>
      </c>
      <c r="C22" s="4">
        <v>33.725415999999996</v>
      </c>
      <c r="D22" s="4">
        <v>18.549971599999999</v>
      </c>
      <c r="E22" s="4">
        <v>7989.1129993408795</v>
      </c>
      <c r="F22" s="4">
        <v>196.6611985184</v>
      </c>
      <c r="G22" s="4">
        <v>459.00320959999999</v>
      </c>
      <c r="H22" s="4">
        <v>8624.0222283999992</v>
      </c>
      <c r="I22" s="4">
        <v>149.0798408</v>
      </c>
      <c r="J22" s="4">
        <v>176.3068844</v>
      </c>
      <c r="K22" s="4">
        <v>641.07205054680003</v>
      </c>
      <c r="L22" s="4">
        <v>112.7830728</v>
      </c>
      <c r="M22" s="4">
        <v>139.3429548</v>
      </c>
      <c r="N22" s="4">
        <v>1584.6790741351999</v>
      </c>
      <c r="O22" s="4">
        <v>436.42346279999998</v>
      </c>
      <c r="P22" s="4">
        <v>246.0590268</v>
      </c>
      <c r="Q22" s="4">
        <v>184.65583600000002</v>
      </c>
      <c r="R22" s="4">
        <v>37.192913360320006</v>
      </c>
      <c r="S22" s="4">
        <v>181.95912105911998</v>
      </c>
      <c r="T22" s="4">
        <v>121.04671508160001</v>
      </c>
      <c r="U22" s="4">
        <v>153.80631985319999</v>
      </c>
      <c r="V22" s="4">
        <v>693.34569826480003</v>
      </c>
      <c r="W22" s="4">
        <v>2.3304546396800001</v>
      </c>
      <c r="X22" s="4"/>
      <c r="Y22" s="4"/>
      <c r="Z22" s="4">
        <v>308.03704879999998</v>
      </c>
      <c r="AA22" s="4"/>
      <c r="AB22" s="4">
        <v>0</v>
      </c>
      <c r="AC22" s="4">
        <v>12015.987960400002</v>
      </c>
      <c r="AD22" s="4"/>
      <c r="AE22" s="4"/>
      <c r="AF22" s="4"/>
      <c r="AG22" s="4"/>
      <c r="AH22" s="4">
        <v>1830.8726164</v>
      </c>
      <c r="AI22" s="4"/>
      <c r="AJ22" s="4">
        <f t="shared" si="0"/>
        <v>36336.05607440001</v>
      </c>
    </row>
    <row r="23" spans="1:36" ht="33" customHeight="1">
      <c r="A23" s="10"/>
      <c r="B23" s="1" t="s">
        <v>39</v>
      </c>
      <c r="C23" s="4">
        <v>28.187163200000001</v>
      </c>
      <c r="D23" s="4">
        <v>2.9080944</v>
      </c>
      <c r="E23" s="4">
        <v>853.99163773231999</v>
      </c>
      <c r="F23" s="4">
        <v>262.88571821840003</v>
      </c>
      <c r="G23" s="4">
        <v>52.638587200000003</v>
      </c>
      <c r="H23" s="4">
        <v>89.177782399999998</v>
      </c>
      <c r="I23" s="4">
        <v>255.39172239999999</v>
      </c>
      <c r="J23" s="4">
        <v>114.6902168</v>
      </c>
      <c r="K23" s="4">
        <v>98.090543752000002</v>
      </c>
      <c r="L23" s="4">
        <v>474.07796480000002</v>
      </c>
      <c r="M23" s="4">
        <v>65.096720000000005</v>
      </c>
      <c r="N23" s="4">
        <v>647.05263737023995</v>
      </c>
      <c r="O23" s="4">
        <v>132.69243599999999</v>
      </c>
      <c r="P23" s="4">
        <v>497.82173359999996</v>
      </c>
      <c r="Q23" s="4">
        <v>94.323163199999996</v>
      </c>
      <c r="R23" s="4">
        <v>121.73301449728001</v>
      </c>
      <c r="S23" s="4">
        <v>5.9445366676799987</v>
      </c>
      <c r="T23" s="4">
        <v>161.80849538159998</v>
      </c>
      <c r="U23" s="4">
        <v>26.890434647999999</v>
      </c>
      <c r="V23" s="4">
        <v>49.600366629759996</v>
      </c>
      <c r="W23" s="4">
        <v>19.118714302720001</v>
      </c>
      <c r="X23" s="4"/>
      <c r="Y23" s="4"/>
      <c r="Z23" s="4">
        <v>0</v>
      </c>
      <c r="AA23" s="4"/>
      <c r="AB23" s="4">
        <v>0</v>
      </c>
      <c r="AC23" s="4">
        <v>0</v>
      </c>
      <c r="AD23" s="4"/>
      <c r="AE23" s="4"/>
      <c r="AF23" s="4"/>
      <c r="AG23" s="4"/>
      <c r="AH23" s="4">
        <v>0.21635919999999997</v>
      </c>
      <c r="AI23" s="4"/>
      <c r="AJ23" s="4">
        <f t="shared" si="0"/>
        <v>4054.3380424000002</v>
      </c>
    </row>
    <row r="24" spans="1:36" ht="33" customHeight="1">
      <c r="A24" s="10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>
        <f>SUM(C24:AI24)</f>
        <v>913408.76400000008</v>
      </c>
    </row>
    <row r="25" spans="1:36" ht="33" customHeight="1">
      <c r="A25" s="10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S25" s="4">
        <v>3704.7476271</v>
      </c>
      <c r="T25" s="4">
        <v>22084.738151999998</v>
      </c>
      <c r="U25" s="4">
        <v>13140.2856942</v>
      </c>
      <c r="V25" s="4">
        <v>7041.4374747999991</v>
      </c>
      <c r="W25" s="4">
        <v>669.60904879999998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>
        <f>SUM(C25:AI25)</f>
        <v>826673.01199999987</v>
      </c>
    </row>
    <row r="26" spans="1:36" ht="33" customHeight="1">
      <c r="A26" s="10" t="s">
        <v>5</v>
      </c>
      <c r="B26" s="1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SUM(C24:W24)</f>
        <v>913408.76400000008</v>
      </c>
      <c r="Y26" s="4">
        <v>261977.7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>
        <f t="shared" si="0"/>
        <v>1175386.4640000002</v>
      </c>
    </row>
    <row r="27" spans="1:36" ht="33" customHeight="1">
      <c r="A27" s="10"/>
      <c r="B27" s="1" t="s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564695.31200000015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>
        <f t="shared" ref="AJ27:AJ35" si="1">SUM(C27:AI27)</f>
        <v>564695.31200000015</v>
      </c>
    </row>
    <row r="28" spans="1:36" ht="33" customHeight="1">
      <c r="A28" s="10"/>
      <c r="B28" s="1" t="s">
        <v>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6">
        <v>98638.134000000136</v>
      </c>
      <c r="AB28" s="4"/>
      <c r="AC28" s="6">
        <v>10713.599000000046</v>
      </c>
      <c r="AD28" s="4">
        <v>160659.128</v>
      </c>
      <c r="AE28" s="4">
        <v>72174.278000000006</v>
      </c>
      <c r="AF28" s="4">
        <v>96355.684999999823</v>
      </c>
      <c r="AG28" s="4">
        <v>23757.155999999999</v>
      </c>
      <c r="AH28" s="4"/>
      <c r="AI28" s="4"/>
      <c r="AJ28" s="4">
        <f t="shared" si="1"/>
        <v>462297.98</v>
      </c>
    </row>
    <row r="29" spans="1:36" ht="33" customHeight="1">
      <c r="A29" s="1" t="s">
        <v>10</v>
      </c>
      <c r="B29" s="1" t="s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v>143097</v>
      </c>
      <c r="AA29" s="4">
        <v>393882.9</v>
      </c>
      <c r="AB29" s="4">
        <v>133634.79999999999</v>
      </c>
      <c r="AC29" s="4"/>
      <c r="AD29" s="4"/>
      <c r="AE29" s="4"/>
      <c r="AF29" s="4"/>
      <c r="AG29" s="4"/>
      <c r="AH29" s="4"/>
      <c r="AI29" s="4"/>
      <c r="AJ29" s="4">
        <f t="shared" si="1"/>
        <v>670614.69999999995</v>
      </c>
    </row>
    <row r="30" spans="1:36" ht="33" customHeight="1">
      <c r="A30" s="11" t="s">
        <v>11</v>
      </c>
      <c r="B30" s="1" t="s">
        <v>12</v>
      </c>
      <c r="C30" s="4">
        <v>992.26900000000001</v>
      </c>
      <c r="D30" s="4">
        <v>-26.815999999999999</v>
      </c>
      <c r="E30" s="4">
        <v>58307.142289300005</v>
      </c>
      <c r="F30" s="4">
        <v>8266.7734739999996</v>
      </c>
      <c r="G30" s="4">
        <v>2913.6909999999998</v>
      </c>
      <c r="H30" s="4">
        <v>18971.72</v>
      </c>
      <c r="I30" s="4">
        <v>-3629.393</v>
      </c>
      <c r="J30" s="4">
        <v>10098.726000000001</v>
      </c>
      <c r="K30" s="4">
        <v>4092.2453339999997</v>
      </c>
      <c r="L30" s="4">
        <v>7172.223</v>
      </c>
      <c r="M30" s="4">
        <v>33101.688999999998</v>
      </c>
      <c r="N30" s="4">
        <v>4518.8054132000007</v>
      </c>
      <c r="O30" s="4">
        <v>3.4260000000000002</v>
      </c>
      <c r="P30" s="4">
        <v>128.41800000000001</v>
      </c>
      <c r="Q30" s="4">
        <v>177.071</v>
      </c>
      <c r="R30" s="4">
        <v>8924.0489464000002</v>
      </c>
      <c r="S30" s="4">
        <v>512.23571070000003</v>
      </c>
      <c r="T30" s="4">
        <v>5088.2725260000007</v>
      </c>
      <c r="U30" s="4">
        <v>685.98066599999993</v>
      </c>
      <c r="V30" s="4">
        <v>357.94758680000001</v>
      </c>
      <c r="W30" s="4">
        <v>2.6520536000000003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f t="shared" si="1"/>
        <v>160659.128</v>
      </c>
    </row>
    <row r="31" spans="1:36" ht="33" customHeight="1">
      <c r="A31" s="12"/>
      <c r="B31" s="1" t="s">
        <v>13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v>72174.278000000006</v>
      </c>
      <c r="AB31" s="4"/>
      <c r="AC31" s="4"/>
      <c r="AD31" s="4"/>
      <c r="AE31" s="4"/>
      <c r="AF31" s="4"/>
      <c r="AG31" s="4"/>
      <c r="AH31" s="4"/>
      <c r="AI31" s="4"/>
      <c r="AJ31" s="4">
        <f t="shared" si="1"/>
        <v>72174.278000000006</v>
      </c>
    </row>
    <row r="32" spans="1:36" ht="33" customHeight="1">
      <c r="A32" s="12"/>
      <c r="B32" s="1" t="s">
        <v>14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6">
        <v>96355.684999999823</v>
      </c>
      <c r="AA32" s="4"/>
      <c r="AB32" s="4"/>
      <c r="AC32" s="4"/>
      <c r="AD32" s="4"/>
      <c r="AE32" s="4"/>
      <c r="AF32" s="4"/>
      <c r="AG32" s="4"/>
      <c r="AH32" s="4"/>
      <c r="AI32" s="4"/>
      <c r="AJ32" s="4">
        <f t="shared" si="1"/>
        <v>96355.684999999823</v>
      </c>
    </row>
    <row r="33" spans="1:36" ht="33" customHeight="1">
      <c r="A33" s="13"/>
      <c r="B33" s="1" t="s">
        <v>44</v>
      </c>
      <c r="C33" s="4">
        <v>543.61400000000003</v>
      </c>
      <c r="D33" s="4">
        <v>6069.3789999999999</v>
      </c>
      <c r="E33" s="4">
        <v>16859.252943799998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1.0676E-2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0.82699999999999996</v>
      </c>
      <c r="S33" s="4">
        <v>284.06305620000001</v>
      </c>
      <c r="T33" s="4">
        <v>0</v>
      </c>
      <c r="U33" s="4">
        <v>9.3240000000000007E-3</v>
      </c>
      <c r="V33" s="4">
        <v>0</v>
      </c>
      <c r="W33" s="4">
        <v>0</v>
      </c>
      <c r="X33" s="4"/>
      <c r="Y33" s="4"/>
      <c r="Z33" s="6"/>
      <c r="AA33" s="4"/>
      <c r="AB33" s="4"/>
      <c r="AC33" s="4"/>
      <c r="AD33" s="4"/>
      <c r="AE33" s="4"/>
      <c r="AF33" s="4"/>
      <c r="AG33" s="4"/>
      <c r="AH33" s="4"/>
      <c r="AI33" s="4"/>
      <c r="AJ33" s="4">
        <f t="shared" si="1"/>
        <v>23757.156000000003</v>
      </c>
    </row>
    <row r="34" spans="1:36" ht="33" customHeight="1">
      <c r="A34" s="10" t="s">
        <v>18</v>
      </c>
      <c r="B34" s="1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SUM(AH3:AH23)</f>
        <v>761603.0070000001</v>
      </c>
      <c r="AJ34" s="4">
        <f t="shared" si="1"/>
        <v>761603.0070000001</v>
      </c>
    </row>
    <row r="35" spans="1:36" ht="33" customHeight="1">
      <c r="A35" s="10"/>
      <c r="B35" s="1" t="s">
        <v>16</v>
      </c>
      <c r="C35" s="9">
        <v>11582.416999999999</v>
      </c>
      <c r="D35" s="9">
        <v>140621.35</v>
      </c>
      <c r="E35" s="9">
        <v>427720.12769220001</v>
      </c>
      <c r="F35" s="9">
        <v>2378.4344580000002</v>
      </c>
      <c r="G35" s="9">
        <v>177.20099999999999</v>
      </c>
      <c r="H35" s="9">
        <v>35.432000000000002</v>
      </c>
      <c r="I35" s="9">
        <v>24516.612000000001</v>
      </c>
      <c r="J35" s="9">
        <v>18820.819</v>
      </c>
      <c r="K35" s="9">
        <v>6288.0323116</v>
      </c>
      <c r="L35" s="9">
        <v>3965.2249999999999</v>
      </c>
      <c r="M35" s="9">
        <v>1753.3440000000001</v>
      </c>
      <c r="N35" s="9">
        <v>37076.588930799997</v>
      </c>
      <c r="O35" s="9">
        <v>657.35900000000004</v>
      </c>
      <c r="P35" s="9">
        <v>2315.5300000000002</v>
      </c>
      <c r="Q35" s="9">
        <v>361.84199999999998</v>
      </c>
      <c r="R35" s="9">
        <v>6771.4735480000008</v>
      </c>
      <c r="S35" s="9">
        <v>10411.374307800001</v>
      </c>
      <c r="T35" s="9">
        <v>1463.9475419999999</v>
      </c>
      <c r="U35" s="9">
        <v>3255.6526884</v>
      </c>
      <c r="V35" s="9">
        <v>7574.2960691999997</v>
      </c>
      <c r="W35" s="9">
        <v>74.275452000000001</v>
      </c>
      <c r="X35" s="4"/>
      <c r="Y35" s="4"/>
      <c r="Z35" s="4"/>
      <c r="AA35" s="4"/>
      <c r="AB35" s="4"/>
      <c r="AC35" s="6">
        <v>53781.672999999952</v>
      </c>
      <c r="AD35" s="4"/>
      <c r="AE35" s="4"/>
      <c r="AF35" s="4"/>
      <c r="AG35" s="4"/>
      <c r="AH35" s="4"/>
      <c r="AI35" s="4"/>
      <c r="AJ35" s="4">
        <f t="shared" si="1"/>
        <v>761603.00699999998</v>
      </c>
    </row>
    <row r="36" spans="1:36" ht="33" customHeight="1">
      <c r="A36" s="10" t="s">
        <v>17</v>
      </c>
      <c r="B36" s="10"/>
      <c r="C36" s="4">
        <f>SUM(C3:C35)</f>
        <v>75059.411000000022</v>
      </c>
      <c r="D36" s="4">
        <f t="shared" ref="D36:Z36" si="2">SUM(D3:D35)</f>
        <v>150977.182</v>
      </c>
      <c r="E36" s="4">
        <f t="shared" si="2"/>
        <v>2241252.3016307</v>
      </c>
      <c r="F36" s="4">
        <f t="shared" si="2"/>
        <v>179126.80124099998</v>
      </c>
      <c r="G36" s="4">
        <f t="shared" si="2"/>
        <v>121361.61600000004</v>
      </c>
      <c r="H36" s="4">
        <f t="shared" si="2"/>
        <v>275175.86499999993</v>
      </c>
      <c r="I36" s="4">
        <f t="shared" si="2"/>
        <v>179806.57399999999</v>
      </c>
      <c r="J36" s="4">
        <f t="shared" si="2"/>
        <v>190141.24699999994</v>
      </c>
      <c r="K36" s="4">
        <f t="shared" si="2"/>
        <v>124597.6555084</v>
      </c>
      <c r="L36" s="4">
        <f t="shared" si="2"/>
        <v>188464.76500000001</v>
      </c>
      <c r="M36" s="4">
        <f t="shared" si="2"/>
        <v>232016.86000000002</v>
      </c>
      <c r="N36" s="4">
        <f t="shared" si="2"/>
        <v>338248.21692560002</v>
      </c>
      <c r="O36" s="4">
        <f t="shared" si="2"/>
        <v>160046.372</v>
      </c>
      <c r="P36" s="4">
        <f t="shared" si="2"/>
        <v>132374.12900000004</v>
      </c>
      <c r="Q36" s="4">
        <f t="shared" si="2"/>
        <v>167751.88099999999</v>
      </c>
      <c r="R36" s="4">
        <f t="shared" si="2"/>
        <v>116722.49395759999</v>
      </c>
      <c r="S36" s="4">
        <f t="shared" si="2"/>
        <v>33844.200369300001</v>
      </c>
      <c r="T36" s="4">
        <f t="shared" si="2"/>
        <v>110254.13775899998</v>
      </c>
      <c r="U36" s="4">
        <f t="shared" si="2"/>
        <v>39883.651491600001</v>
      </c>
      <c r="V36" s="4">
        <f t="shared" si="2"/>
        <v>36336.056074399996</v>
      </c>
      <c r="W36" s="4">
        <f>SUM(W3:W35)</f>
        <v>4054.3380423999988</v>
      </c>
      <c r="X36" s="4">
        <f t="shared" si="2"/>
        <v>913408.76400000008</v>
      </c>
      <c r="Y36" s="4">
        <f t="shared" si="2"/>
        <v>826673.0120000001</v>
      </c>
      <c r="Z36" s="4">
        <f t="shared" si="2"/>
        <v>1175386.4639999999</v>
      </c>
      <c r="AA36" s="4">
        <f t="shared" ref="AA36:AI36" si="3">SUM(AA3:AA35)</f>
        <v>564695.31200000015</v>
      </c>
      <c r="AB36" s="4">
        <f t="shared" si="3"/>
        <v>462297.98</v>
      </c>
      <c r="AC36" s="4">
        <f t="shared" si="3"/>
        <v>670614.69999999984</v>
      </c>
      <c r="AD36" s="4">
        <f t="shared" si="3"/>
        <v>160659.128</v>
      </c>
      <c r="AE36" s="4">
        <f t="shared" si="3"/>
        <v>72174.278000000006</v>
      </c>
      <c r="AF36" s="4">
        <f t="shared" si="3"/>
        <v>96355.684999999823</v>
      </c>
      <c r="AG36" s="4">
        <f t="shared" si="3"/>
        <v>23757.155999999999</v>
      </c>
      <c r="AH36" s="4">
        <f t="shared" si="3"/>
        <v>761603.0070000001</v>
      </c>
      <c r="AI36" s="4">
        <f t="shared" si="3"/>
        <v>761603.0070000001</v>
      </c>
      <c r="AJ36" s="4"/>
    </row>
    <row r="39" spans="1:36" ht="33" customHeight="1">
      <c r="C39" s="2"/>
    </row>
  </sheetData>
  <mergeCells count="13">
    <mergeCell ref="AJ1:AJ2"/>
    <mergeCell ref="A24:A25"/>
    <mergeCell ref="C1:W1"/>
    <mergeCell ref="X1:Y1"/>
    <mergeCell ref="Z1:AB1"/>
    <mergeCell ref="AH1:AI1"/>
    <mergeCell ref="A1:B2"/>
    <mergeCell ref="AD1:AG1"/>
    <mergeCell ref="A26:A28"/>
    <mergeCell ref="A34:A35"/>
    <mergeCell ref="A36:B36"/>
    <mergeCell ref="A3:A23"/>
    <mergeCell ref="A30:A3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9"/>
  <sheetViews>
    <sheetView zoomScale="86" zoomScaleNormal="73" workbookViewId="0">
      <pane xSplit="2" ySplit="2" topLeftCell="T14" activePane="bottomRight" state="frozen"/>
      <selection pane="topRight" activeCell="C1" sqref="C1"/>
      <selection pane="bottomLeft" activeCell="A3" sqref="A3"/>
      <selection pane="bottomRight" activeCell="AA26" sqref="AA26:AA29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28515625" bestFit="1" customWidth="1"/>
    <col min="6" max="6" width="13.85546875" bestFit="1" customWidth="1"/>
    <col min="7" max="7" width="25.42578125" bestFit="1" customWidth="1"/>
    <col min="8" max="9" width="9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8" width="11" bestFit="1" customWidth="1"/>
    <col min="29" max="29" width="12.28515625" bestFit="1" customWidth="1"/>
    <col min="30" max="32" width="11" bestFit="1" customWidth="1"/>
    <col min="33" max="33" width="11" customWidth="1"/>
    <col min="34" max="36" width="11" bestFit="1" customWidth="1"/>
  </cols>
  <sheetData>
    <row r="1" spans="1:39" ht="33" customHeight="1">
      <c r="A1" s="17"/>
      <c r="B1" s="18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 t="s">
        <v>2</v>
      </c>
      <c r="Y1" s="10"/>
      <c r="Z1" s="10" t="s">
        <v>5</v>
      </c>
      <c r="AA1" s="10"/>
      <c r="AB1" s="10"/>
      <c r="AC1" s="1" t="s">
        <v>10</v>
      </c>
      <c r="AD1" s="14" t="s">
        <v>11</v>
      </c>
      <c r="AE1" s="15"/>
      <c r="AF1" s="15"/>
      <c r="AG1" s="16"/>
      <c r="AH1" s="10" t="s">
        <v>18</v>
      </c>
      <c r="AI1" s="10"/>
      <c r="AJ1" s="10" t="s">
        <v>17</v>
      </c>
    </row>
    <row r="2" spans="1:39" ht="33" customHeight="1">
      <c r="A2" s="19"/>
      <c r="B2" s="20"/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43</v>
      </c>
      <c r="W2" s="1" t="s">
        <v>39</v>
      </c>
      <c r="X2" s="1" t="s">
        <v>3</v>
      </c>
      <c r="Y2" s="1" t="s">
        <v>4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12</v>
      </c>
      <c r="AE2" s="1" t="s">
        <v>13</v>
      </c>
      <c r="AF2" s="1" t="s">
        <v>14</v>
      </c>
      <c r="AG2" s="1" t="s">
        <v>44</v>
      </c>
      <c r="AH2" s="1" t="s">
        <v>15</v>
      </c>
      <c r="AI2" s="1" t="s">
        <v>16</v>
      </c>
      <c r="AJ2" s="10"/>
    </row>
    <row r="3" spans="1:39" ht="33" customHeight="1">
      <c r="A3" s="10" t="s">
        <v>0</v>
      </c>
      <c r="B3" s="1" t="s">
        <v>19</v>
      </c>
      <c r="C3" s="4">
        <v>4074.9209999999998</v>
      </c>
      <c r="D3" s="4">
        <v>4.3099999999999996</v>
      </c>
      <c r="E3" s="4">
        <v>31918.581121899999</v>
      </c>
      <c r="F3" s="4">
        <v>47.099710000000002</v>
      </c>
      <c r="G3" s="4">
        <v>10.343</v>
      </c>
      <c r="H3" s="4">
        <v>331.601</v>
      </c>
      <c r="I3" s="4">
        <v>21.111999999999998</v>
      </c>
      <c r="J3" s="4">
        <v>8770.2880000000005</v>
      </c>
      <c r="K3" s="4">
        <v>19.204805</v>
      </c>
      <c r="L3" s="4">
        <v>36.036000000000001</v>
      </c>
      <c r="M3" s="4">
        <v>8.7260000000000009</v>
      </c>
      <c r="N3" s="4">
        <v>278.2914356</v>
      </c>
      <c r="O3" s="4">
        <v>275.358</v>
      </c>
      <c r="P3" s="4">
        <v>85.817999999999998</v>
      </c>
      <c r="Q3" s="4">
        <v>1072.614</v>
      </c>
      <c r="R3" s="4">
        <v>199.88271040000001</v>
      </c>
      <c r="S3" s="4">
        <v>2.0258780999999999</v>
      </c>
      <c r="T3" s="4">
        <v>28.990290000000002</v>
      </c>
      <c r="U3" s="4">
        <v>3.135195</v>
      </c>
      <c r="V3" s="4">
        <v>135.94956440000001</v>
      </c>
      <c r="W3" s="4">
        <v>5.1982895999999998</v>
      </c>
      <c r="X3" s="4"/>
      <c r="Y3" s="4"/>
      <c r="Z3" s="4">
        <v>17897.539000000001</v>
      </c>
      <c r="AA3" s="4"/>
      <c r="AB3" s="4">
        <v>0</v>
      </c>
      <c r="AC3" s="4">
        <v>384.49400000000003</v>
      </c>
      <c r="AD3" s="4"/>
      <c r="AE3" s="4"/>
      <c r="AF3" s="4"/>
      <c r="AG3" s="4"/>
      <c r="AH3" s="4">
        <v>1080.9490000000001</v>
      </c>
      <c r="AI3" s="4"/>
      <c r="AJ3" s="4">
        <f>SUM(C3:AI3)</f>
        <v>66692.468000000008</v>
      </c>
      <c r="AK3" s="2"/>
      <c r="AL3" s="2"/>
    </row>
    <row r="4" spans="1:39" ht="33" customHeight="1">
      <c r="A4" s="10"/>
      <c r="B4" s="1" t="s">
        <v>20</v>
      </c>
      <c r="C4" s="4">
        <v>0.56000000000000005</v>
      </c>
      <c r="D4" s="4">
        <v>2.1800000000000002</v>
      </c>
      <c r="E4" s="4">
        <v>3603.7489999999998</v>
      </c>
      <c r="F4" s="4">
        <v>0</v>
      </c>
      <c r="G4" s="4">
        <v>505.74400000000003</v>
      </c>
      <c r="H4" s="4">
        <v>207.971</v>
      </c>
      <c r="I4" s="4">
        <v>0</v>
      </c>
      <c r="J4" s="4">
        <v>2.1059999999999999</v>
      </c>
      <c r="K4" s="4">
        <v>0</v>
      </c>
      <c r="L4" s="4">
        <v>0</v>
      </c>
      <c r="M4" s="4">
        <v>0.127</v>
      </c>
      <c r="N4" s="4">
        <v>11.3386508</v>
      </c>
      <c r="O4" s="4">
        <v>5.3140000000000001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>
        <v>15.273999999999999</v>
      </c>
      <c r="AA4" s="4"/>
      <c r="AB4" s="4">
        <v>0</v>
      </c>
      <c r="AC4" s="4">
        <v>1989.682</v>
      </c>
      <c r="AD4" s="4"/>
      <c r="AE4" s="4"/>
      <c r="AF4" s="4"/>
      <c r="AG4" s="4"/>
      <c r="AH4" s="4">
        <v>112.92700000000001</v>
      </c>
      <c r="AI4" s="4"/>
      <c r="AJ4" s="4">
        <f t="shared" ref="AJ4:AJ35" si="0">SUM(C4:AI4)</f>
        <v>6468.3620000000001</v>
      </c>
    </row>
    <row r="5" spans="1:39" ht="33" customHeight="1">
      <c r="A5" s="10"/>
      <c r="B5" s="1" t="s">
        <v>21</v>
      </c>
      <c r="C5" s="4">
        <v>16665.222090499999</v>
      </c>
      <c r="D5" s="4">
        <v>649.67905039999994</v>
      </c>
      <c r="E5" s="4">
        <v>585018.29295630183</v>
      </c>
      <c r="F5" s="4">
        <v>11139.5151555423</v>
      </c>
      <c r="G5" s="4">
        <v>12077.2145552</v>
      </c>
      <c r="H5" s="4">
        <v>94642.541098100002</v>
      </c>
      <c r="I5" s="4">
        <v>33107.9062701</v>
      </c>
      <c r="J5" s="4">
        <v>50880.877613500001</v>
      </c>
      <c r="K5" s="4">
        <v>5520.2415999772202</v>
      </c>
      <c r="L5" s="4">
        <v>3863.8709076999999</v>
      </c>
      <c r="M5" s="4">
        <v>3685.2620125000003</v>
      </c>
      <c r="N5" s="4">
        <v>30529.81978020152</v>
      </c>
      <c r="O5" s="4">
        <v>8591.0899657000009</v>
      </c>
      <c r="P5" s="4">
        <v>7197.7209143999999</v>
      </c>
      <c r="Q5" s="4">
        <v>31439.031238299998</v>
      </c>
      <c r="R5" s="4">
        <v>22568.870746191122</v>
      </c>
      <c r="S5" s="4">
        <v>7545.5986028981697</v>
      </c>
      <c r="T5" s="4">
        <v>6856.4705561577002</v>
      </c>
      <c r="U5" s="4">
        <v>1372.5210689227799</v>
      </c>
      <c r="V5" s="4">
        <v>2221.6868611984796</v>
      </c>
      <c r="W5" s="4">
        <v>290.97251540888004</v>
      </c>
      <c r="X5" s="4"/>
      <c r="Y5" s="4"/>
      <c r="Z5" s="4">
        <v>213777.45697209999</v>
      </c>
      <c r="AA5" s="4"/>
      <c r="AB5" s="4">
        <v>0</v>
      </c>
      <c r="AC5" s="4">
        <v>163215.9600017</v>
      </c>
      <c r="AD5" s="4"/>
      <c r="AE5" s="4"/>
      <c r="AF5" s="4"/>
      <c r="AG5" s="4"/>
      <c r="AH5" s="4">
        <v>621764.05098910001</v>
      </c>
      <c r="AI5" s="4"/>
      <c r="AJ5" s="4">
        <f t="shared" si="0"/>
        <v>1934621.8735221003</v>
      </c>
    </row>
    <row r="6" spans="1:39" ht="33" customHeight="1">
      <c r="A6" s="10"/>
      <c r="B6" s="1" t="s">
        <v>22</v>
      </c>
      <c r="C6" s="4">
        <v>1430.1753589999998</v>
      </c>
      <c r="D6" s="4">
        <v>34.859603999999997</v>
      </c>
      <c r="E6" s="4">
        <v>41026.718442800993</v>
      </c>
      <c r="F6" s="4">
        <v>4383.3139448749998</v>
      </c>
      <c r="G6" s="4">
        <v>706.03697099999999</v>
      </c>
      <c r="H6" s="4">
        <v>5095.3529719999997</v>
      </c>
      <c r="I6" s="4">
        <v>1760.382147</v>
      </c>
      <c r="J6" s="4">
        <v>8434.5410439999996</v>
      </c>
      <c r="K6" s="4">
        <v>5032.5278710528009</v>
      </c>
      <c r="L6" s="4">
        <v>585.25150099999996</v>
      </c>
      <c r="M6" s="4">
        <v>381.41665799999998</v>
      </c>
      <c r="N6" s="4">
        <v>3212.5403161988002</v>
      </c>
      <c r="O6" s="4">
        <v>1027.8655940000001</v>
      </c>
      <c r="P6" s="4">
        <v>1199.9612120000002</v>
      </c>
      <c r="Q6" s="4">
        <v>7076.7905420000006</v>
      </c>
      <c r="R6" s="4">
        <v>3075.0940004151998</v>
      </c>
      <c r="S6" s="4">
        <v>644.48226219899993</v>
      </c>
      <c r="T6" s="4">
        <v>2697.968680125</v>
      </c>
      <c r="U6" s="4">
        <v>293.95227294720013</v>
      </c>
      <c r="V6" s="4">
        <v>275.85522980119998</v>
      </c>
      <c r="W6" s="4">
        <v>45.5753105848</v>
      </c>
      <c r="X6" s="4"/>
      <c r="Y6" s="4"/>
      <c r="Z6" s="4">
        <v>56432.395283999998</v>
      </c>
      <c r="AA6" s="4"/>
      <c r="AB6" s="4">
        <v>0</v>
      </c>
      <c r="AC6" s="4">
        <v>9516.1853579999988</v>
      </c>
      <c r="AD6" s="4"/>
      <c r="AE6" s="4"/>
      <c r="AF6" s="4"/>
      <c r="AG6" s="4"/>
      <c r="AH6" s="4">
        <v>22379.124206</v>
      </c>
      <c r="AI6" s="4"/>
      <c r="AJ6" s="4">
        <f t="shared" si="0"/>
        <v>176748.366783</v>
      </c>
    </row>
    <row r="7" spans="1:39" ht="33" customHeight="1">
      <c r="A7" s="10"/>
      <c r="B7" s="1" t="s">
        <v>23</v>
      </c>
      <c r="C7" s="4">
        <v>915.37900000000002</v>
      </c>
      <c r="D7" s="4">
        <v>108.589</v>
      </c>
      <c r="E7" s="4">
        <v>37989.514268600004</v>
      </c>
      <c r="F7" s="4">
        <v>2401.2916519999999</v>
      </c>
      <c r="G7" s="4">
        <v>16182.189</v>
      </c>
      <c r="H7" s="4">
        <v>1052.788</v>
      </c>
      <c r="I7" s="4">
        <v>2613.645</v>
      </c>
      <c r="J7" s="4">
        <v>5156.1679999999997</v>
      </c>
      <c r="K7" s="4">
        <v>1262.403337</v>
      </c>
      <c r="L7" s="4">
        <v>1434.3340000000001</v>
      </c>
      <c r="M7" s="4">
        <v>3101.92</v>
      </c>
      <c r="N7" s="4">
        <v>8317.4379411999998</v>
      </c>
      <c r="O7" s="4">
        <v>1758.8409999999999</v>
      </c>
      <c r="P7" s="4">
        <v>3970.3409999999999</v>
      </c>
      <c r="Q7" s="4">
        <v>5150.9690000000001</v>
      </c>
      <c r="R7" s="4">
        <v>2653.2402648000002</v>
      </c>
      <c r="S7" s="4">
        <v>192.5527314</v>
      </c>
      <c r="T7" s="4">
        <v>1478.0163480000001</v>
      </c>
      <c r="U7" s="4">
        <v>162.17466300000001</v>
      </c>
      <c r="V7" s="4">
        <v>566.92205879999995</v>
      </c>
      <c r="W7" s="4">
        <v>46.388735199999999</v>
      </c>
      <c r="X7" s="4"/>
      <c r="Y7" s="4"/>
      <c r="Z7" s="4">
        <v>22621.353999999999</v>
      </c>
      <c r="AA7" s="4"/>
      <c r="AB7" s="4">
        <v>1009.391</v>
      </c>
      <c r="AC7" s="4">
        <v>0</v>
      </c>
      <c r="AD7" s="4"/>
      <c r="AE7" s="4"/>
      <c r="AF7" s="4"/>
      <c r="AG7" s="4"/>
      <c r="AH7" s="4">
        <v>1108.335</v>
      </c>
      <c r="AI7" s="4"/>
      <c r="AJ7" s="4">
        <f t="shared" si="0"/>
        <v>121254.18500000001</v>
      </c>
    </row>
    <row r="8" spans="1:39" ht="33" customHeight="1">
      <c r="A8" s="10"/>
      <c r="B8" s="1" t="s">
        <v>24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828.41600000000005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>
        <v>0</v>
      </c>
      <c r="AA8" s="4"/>
      <c r="AB8" s="4">
        <v>0</v>
      </c>
      <c r="AC8" s="4">
        <v>260546.71799999999</v>
      </c>
      <c r="AD8" s="4"/>
      <c r="AE8" s="4"/>
      <c r="AF8" s="4"/>
      <c r="AG8" s="4"/>
      <c r="AH8" s="4">
        <v>192.596</v>
      </c>
      <c r="AI8" s="4"/>
      <c r="AJ8" s="4">
        <f t="shared" si="0"/>
        <v>275171.24600000004</v>
      </c>
    </row>
    <row r="9" spans="1:39" ht="33" customHeight="1">
      <c r="A9" s="10"/>
      <c r="B9" s="1" t="s">
        <v>25</v>
      </c>
      <c r="C9" s="4">
        <v>737.41399999999999</v>
      </c>
      <c r="D9" s="4">
        <v>620.40899999999999</v>
      </c>
      <c r="E9" s="4">
        <v>46446.122702100001</v>
      </c>
      <c r="F9" s="4">
        <v>12896.851381999999</v>
      </c>
      <c r="G9" s="4">
        <v>1751.2090000000001</v>
      </c>
      <c r="H9" s="4">
        <v>2400.4740000000002</v>
      </c>
      <c r="I9" s="4">
        <v>10416.995999999999</v>
      </c>
      <c r="J9" s="4">
        <v>1132.614</v>
      </c>
      <c r="K9" s="4">
        <v>1746.7028152</v>
      </c>
      <c r="L9" s="4">
        <v>844.43200000000002</v>
      </c>
      <c r="M9" s="4">
        <v>565.51199999999994</v>
      </c>
      <c r="N9" s="4">
        <v>4849.7428915999999</v>
      </c>
      <c r="O9" s="4">
        <v>2375.6019999999999</v>
      </c>
      <c r="P9" s="4">
        <v>463.315</v>
      </c>
      <c r="Q9" s="4">
        <v>593.58199999999999</v>
      </c>
      <c r="R9" s="4">
        <v>1166.6808176</v>
      </c>
      <c r="S9" s="4">
        <v>540.56729789999997</v>
      </c>
      <c r="T9" s="4">
        <v>7938.1266180000002</v>
      </c>
      <c r="U9" s="4">
        <v>840.84018480000009</v>
      </c>
      <c r="V9" s="4">
        <v>740.79310840000005</v>
      </c>
      <c r="W9" s="4">
        <v>69.573182400000007</v>
      </c>
      <c r="X9" s="4"/>
      <c r="Y9" s="4"/>
      <c r="Z9" s="4">
        <v>30364.851999999999</v>
      </c>
      <c r="AA9" s="4"/>
      <c r="AB9" s="4">
        <v>0</v>
      </c>
      <c r="AC9" s="4">
        <v>683.36199999999997</v>
      </c>
      <c r="AD9" s="4"/>
      <c r="AE9" s="4"/>
      <c r="AF9" s="4"/>
      <c r="AG9" s="4"/>
      <c r="AH9" s="4">
        <v>34489.231</v>
      </c>
      <c r="AI9" s="4"/>
      <c r="AJ9" s="4">
        <f t="shared" si="0"/>
        <v>164675.005</v>
      </c>
    </row>
    <row r="10" spans="1:39" ht="33" customHeight="1">
      <c r="A10" s="10"/>
      <c r="B10" s="1" t="s">
        <v>26</v>
      </c>
      <c r="C10" s="4">
        <v>577.346</v>
      </c>
      <c r="D10" s="4">
        <v>96.834000000000003</v>
      </c>
      <c r="E10" s="4">
        <v>11546.359639900002</v>
      </c>
      <c r="F10" s="4">
        <v>7444.0061020000003</v>
      </c>
      <c r="G10" s="4">
        <v>920.85500000000002</v>
      </c>
      <c r="H10" s="4">
        <v>1129.566</v>
      </c>
      <c r="I10" s="4">
        <v>2081.9609999999998</v>
      </c>
      <c r="J10" s="4">
        <v>1837.1410000000001</v>
      </c>
      <c r="K10" s="4">
        <v>1883.5396544</v>
      </c>
      <c r="L10" s="4">
        <v>4635.2430000000004</v>
      </c>
      <c r="M10" s="4">
        <v>1664.2449999999999</v>
      </c>
      <c r="N10" s="4">
        <v>10853.474323599999</v>
      </c>
      <c r="O10" s="4">
        <v>2781.7339999999999</v>
      </c>
      <c r="P10" s="4">
        <v>7971.7460000000001</v>
      </c>
      <c r="Q10" s="4">
        <v>5893.93</v>
      </c>
      <c r="R10" s="4">
        <v>4972.7817215999994</v>
      </c>
      <c r="S10" s="4">
        <v>223.27136009999998</v>
      </c>
      <c r="T10" s="4">
        <v>4581.8518979999999</v>
      </c>
      <c r="U10" s="4">
        <v>460.92634559999999</v>
      </c>
      <c r="V10" s="4">
        <v>984.08867639999994</v>
      </c>
      <c r="W10" s="4">
        <v>823.3062784</v>
      </c>
      <c r="X10" s="4"/>
      <c r="Y10" s="4"/>
      <c r="Z10" s="4">
        <v>103692.954</v>
      </c>
      <c r="AA10" s="4"/>
      <c r="AB10" s="4">
        <v>0</v>
      </c>
      <c r="AC10" s="4">
        <v>0</v>
      </c>
      <c r="AD10" s="4"/>
      <c r="AE10" s="4"/>
      <c r="AF10" s="4"/>
      <c r="AG10" s="4"/>
      <c r="AH10" s="4">
        <v>11206.638000000001</v>
      </c>
      <c r="AI10" s="4"/>
      <c r="AJ10" s="4">
        <f t="shared" si="0"/>
        <v>188263.79900000003</v>
      </c>
    </row>
    <row r="11" spans="1:39" ht="33" customHeight="1">
      <c r="A11" s="10"/>
      <c r="B11" s="1" t="s">
        <v>27</v>
      </c>
      <c r="C11" s="4">
        <v>192.8588944</v>
      </c>
      <c r="D11" s="4">
        <v>15.4031438</v>
      </c>
      <c r="E11" s="4">
        <v>3859.5548882903399</v>
      </c>
      <c r="F11" s="4">
        <v>5783.9950174407995</v>
      </c>
      <c r="G11" s="4">
        <v>350.48432760000003</v>
      </c>
      <c r="H11" s="4">
        <v>391.0806288</v>
      </c>
      <c r="I11" s="4">
        <v>1434.4733881999998</v>
      </c>
      <c r="J11" s="4">
        <v>1283.3645408</v>
      </c>
      <c r="K11" s="4">
        <v>10588.61581808476</v>
      </c>
      <c r="L11" s="4">
        <v>6586.3871867999997</v>
      </c>
      <c r="M11" s="4">
        <v>798.94643240000005</v>
      </c>
      <c r="N11" s="4">
        <v>14772.895082049601</v>
      </c>
      <c r="O11" s="4">
        <v>1855.5883322</v>
      </c>
      <c r="P11" s="4">
        <v>2495.0085743999998</v>
      </c>
      <c r="Q11" s="4">
        <v>531.04255520000004</v>
      </c>
      <c r="R11" s="4">
        <v>2230.7107803209601</v>
      </c>
      <c r="S11" s="4">
        <v>73.513282509660002</v>
      </c>
      <c r="T11" s="4">
        <v>3560.1003257592001</v>
      </c>
      <c r="U11" s="4">
        <v>1844.7920061152402</v>
      </c>
      <c r="V11" s="4">
        <v>514.82698155039998</v>
      </c>
      <c r="W11" s="4">
        <v>154.34374187904001</v>
      </c>
      <c r="X11" s="4"/>
      <c r="Y11" s="4"/>
      <c r="Z11" s="4">
        <v>32987.4141036</v>
      </c>
      <c r="AA11" s="4"/>
      <c r="AB11" s="4">
        <v>0</v>
      </c>
      <c r="AC11" s="4">
        <v>19334.0520894</v>
      </c>
      <c r="AD11" s="4"/>
      <c r="AE11" s="4"/>
      <c r="AF11" s="4"/>
      <c r="AG11" s="4"/>
      <c r="AH11" s="4">
        <v>8162.4795921999994</v>
      </c>
      <c r="AI11" s="4"/>
      <c r="AJ11" s="4">
        <f t="shared" si="0"/>
        <v>119801.93171380002</v>
      </c>
    </row>
    <row r="12" spans="1:39" ht="33" customHeight="1">
      <c r="A12" s="10"/>
      <c r="B12" s="1" t="s">
        <v>28</v>
      </c>
      <c r="C12" s="4">
        <v>1215.538</v>
      </c>
      <c r="D12" s="4">
        <v>189.65899999999999</v>
      </c>
      <c r="E12" s="4">
        <v>18337.878833299997</v>
      </c>
      <c r="F12" s="4">
        <v>4949.5580449999998</v>
      </c>
      <c r="G12" s="4">
        <v>2030.6369999999999</v>
      </c>
      <c r="H12" s="4">
        <v>5149.8609999999999</v>
      </c>
      <c r="I12" s="4">
        <v>2406.9279999999999</v>
      </c>
      <c r="J12" s="4">
        <v>3136.0410000000002</v>
      </c>
      <c r="K12" s="4">
        <v>1403.0401425999999</v>
      </c>
      <c r="L12" s="4">
        <v>26993.027999999998</v>
      </c>
      <c r="M12" s="4">
        <v>19547.135999999999</v>
      </c>
      <c r="N12" s="4">
        <v>5087.5836840000002</v>
      </c>
      <c r="O12" s="4">
        <v>4822.7690000000002</v>
      </c>
      <c r="P12" s="4">
        <v>1667.7339999999999</v>
      </c>
      <c r="Q12" s="4">
        <v>3649.5569999999998</v>
      </c>
      <c r="R12" s="4">
        <v>1953.5160736</v>
      </c>
      <c r="S12" s="4">
        <v>297.99416669999999</v>
      </c>
      <c r="T12" s="4">
        <v>3046.4969550000001</v>
      </c>
      <c r="U12" s="4">
        <v>345.39685739999999</v>
      </c>
      <c r="V12" s="4">
        <v>254.49931599999999</v>
      </c>
      <c r="W12" s="4">
        <v>127.94292639999999</v>
      </c>
      <c r="X12" s="4"/>
      <c r="Y12" s="4"/>
      <c r="Z12" s="4">
        <v>74115.437999999995</v>
      </c>
      <c r="AA12" s="4"/>
      <c r="AB12" s="4">
        <v>0</v>
      </c>
      <c r="AC12" s="4">
        <v>0</v>
      </c>
      <c r="AD12" s="4"/>
      <c r="AE12" s="4"/>
      <c r="AF12" s="4"/>
      <c r="AG12" s="4"/>
      <c r="AH12" s="4">
        <v>4694.4139999999998</v>
      </c>
      <c r="AI12" s="4"/>
      <c r="AJ12" s="4">
        <f t="shared" si="0"/>
        <v>185422.64699999997</v>
      </c>
    </row>
    <row r="13" spans="1:39" ht="33" customHeight="1">
      <c r="A13" s="10"/>
      <c r="B13" s="1" t="s">
        <v>29</v>
      </c>
      <c r="C13" s="4">
        <v>66.938999999999993</v>
      </c>
      <c r="D13" s="4">
        <v>7.7779999999999996</v>
      </c>
      <c r="E13" s="4">
        <v>3765.0873956</v>
      </c>
      <c r="F13" s="4">
        <v>9525.6053000000011</v>
      </c>
      <c r="G13" s="4">
        <v>564.01800000000003</v>
      </c>
      <c r="H13" s="4">
        <v>781.15</v>
      </c>
      <c r="I13" s="4">
        <v>1526.3050000000001</v>
      </c>
      <c r="J13" s="4">
        <v>11046.802</v>
      </c>
      <c r="K13" s="4">
        <v>1255.8166237999999</v>
      </c>
      <c r="L13" s="4">
        <v>7286.28</v>
      </c>
      <c r="M13" s="4">
        <v>7981.9889999999996</v>
      </c>
      <c r="N13" s="4">
        <v>7594.8740316000003</v>
      </c>
      <c r="O13" s="4">
        <v>663.04700000000003</v>
      </c>
      <c r="P13" s="4">
        <v>2240.3989999999999</v>
      </c>
      <c r="Q13" s="4">
        <v>3963.6190000000001</v>
      </c>
      <c r="R13" s="4">
        <v>2131.8916151999997</v>
      </c>
      <c r="S13" s="4">
        <v>72.2356044</v>
      </c>
      <c r="T13" s="4">
        <v>5863.0947000000006</v>
      </c>
      <c r="U13" s="4">
        <v>397.69237620000001</v>
      </c>
      <c r="V13" s="4">
        <v>417.46296840000002</v>
      </c>
      <c r="W13" s="4">
        <v>185.7013848</v>
      </c>
      <c r="X13" s="4"/>
      <c r="Y13" s="4"/>
      <c r="Z13" s="4">
        <v>131970.416</v>
      </c>
      <c r="AA13" s="4"/>
      <c r="AB13" s="4">
        <v>0</v>
      </c>
      <c r="AC13" s="4">
        <v>31020.904999999999</v>
      </c>
      <c r="AD13" s="4"/>
      <c r="AE13" s="4"/>
      <c r="AF13" s="4"/>
      <c r="AG13" s="4"/>
      <c r="AH13" s="4">
        <v>366.53699999999998</v>
      </c>
      <c r="AI13" s="4"/>
      <c r="AJ13" s="4">
        <f t="shared" si="0"/>
        <v>230695.64600000001</v>
      </c>
    </row>
    <row r="14" spans="1:39" ht="33" customHeight="1">
      <c r="A14" s="10"/>
      <c r="B14" s="1" t="s">
        <v>30</v>
      </c>
      <c r="C14" s="4">
        <v>1194.6322560000001</v>
      </c>
      <c r="D14" s="4">
        <v>372.31874719999996</v>
      </c>
      <c r="E14" s="4">
        <v>53346.458361873236</v>
      </c>
      <c r="F14" s="4">
        <v>11948.684433034799</v>
      </c>
      <c r="G14" s="4">
        <v>4122.7771855999999</v>
      </c>
      <c r="H14" s="4">
        <v>19103.287004000002</v>
      </c>
      <c r="I14" s="4">
        <v>8663.9889516000003</v>
      </c>
      <c r="J14" s="4">
        <v>4560.5194072000004</v>
      </c>
      <c r="K14" s="4">
        <v>9195.8555824883188</v>
      </c>
      <c r="L14" s="4">
        <v>11804.1667908</v>
      </c>
      <c r="M14" s="4">
        <v>11519.9387532</v>
      </c>
      <c r="N14" s="4">
        <v>25838.06018970496</v>
      </c>
      <c r="O14" s="4">
        <v>4823.7654276000003</v>
      </c>
      <c r="P14" s="4">
        <v>4404.7740159999994</v>
      </c>
      <c r="Q14" s="4">
        <v>2810.4158887999997</v>
      </c>
      <c r="R14" s="4">
        <v>4235.9067243443196</v>
      </c>
      <c r="S14" s="4">
        <v>445.57611212675999</v>
      </c>
      <c r="T14" s="4">
        <v>7354.5214361651997</v>
      </c>
      <c r="U14" s="4">
        <v>1564.3385039116802</v>
      </c>
      <c r="V14" s="4">
        <v>1747.7323046950401</v>
      </c>
      <c r="W14" s="4">
        <v>167.77737765568</v>
      </c>
      <c r="X14" s="4"/>
      <c r="Y14" s="4"/>
      <c r="Z14" s="4">
        <v>9510.7369512000005</v>
      </c>
      <c r="AA14" s="4"/>
      <c r="AB14" s="4">
        <v>0</v>
      </c>
      <c r="AC14" s="4">
        <v>78578.603039599999</v>
      </c>
      <c r="AD14" s="4"/>
      <c r="AE14" s="4"/>
      <c r="AF14" s="4"/>
      <c r="AG14" s="4"/>
      <c r="AH14" s="4">
        <v>27312.970383600001</v>
      </c>
      <c r="AI14" s="4"/>
      <c r="AJ14" s="4">
        <f t="shared" si="0"/>
        <v>304627.80582840001</v>
      </c>
      <c r="AM14" s="2"/>
    </row>
    <row r="15" spans="1:39" ht="33" customHeight="1">
      <c r="A15" s="10"/>
      <c r="B15" s="1" t="s">
        <v>31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24.742999999999999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>
        <v>2343.1669999999999</v>
      </c>
      <c r="AA15" s="4"/>
      <c r="AB15" s="4">
        <v>154168.83600000001</v>
      </c>
      <c r="AC15" s="4">
        <v>0</v>
      </c>
      <c r="AD15" s="4"/>
      <c r="AE15" s="4"/>
      <c r="AF15" s="4"/>
      <c r="AG15" s="4"/>
      <c r="AH15" s="4">
        <v>34.634</v>
      </c>
      <c r="AI15" s="4"/>
      <c r="AJ15" s="4">
        <f t="shared" si="0"/>
        <v>159394.38399999999</v>
      </c>
    </row>
    <row r="16" spans="1:39" ht="33" customHeight="1">
      <c r="A16" s="10"/>
      <c r="B16" s="1" t="s">
        <v>32</v>
      </c>
      <c r="C16" s="4">
        <v>3.448</v>
      </c>
      <c r="D16" s="4">
        <v>0.70699999999999996</v>
      </c>
      <c r="E16" s="4">
        <v>625.93615480000005</v>
      </c>
      <c r="F16" s="4">
        <v>347.66073100000006</v>
      </c>
      <c r="G16" s="4">
        <v>38.337000000000003</v>
      </c>
      <c r="H16" s="4">
        <v>51.823999999999998</v>
      </c>
      <c r="I16" s="4">
        <v>51.536000000000001</v>
      </c>
      <c r="J16" s="4">
        <v>76.668000000000006</v>
      </c>
      <c r="K16" s="4">
        <v>77.490231399999999</v>
      </c>
      <c r="L16" s="4">
        <v>275.61900000000003</v>
      </c>
      <c r="M16" s="4">
        <v>87.917000000000002</v>
      </c>
      <c r="N16" s="4">
        <v>290.11491440000003</v>
      </c>
      <c r="O16" s="4">
        <v>5.4930000000000003</v>
      </c>
      <c r="P16" s="4">
        <v>45.826000000000001</v>
      </c>
      <c r="Q16" s="4">
        <v>15.359</v>
      </c>
      <c r="R16" s="4">
        <v>75.4969064</v>
      </c>
      <c r="S16" s="4">
        <v>6.9688451999999996</v>
      </c>
      <c r="T16" s="4">
        <v>213.988269</v>
      </c>
      <c r="U16" s="4">
        <v>9.9547685999999995</v>
      </c>
      <c r="V16" s="4">
        <v>21.223085599999997</v>
      </c>
      <c r="W16" s="4">
        <v>7.1870935999999999</v>
      </c>
      <c r="X16" s="4"/>
      <c r="Y16" s="4"/>
      <c r="Z16" s="4">
        <v>59211.775000000001</v>
      </c>
      <c r="AA16" s="4"/>
      <c r="AB16" s="4">
        <v>70597.013000000006</v>
      </c>
      <c r="AC16" s="4">
        <v>0</v>
      </c>
      <c r="AD16" s="4"/>
      <c r="AE16" s="4"/>
      <c r="AF16" s="4"/>
      <c r="AG16" s="4"/>
      <c r="AH16" s="4">
        <v>229.09</v>
      </c>
      <c r="AI16" s="4"/>
      <c r="AJ16" s="4">
        <f t="shared" si="0"/>
        <v>132366.633</v>
      </c>
    </row>
    <row r="17" spans="1:36" ht="33" customHeight="1">
      <c r="A17" s="10"/>
      <c r="B17" s="1" t="s">
        <v>33</v>
      </c>
      <c r="C17" s="4">
        <v>133.06299999999999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101.077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>
        <v>58562.298000000003</v>
      </c>
      <c r="AA17" s="4"/>
      <c r="AB17" s="4">
        <v>100693.954</v>
      </c>
      <c r="AC17" s="4">
        <v>0</v>
      </c>
      <c r="AD17" s="4"/>
      <c r="AE17" s="4"/>
      <c r="AF17" s="4"/>
      <c r="AG17" s="4"/>
      <c r="AH17" s="4">
        <v>847.43</v>
      </c>
      <c r="AI17" s="4"/>
      <c r="AJ17" s="4">
        <f t="shared" si="0"/>
        <v>167750.666</v>
      </c>
    </row>
    <row r="18" spans="1:36" ht="33" customHeight="1">
      <c r="A18" s="10"/>
      <c r="B18" s="1" t="s">
        <v>34</v>
      </c>
      <c r="C18" s="4">
        <v>490.48422960000005</v>
      </c>
      <c r="D18" s="4">
        <v>57.845850400000003</v>
      </c>
      <c r="E18" s="4">
        <v>5522.6325880512804</v>
      </c>
      <c r="F18" s="4">
        <v>1277.5897573712</v>
      </c>
      <c r="G18" s="4">
        <v>484.50808159999997</v>
      </c>
      <c r="H18" s="4">
        <v>780.87810719999993</v>
      </c>
      <c r="I18" s="4">
        <v>3419.5245328000001</v>
      </c>
      <c r="J18" s="4">
        <v>774.08927040000003</v>
      </c>
      <c r="K18" s="4">
        <v>1606.1258126156799</v>
      </c>
      <c r="L18" s="4">
        <v>1046.7970559999999</v>
      </c>
      <c r="M18" s="4">
        <v>782.16495520000001</v>
      </c>
      <c r="N18" s="4">
        <v>3577.9124979695998</v>
      </c>
      <c r="O18" s="4">
        <v>237.7127304</v>
      </c>
      <c r="P18" s="4">
        <v>1195.7336872000001</v>
      </c>
      <c r="Q18" s="4">
        <v>1042.2543952000001</v>
      </c>
      <c r="R18" s="4">
        <v>2649.4047519027199</v>
      </c>
      <c r="S18" s="4">
        <v>76.944455148719996</v>
      </c>
      <c r="T18" s="4">
        <v>786.36784742880002</v>
      </c>
      <c r="U18" s="4">
        <v>283.43870658432013</v>
      </c>
      <c r="V18" s="4">
        <v>182.40537483039998</v>
      </c>
      <c r="W18" s="4">
        <v>98.437080897279998</v>
      </c>
      <c r="X18" s="4"/>
      <c r="Y18" s="4"/>
      <c r="Z18" s="4">
        <v>84307.258000000002</v>
      </c>
      <c r="AA18" s="4"/>
      <c r="AB18" s="4">
        <v>2193.9859999999999</v>
      </c>
      <c r="AC18" s="4">
        <v>674.22500000000002</v>
      </c>
      <c r="AD18" s="4"/>
      <c r="AE18" s="4"/>
      <c r="AF18" s="4"/>
      <c r="AG18" s="4"/>
      <c r="AH18" s="4">
        <v>2093.6586407999998</v>
      </c>
      <c r="AI18" s="4"/>
      <c r="AJ18" s="4">
        <f t="shared" si="0"/>
        <v>115642.37940960001</v>
      </c>
    </row>
    <row r="19" spans="1:36" ht="33" customHeight="1">
      <c r="A19" s="10"/>
      <c r="B19" s="1" t="s">
        <v>35</v>
      </c>
      <c r="C19" s="4">
        <v>43.240909500000001</v>
      </c>
      <c r="D19" s="4">
        <v>2.4389495999999999</v>
      </c>
      <c r="E19" s="4">
        <v>4809.7858478981698</v>
      </c>
      <c r="F19" s="4">
        <v>403.42785745769999</v>
      </c>
      <c r="G19" s="4">
        <v>368.74344480000002</v>
      </c>
      <c r="H19" s="4">
        <v>487.66490190000002</v>
      </c>
      <c r="I19" s="4">
        <v>333.7537299</v>
      </c>
      <c r="J19" s="4">
        <v>125.9063865</v>
      </c>
      <c r="K19" s="4">
        <v>589.32858982278003</v>
      </c>
      <c r="L19" s="4">
        <v>1097.4490922999998</v>
      </c>
      <c r="M19" s="4">
        <v>92.209987499999997</v>
      </c>
      <c r="N19" s="4">
        <v>2495.8551901984802</v>
      </c>
      <c r="O19" s="4">
        <v>476.90603429999999</v>
      </c>
      <c r="P19" s="4">
        <v>554.97508559999994</v>
      </c>
      <c r="Q19" s="4">
        <v>514.72876169999995</v>
      </c>
      <c r="R19" s="4">
        <v>621.62935620887993</v>
      </c>
      <c r="S19" s="4">
        <v>1267.6495929018301</v>
      </c>
      <c r="T19" s="4">
        <v>248.31343084229999</v>
      </c>
      <c r="U19" s="4">
        <v>248.51274127721999</v>
      </c>
      <c r="V19" s="4">
        <v>683.35216840151998</v>
      </c>
      <c r="W19" s="4">
        <v>50.064382191119996</v>
      </c>
      <c r="X19" s="4"/>
      <c r="Y19" s="4"/>
      <c r="Z19" s="4">
        <v>755.73002789999998</v>
      </c>
      <c r="AA19" s="4"/>
      <c r="AB19" s="4">
        <v>0</v>
      </c>
      <c r="AC19" s="4">
        <v>6855.9289983000008</v>
      </c>
      <c r="AD19" s="4"/>
      <c r="AE19" s="4"/>
      <c r="AF19" s="4"/>
      <c r="AG19" s="4"/>
      <c r="AH19" s="4">
        <v>5672.7650109000006</v>
      </c>
      <c r="AI19" s="4"/>
      <c r="AJ19" s="4">
        <f t="shared" si="0"/>
        <v>28800.360477899994</v>
      </c>
    </row>
    <row r="20" spans="1:36" ht="33" customHeight="1">
      <c r="A20" s="10"/>
      <c r="B20" s="1" t="s">
        <v>36</v>
      </c>
      <c r="C20" s="4">
        <v>880.28564100000006</v>
      </c>
      <c r="D20" s="4">
        <v>21.456396000000002</v>
      </c>
      <c r="E20" s="4">
        <v>25252.309736199</v>
      </c>
      <c r="F20" s="4">
        <v>2697.968680125</v>
      </c>
      <c r="G20" s="4">
        <v>434.57202899999999</v>
      </c>
      <c r="H20" s="4">
        <v>3136.2350280000001</v>
      </c>
      <c r="I20" s="4">
        <v>1083.530853</v>
      </c>
      <c r="J20" s="4">
        <v>5191.5349560000004</v>
      </c>
      <c r="K20" s="4">
        <v>3097.5656201471998</v>
      </c>
      <c r="L20" s="4">
        <v>360.22749900000002</v>
      </c>
      <c r="M20" s="4">
        <v>234.765342</v>
      </c>
      <c r="N20" s="4">
        <v>1977.3471090011999</v>
      </c>
      <c r="O20" s="4">
        <v>632.66040599999997</v>
      </c>
      <c r="P20" s="4">
        <v>738.58678800000007</v>
      </c>
      <c r="Q20" s="4">
        <v>4355.8274579999998</v>
      </c>
      <c r="R20" s="4">
        <v>1892.7476803848001</v>
      </c>
      <c r="S20" s="4">
        <v>396.68455880099998</v>
      </c>
      <c r="T20" s="4">
        <v>1660.623694875</v>
      </c>
      <c r="U20" s="4">
        <v>180.9302358528</v>
      </c>
      <c r="V20" s="4">
        <v>169.79134499879999</v>
      </c>
      <c r="W20" s="4">
        <v>28.052008615200002</v>
      </c>
      <c r="X20" s="4"/>
      <c r="Y20" s="4"/>
      <c r="Z20" s="4">
        <v>34734.640716000002</v>
      </c>
      <c r="AA20" s="4"/>
      <c r="AB20" s="4">
        <v>0</v>
      </c>
      <c r="AC20" s="4">
        <v>5857.2966419999993</v>
      </c>
      <c r="AD20" s="4"/>
      <c r="AE20" s="4"/>
      <c r="AF20" s="4"/>
      <c r="AG20" s="4"/>
      <c r="AH20" s="4">
        <v>13774.549794</v>
      </c>
      <c r="AI20" s="4"/>
      <c r="AJ20" s="4">
        <f t="shared" si="0"/>
        <v>108790.19021700001</v>
      </c>
    </row>
    <row r="21" spans="1:36" ht="33" customHeight="1">
      <c r="A21" s="10"/>
      <c r="B21" s="1" t="s">
        <v>37</v>
      </c>
      <c r="C21" s="4">
        <v>22.605105599999998</v>
      </c>
      <c r="D21" s="4">
        <v>3.9398562000000004</v>
      </c>
      <c r="E21" s="4">
        <v>1305.0871701096598</v>
      </c>
      <c r="F21" s="4">
        <v>508.23283255920001</v>
      </c>
      <c r="G21" s="4">
        <v>122.4716724</v>
      </c>
      <c r="H21" s="4">
        <v>106.65537119999999</v>
      </c>
      <c r="I21" s="4">
        <v>362.55861179999999</v>
      </c>
      <c r="J21" s="4">
        <v>121.2194592</v>
      </c>
      <c r="K21" s="4">
        <v>2481.7685253152399</v>
      </c>
      <c r="L21" s="4">
        <v>2466.5178132000001</v>
      </c>
      <c r="M21" s="4">
        <v>178.3205676</v>
      </c>
      <c r="N21" s="4">
        <v>4129.9242579503998</v>
      </c>
      <c r="O21" s="4">
        <v>691.17366780000009</v>
      </c>
      <c r="P21" s="4">
        <v>662.97742559999995</v>
      </c>
      <c r="Q21" s="4">
        <v>186.90144480000001</v>
      </c>
      <c r="R21" s="4">
        <v>351.11221727904001</v>
      </c>
      <c r="S21" s="4">
        <v>28.881659090339998</v>
      </c>
      <c r="T21" s="4">
        <v>312.82182424079997</v>
      </c>
      <c r="U21" s="4">
        <v>1009.09465048476</v>
      </c>
      <c r="V21" s="4">
        <v>185.41967844960001</v>
      </c>
      <c r="W21" s="4">
        <v>31.227260520960002</v>
      </c>
      <c r="X21" s="4"/>
      <c r="Y21" s="4"/>
      <c r="Z21" s="4">
        <v>2325.0428963999998</v>
      </c>
      <c r="AA21" s="4"/>
      <c r="AB21" s="4">
        <v>0</v>
      </c>
      <c r="AC21" s="4">
        <v>15446.0279106</v>
      </c>
      <c r="AD21" s="4"/>
      <c r="AE21" s="4"/>
      <c r="AF21" s="4"/>
      <c r="AG21" s="4"/>
      <c r="AH21" s="4">
        <v>4249.5384077999997</v>
      </c>
      <c r="AI21" s="4"/>
      <c r="AJ21" s="4">
        <f t="shared" si="0"/>
        <v>37289.520286200001</v>
      </c>
    </row>
    <row r="22" spans="1:36" ht="33" customHeight="1">
      <c r="A22" s="10"/>
      <c r="B22" s="1" t="s">
        <v>38</v>
      </c>
      <c r="C22" s="4">
        <v>30.508744</v>
      </c>
      <c r="D22" s="4">
        <v>18.442252799999999</v>
      </c>
      <c r="E22" s="4">
        <v>5284.8780237267583</v>
      </c>
      <c r="F22" s="4">
        <v>141.97392096519999</v>
      </c>
      <c r="G22" s="4">
        <v>431.61781439999999</v>
      </c>
      <c r="H22" s="4">
        <v>8155.3009959999999</v>
      </c>
      <c r="I22" s="4">
        <v>104.58204840000001</v>
      </c>
      <c r="J22" s="4">
        <v>174.48559280000001</v>
      </c>
      <c r="K22" s="4">
        <v>441.10237591167999</v>
      </c>
      <c r="L22" s="4">
        <v>109.1102092</v>
      </c>
      <c r="M22" s="4">
        <v>122.48024679999999</v>
      </c>
      <c r="N22" s="4">
        <v>1244.7882634950399</v>
      </c>
      <c r="O22" s="4">
        <v>417.51757240000001</v>
      </c>
      <c r="P22" s="4">
        <v>244.75498400000001</v>
      </c>
      <c r="Q22" s="4">
        <v>184.34211120000001</v>
      </c>
      <c r="R22" s="4">
        <v>34.284189255680005</v>
      </c>
      <c r="S22" s="4">
        <v>50.039502273240004</v>
      </c>
      <c r="T22" s="4">
        <v>87.386209834799999</v>
      </c>
      <c r="U22" s="4">
        <v>67.719537688320003</v>
      </c>
      <c r="V22" s="4">
        <v>469.92824210496002</v>
      </c>
      <c r="W22" s="4">
        <v>1.9257087443200001</v>
      </c>
      <c r="X22" s="4"/>
      <c r="Y22" s="4"/>
      <c r="Z22" s="4">
        <v>308.03704879999998</v>
      </c>
      <c r="AA22" s="4"/>
      <c r="AB22" s="4">
        <v>0</v>
      </c>
      <c r="AC22" s="4">
        <v>12015.987960400002</v>
      </c>
      <c r="AD22" s="4"/>
      <c r="AE22" s="4"/>
      <c r="AF22" s="4"/>
      <c r="AG22" s="4"/>
      <c r="AH22" s="4">
        <v>1830.8726164</v>
      </c>
      <c r="AI22" s="4"/>
      <c r="AJ22" s="4">
        <f t="shared" si="0"/>
        <v>31972.066171599996</v>
      </c>
    </row>
    <row r="23" spans="1:36" ht="33" customHeight="1">
      <c r="A23" s="10"/>
      <c r="B23" s="1" t="s">
        <v>39</v>
      </c>
      <c r="C23" s="4">
        <v>28.176770400000002</v>
      </c>
      <c r="D23" s="4">
        <v>2.9071496000000003</v>
      </c>
      <c r="E23" s="4">
        <v>807.35787384872003</v>
      </c>
      <c r="F23" s="4">
        <v>257.42748862880001</v>
      </c>
      <c r="G23" s="4">
        <v>52.632918400000001</v>
      </c>
      <c r="H23" s="4">
        <v>89.1758928</v>
      </c>
      <c r="I23" s="4">
        <v>253.97546720000003</v>
      </c>
      <c r="J23" s="4">
        <v>114.13372960000001</v>
      </c>
      <c r="K23" s="4">
        <v>97.800280784319995</v>
      </c>
      <c r="L23" s="4">
        <v>471.95594400000004</v>
      </c>
      <c r="M23" s="4">
        <v>65.07404480000001</v>
      </c>
      <c r="N23" s="4">
        <v>640.56296603040005</v>
      </c>
      <c r="O23" s="4">
        <v>126.34526959999999</v>
      </c>
      <c r="P23" s="4">
        <v>497.58931280000002</v>
      </c>
      <c r="Q23" s="4">
        <v>94.315604800000003</v>
      </c>
      <c r="R23" s="4">
        <v>121.12645289728</v>
      </c>
      <c r="S23" s="4">
        <v>5.9410829512800003</v>
      </c>
      <c r="T23" s="4">
        <v>158.44890657120001</v>
      </c>
      <c r="U23" s="4">
        <v>26.744200015679997</v>
      </c>
      <c r="V23" s="4">
        <v>49.036161169600007</v>
      </c>
      <c r="W23" s="4">
        <v>19.118714302720001</v>
      </c>
      <c r="X23" s="4"/>
      <c r="Y23" s="4"/>
      <c r="Z23" s="4">
        <v>0</v>
      </c>
      <c r="AA23" s="4"/>
      <c r="AB23" s="4">
        <v>0</v>
      </c>
      <c r="AC23" s="4">
        <v>0</v>
      </c>
      <c r="AD23" s="4"/>
      <c r="AE23" s="4"/>
      <c r="AF23" s="4"/>
      <c r="AG23" s="4"/>
      <c r="AH23" s="4">
        <v>0.21635919999999997</v>
      </c>
      <c r="AI23" s="4"/>
      <c r="AJ23" s="4">
        <f t="shared" si="0"/>
        <v>3980.0625904000003</v>
      </c>
    </row>
    <row r="24" spans="1:36" ht="33" customHeight="1">
      <c r="A24" s="10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>
        <f>SUM(C24:AI24)</f>
        <v>913408.76400000008</v>
      </c>
    </row>
    <row r="25" spans="1:36" ht="33" customHeight="1">
      <c r="A25" s="10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S25" s="4">
        <v>3704.7476271</v>
      </c>
      <c r="T25" s="4">
        <v>22084.738151999998</v>
      </c>
      <c r="U25" s="4">
        <v>13140.2856942</v>
      </c>
      <c r="V25" s="4">
        <v>7041.4374747999991</v>
      </c>
      <c r="W25" s="4">
        <v>669.60904879999998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>
        <f>SUM(C25:AI25)</f>
        <v>826673.01199999987</v>
      </c>
    </row>
    <row r="26" spans="1:36" ht="33" customHeight="1">
      <c r="A26" s="10" t="s">
        <v>5</v>
      </c>
      <c r="B26" s="1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SUM(C24:W24)</f>
        <v>913408.76400000008</v>
      </c>
      <c r="Y26" s="4">
        <v>261977.7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>
        <f t="shared" si="0"/>
        <v>1175386.4640000002</v>
      </c>
    </row>
    <row r="27" spans="1:36" ht="33" customHeight="1">
      <c r="A27" s="10"/>
      <c r="B27" s="1" t="s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564695.31200000015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>
        <f t="shared" si="0"/>
        <v>564695.31200000015</v>
      </c>
    </row>
    <row r="28" spans="1:36" ht="33" customHeight="1">
      <c r="A28" s="10"/>
      <c r="B28" s="1" t="s">
        <v>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6">
        <v>98638.134000000136</v>
      </c>
      <c r="AB28" s="4"/>
      <c r="AC28" s="6">
        <v>10713.599000000046</v>
      </c>
      <c r="AD28" s="4">
        <f>SUM(C30:W30)</f>
        <v>160659.12800000035</v>
      </c>
      <c r="AE28" s="4">
        <v>72174.278000000006</v>
      </c>
      <c r="AF28" s="4">
        <v>96355.684999999823</v>
      </c>
      <c r="AG28" s="4">
        <v>23757.155999999999</v>
      </c>
      <c r="AH28" s="4"/>
      <c r="AI28" s="4"/>
      <c r="AJ28" s="4">
        <f t="shared" si="0"/>
        <v>462297.98000000033</v>
      </c>
    </row>
    <row r="29" spans="1:36" ht="33" customHeight="1">
      <c r="A29" s="1" t="s">
        <v>10</v>
      </c>
      <c r="B29" s="1" t="s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v>143097</v>
      </c>
      <c r="AA29" s="4">
        <v>393882.9</v>
      </c>
      <c r="AB29" s="4">
        <v>133634.79999999999</v>
      </c>
      <c r="AC29" s="4"/>
      <c r="AD29" s="4"/>
      <c r="AE29" s="4"/>
      <c r="AF29" s="4"/>
      <c r="AG29" s="4"/>
      <c r="AH29" s="4"/>
      <c r="AI29" s="4"/>
      <c r="AJ29" s="4">
        <f t="shared" si="0"/>
        <v>670614.69999999995</v>
      </c>
    </row>
    <row r="30" spans="1:36" ht="33" customHeight="1">
      <c r="A30" s="11" t="s">
        <v>11</v>
      </c>
      <c r="B30" s="1" t="s">
        <v>12</v>
      </c>
      <c r="C30" s="6">
        <v>-5348.0299999999988</v>
      </c>
      <c r="D30" s="6">
        <v>-144511.804</v>
      </c>
      <c r="E30" s="6">
        <v>140251.24995610025</v>
      </c>
      <c r="F30" s="6">
        <v>11493.956590999995</v>
      </c>
      <c r="G30" s="6">
        <v>42286.777000000002</v>
      </c>
      <c r="H30" s="6">
        <v>28997.324000000051</v>
      </c>
      <c r="I30" s="6">
        <v>9952.8429999999935</v>
      </c>
      <c r="J30" s="6">
        <v>17144.445999999996</v>
      </c>
      <c r="K30" s="6">
        <v>8234.9001144000358</v>
      </c>
      <c r="L30" s="6">
        <v>9481.4509999999718</v>
      </c>
      <c r="M30" s="6">
        <v>32963.459000000003</v>
      </c>
      <c r="N30" s="6">
        <v>-20122.886003599968</v>
      </c>
      <c r="O30" s="6">
        <v>4424.1549999999988</v>
      </c>
      <c r="P30" s="6">
        <v>1591.7249999999913</v>
      </c>
      <c r="Q30" s="6">
        <v>9051.3360000000102</v>
      </c>
      <c r="R30" s="6">
        <v>10893.087884799999</v>
      </c>
      <c r="S30" s="6">
        <v>-1388.9079560999999</v>
      </c>
      <c r="T30" s="6">
        <v>7074.6324090000126</v>
      </c>
      <c r="U30" s="6">
        <v>1151.6948856000017</v>
      </c>
      <c r="V30" s="6">
        <v>-2956.682996399999</v>
      </c>
      <c r="W30" s="6">
        <v>-5.5988847999992686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f t="shared" si="0"/>
        <v>160659.12800000035</v>
      </c>
    </row>
    <row r="31" spans="1:36" ht="33" customHeight="1">
      <c r="A31" s="12"/>
      <c r="B31" s="1" t="s">
        <v>13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v>72174.278000000006</v>
      </c>
      <c r="AB31" s="4"/>
      <c r="AC31" s="4"/>
      <c r="AD31" s="4"/>
      <c r="AE31" s="4"/>
      <c r="AF31" s="4"/>
      <c r="AG31" s="4"/>
      <c r="AH31" s="4"/>
      <c r="AI31" s="4"/>
      <c r="AJ31" s="4">
        <f t="shared" si="0"/>
        <v>72174.278000000006</v>
      </c>
    </row>
    <row r="32" spans="1:36" ht="33" customHeight="1">
      <c r="A32" s="12"/>
      <c r="B32" s="1" t="s">
        <v>14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6">
        <v>96355.684999999823</v>
      </c>
      <c r="AA32" s="4"/>
      <c r="AB32" s="4"/>
      <c r="AC32" s="4"/>
      <c r="AD32" s="4"/>
      <c r="AE32" s="4"/>
      <c r="AF32" s="4"/>
      <c r="AG32" s="4"/>
      <c r="AH32" s="4"/>
      <c r="AI32" s="4"/>
      <c r="AJ32" s="4">
        <f t="shared" si="0"/>
        <v>96355.684999999823</v>
      </c>
    </row>
    <row r="33" spans="1:36" ht="33" customHeight="1">
      <c r="A33" s="13"/>
      <c r="B33" s="1" t="s">
        <v>44</v>
      </c>
      <c r="C33" s="4">
        <v>543.61400000000003</v>
      </c>
      <c r="D33" s="4">
        <v>6069.3789999999999</v>
      </c>
      <c r="E33" s="4">
        <v>16859.252943799998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1.0676E-2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0.82699999999999996</v>
      </c>
      <c r="S33" s="4">
        <v>284.06305620000001</v>
      </c>
      <c r="T33" s="4">
        <v>0</v>
      </c>
      <c r="U33" s="4">
        <v>9.3240000000000007E-3</v>
      </c>
      <c r="V33" s="4">
        <v>0</v>
      </c>
      <c r="W33" s="4">
        <v>0</v>
      </c>
      <c r="X33" s="4"/>
      <c r="Y33" s="4"/>
      <c r="Z33" s="6"/>
      <c r="AA33" s="4"/>
      <c r="AB33" s="4"/>
      <c r="AC33" s="4"/>
      <c r="AD33" s="4"/>
      <c r="AE33" s="4"/>
      <c r="AF33" s="4"/>
      <c r="AG33" s="4"/>
      <c r="AH33" s="4"/>
      <c r="AI33" s="4"/>
      <c r="AJ33" s="4">
        <f t="shared" si="0"/>
        <v>23757.156000000003</v>
      </c>
    </row>
    <row r="34" spans="1:36" ht="33" customHeight="1">
      <c r="A34" s="10" t="s">
        <v>18</v>
      </c>
      <c r="B34" s="1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SUM(AH3:AH23)</f>
        <v>761603.0070000001</v>
      </c>
      <c r="AJ34" s="4">
        <f t="shared" si="0"/>
        <v>761603.0070000001</v>
      </c>
    </row>
    <row r="35" spans="1:36" ht="33" customHeight="1">
      <c r="A35" s="10"/>
      <c r="B35" s="1" t="s">
        <v>16</v>
      </c>
      <c r="C35" s="9">
        <v>11582.416999999999</v>
      </c>
      <c r="D35" s="9">
        <v>140621.35</v>
      </c>
      <c r="E35" s="9">
        <v>427720.12769220001</v>
      </c>
      <c r="F35" s="9">
        <v>2378.4344580000002</v>
      </c>
      <c r="G35" s="9">
        <v>177.20099999999999</v>
      </c>
      <c r="H35" s="9">
        <v>35.432000000000002</v>
      </c>
      <c r="I35" s="9">
        <v>24516.612000000001</v>
      </c>
      <c r="J35" s="9">
        <v>18820.819</v>
      </c>
      <c r="K35" s="9">
        <v>6288.0323116</v>
      </c>
      <c r="L35" s="9">
        <v>3965.2249999999999</v>
      </c>
      <c r="M35" s="9">
        <v>1753.3440000000001</v>
      </c>
      <c r="N35" s="9">
        <v>37076.588930799997</v>
      </c>
      <c r="O35" s="9">
        <v>657.35900000000004</v>
      </c>
      <c r="P35" s="9">
        <v>2315.5300000000002</v>
      </c>
      <c r="Q35" s="9">
        <v>361.84199999999998</v>
      </c>
      <c r="R35" s="9">
        <v>6771.4735480000008</v>
      </c>
      <c r="S35" s="9">
        <v>10411.374307800001</v>
      </c>
      <c r="T35" s="9">
        <v>1463.9475419999999</v>
      </c>
      <c r="U35" s="9">
        <v>3255.6526884</v>
      </c>
      <c r="V35" s="9">
        <v>7574.2960691999997</v>
      </c>
      <c r="W35" s="9">
        <v>74.275452000000001</v>
      </c>
      <c r="X35" s="4"/>
      <c r="Y35" s="4"/>
      <c r="Z35" s="4"/>
      <c r="AA35" s="4"/>
      <c r="AB35" s="4"/>
      <c r="AC35" s="6">
        <v>53781.672999999952</v>
      </c>
      <c r="AD35" s="4"/>
      <c r="AE35" s="4"/>
      <c r="AF35" s="4"/>
      <c r="AG35" s="4"/>
      <c r="AH35" s="4"/>
      <c r="AI35" s="4"/>
      <c r="AJ35" s="4">
        <f t="shared" si="0"/>
        <v>761603.00699999998</v>
      </c>
    </row>
    <row r="36" spans="1:36" ht="33" customHeight="1">
      <c r="A36" s="10" t="s">
        <v>17</v>
      </c>
      <c r="B36" s="10"/>
      <c r="C36" s="4">
        <f>SUM(C3:C35)</f>
        <v>66692.468000000008</v>
      </c>
      <c r="D36" s="4">
        <f t="shared" ref="D36:AI36" si="1">SUM(D3:D35)</f>
        <v>6468.3619999999937</v>
      </c>
      <c r="E36" s="4">
        <f t="shared" si="1"/>
        <v>1934621.8735221003</v>
      </c>
      <c r="F36" s="4">
        <f t="shared" si="1"/>
        <v>176748.366783</v>
      </c>
      <c r="G36" s="4">
        <f t="shared" si="1"/>
        <v>121254.18500000001</v>
      </c>
      <c r="H36" s="4">
        <f t="shared" si="1"/>
        <v>275171.24599999998</v>
      </c>
      <c r="I36" s="4">
        <f t="shared" si="1"/>
        <v>164675.005</v>
      </c>
      <c r="J36" s="4">
        <f t="shared" si="1"/>
        <v>188263.79900000003</v>
      </c>
      <c r="K36" s="4">
        <f t="shared" si="1"/>
        <v>119801.93171380003</v>
      </c>
      <c r="L36" s="4">
        <f t="shared" si="1"/>
        <v>185422.64699999997</v>
      </c>
      <c r="M36" s="4">
        <f t="shared" si="1"/>
        <v>230695.64600000001</v>
      </c>
      <c r="N36" s="4">
        <f t="shared" si="1"/>
        <v>304627.80582840001</v>
      </c>
      <c r="O36" s="4">
        <f t="shared" si="1"/>
        <v>159394.38399999999</v>
      </c>
      <c r="P36" s="4">
        <f t="shared" si="1"/>
        <v>132366.633</v>
      </c>
      <c r="Q36" s="4">
        <f t="shared" si="1"/>
        <v>167750.666</v>
      </c>
      <c r="R36" s="4">
        <f t="shared" si="1"/>
        <v>115642.37940960001</v>
      </c>
      <c r="S36" s="4">
        <f t="shared" si="1"/>
        <v>28800.360477900002</v>
      </c>
      <c r="T36" s="4">
        <f t="shared" si="1"/>
        <v>108790.19021700001</v>
      </c>
      <c r="U36" s="4">
        <f t="shared" si="1"/>
        <v>37289.520286200001</v>
      </c>
      <c r="V36" s="4">
        <f t="shared" si="1"/>
        <v>31972.066171599996</v>
      </c>
      <c r="W36" s="4">
        <f>SUM(W3:W35)</f>
        <v>3980.0625904000003</v>
      </c>
      <c r="X36" s="4">
        <f t="shared" si="1"/>
        <v>913408.76400000008</v>
      </c>
      <c r="Y36" s="4">
        <f t="shared" si="1"/>
        <v>826673.0120000001</v>
      </c>
      <c r="Z36" s="4">
        <f t="shared" si="1"/>
        <v>1175386.4639999999</v>
      </c>
      <c r="AA36" s="4">
        <f t="shared" si="1"/>
        <v>564695.31200000015</v>
      </c>
      <c r="AB36" s="4">
        <f t="shared" si="1"/>
        <v>462297.98</v>
      </c>
      <c r="AC36" s="4">
        <f t="shared" si="1"/>
        <v>670614.69999999984</v>
      </c>
      <c r="AD36" s="4">
        <f t="shared" si="1"/>
        <v>160659.12800000035</v>
      </c>
      <c r="AE36" s="4">
        <f t="shared" si="1"/>
        <v>72174.278000000006</v>
      </c>
      <c r="AF36" s="4">
        <f t="shared" si="1"/>
        <v>96355.684999999823</v>
      </c>
      <c r="AG36" s="4">
        <f t="shared" si="1"/>
        <v>23757.155999999999</v>
      </c>
      <c r="AH36" s="4">
        <f t="shared" si="1"/>
        <v>761603.0070000001</v>
      </c>
      <c r="AI36" s="4">
        <f t="shared" si="1"/>
        <v>761603.0070000001</v>
      </c>
      <c r="AJ36" s="4"/>
    </row>
    <row r="37" spans="1:36" ht="33" customHeight="1">
      <c r="C37" s="7"/>
    </row>
    <row r="38" spans="1:36" ht="33" customHeight="1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AC38" s="2"/>
    </row>
    <row r="39" spans="1:36" ht="33" customHeight="1">
      <c r="C39" s="7"/>
    </row>
  </sheetData>
  <mergeCells count="13">
    <mergeCell ref="A36:B36"/>
    <mergeCell ref="A30:A33"/>
    <mergeCell ref="AD1:AG1"/>
    <mergeCell ref="AJ1:AJ2"/>
    <mergeCell ref="A3:A23"/>
    <mergeCell ref="A24:A25"/>
    <mergeCell ref="A26:A28"/>
    <mergeCell ref="A34:A35"/>
    <mergeCell ref="A1:B2"/>
    <mergeCell ref="C1:W1"/>
    <mergeCell ref="X1:Y1"/>
    <mergeCell ref="Z1:AB1"/>
    <mergeCell ref="AH1:A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F773-7855-3C4A-8EA0-9EED6B895035}">
  <dimension ref="A1:AN41"/>
  <sheetViews>
    <sheetView tabSelected="1" zoomScale="75" zoomScaleNormal="73" workbookViewId="0">
      <pane xSplit="2" ySplit="2" topLeftCell="S13" activePane="bottomRight" state="frozen"/>
      <selection pane="topRight" activeCell="C1" sqref="C1"/>
      <selection pane="bottomLeft" activeCell="A3" sqref="A3"/>
      <selection pane="bottomRight" activeCell="X39" sqref="X39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7109375" bestFit="1" customWidth="1"/>
    <col min="6" max="6" width="13.85546875" bestFit="1" customWidth="1"/>
    <col min="7" max="7" width="25.42578125" bestFit="1" customWidth="1"/>
    <col min="8" max="9" width="9.28515625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5" width="11" bestFit="1" customWidth="1"/>
    <col min="26" max="26" width="11" customWidth="1"/>
    <col min="27" max="29" width="11" bestFit="1" customWidth="1"/>
    <col min="30" max="30" width="12.28515625" bestFit="1" customWidth="1"/>
    <col min="31" max="31" width="16.7109375" customWidth="1"/>
    <col min="32" max="34" width="11" bestFit="1" customWidth="1"/>
    <col min="35" max="35" width="11" customWidth="1"/>
    <col min="36" max="38" width="11" bestFit="1" customWidth="1"/>
  </cols>
  <sheetData>
    <row r="1" spans="1:40" ht="33" customHeight="1">
      <c r="A1" s="17"/>
      <c r="B1" s="18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4" t="s">
        <v>2</v>
      </c>
      <c r="Y1" s="15"/>
      <c r="Z1" s="16"/>
      <c r="AA1" s="10" t="s">
        <v>5</v>
      </c>
      <c r="AB1" s="10"/>
      <c r="AC1" s="10"/>
      <c r="AD1" s="14" t="s">
        <v>10</v>
      </c>
      <c r="AE1" s="16"/>
      <c r="AF1" s="14" t="s">
        <v>11</v>
      </c>
      <c r="AG1" s="15"/>
      <c r="AH1" s="15"/>
      <c r="AI1" s="16"/>
      <c r="AJ1" s="10" t="s">
        <v>18</v>
      </c>
      <c r="AK1" s="10"/>
      <c r="AL1" s="10" t="s">
        <v>17</v>
      </c>
    </row>
    <row r="2" spans="1:40" ht="33" customHeight="1">
      <c r="A2" s="19"/>
      <c r="B2" s="20"/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3</v>
      </c>
      <c r="Y2" s="1" t="s">
        <v>4</v>
      </c>
      <c r="Z2" s="1" t="s">
        <v>41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42</v>
      </c>
      <c r="AF2" s="1" t="s">
        <v>12</v>
      </c>
      <c r="AG2" s="1" t="s">
        <v>13</v>
      </c>
      <c r="AH2" s="1" t="s">
        <v>14</v>
      </c>
      <c r="AI2" s="1" t="s">
        <v>44</v>
      </c>
      <c r="AJ2" s="1" t="s">
        <v>15</v>
      </c>
      <c r="AK2" s="1" t="s">
        <v>16</v>
      </c>
      <c r="AL2" s="10"/>
    </row>
    <row r="3" spans="1:40" ht="33" customHeight="1">
      <c r="A3" s="10" t="s">
        <v>0</v>
      </c>
      <c r="B3" s="1" t="s">
        <v>19</v>
      </c>
      <c r="C3" s="4">
        <v>4473.0429999999997</v>
      </c>
      <c r="D3" s="4">
        <v>4.319</v>
      </c>
      <c r="E3" s="4">
        <v>39046.895121900001</v>
      </c>
      <c r="F3" s="4">
        <v>49.076796000000002</v>
      </c>
      <c r="G3" s="4">
        <v>10.343</v>
      </c>
      <c r="H3" s="4">
        <v>380.60899999999998</v>
      </c>
      <c r="I3" s="4">
        <v>21.111999999999998</v>
      </c>
      <c r="J3" s="4">
        <v>9454.4419999999991</v>
      </c>
      <c r="K3" s="4">
        <v>19.204805</v>
      </c>
      <c r="L3" s="4">
        <v>36.036000000000001</v>
      </c>
      <c r="M3" s="4">
        <v>8.7260000000000009</v>
      </c>
      <c r="N3" s="4">
        <v>281.93489679999999</v>
      </c>
      <c r="O3" s="4">
        <v>290.95</v>
      </c>
      <c r="P3" s="4">
        <v>89.918999999999997</v>
      </c>
      <c r="Q3" s="4">
        <v>1150.008</v>
      </c>
      <c r="R3" s="4">
        <v>203.1617104</v>
      </c>
      <c r="S3" s="4">
        <v>2.0258780999999999</v>
      </c>
      <c r="T3" s="4">
        <v>30.207204000000001</v>
      </c>
      <c r="U3" s="4">
        <v>3.135195</v>
      </c>
      <c r="V3" s="4">
        <v>136.08210320000001</v>
      </c>
      <c r="W3" s="4">
        <v>5.1982895999999998</v>
      </c>
      <c r="X3" s="4"/>
      <c r="Y3" s="4"/>
      <c r="Z3" s="4"/>
      <c r="AA3" s="4">
        <v>17897.539000000001</v>
      </c>
      <c r="AB3" s="4"/>
      <c r="AC3" s="4">
        <v>0</v>
      </c>
      <c r="AD3" s="4">
        <v>384.49400000000003</v>
      </c>
      <c r="AE3" s="4"/>
      <c r="AF3" s="4"/>
      <c r="AG3" s="4"/>
      <c r="AH3" s="4"/>
      <c r="AI3" s="4"/>
      <c r="AJ3" s="4">
        <v>1080.9490000000001</v>
      </c>
      <c r="AK3" s="4"/>
      <c r="AL3" s="4">
        <f>SUM(C3:AK3)</f>
        <v>75059.411000000007</v>
      </c>
      <c r="AM3" s="21"/>
      <c r="AN3" s="2"/>
    </row>
    <row r="4" spans="1:40" ht="33" customHeight="1">
      <c r="A4" s="10"/>
      <c r="B4" s="1" t="s">
        <v>20</v>
      </c>
      <c r="C4" s="4">
        <v>0.56000000000000005</v>
      </c>
      <c r="D4" s="4">
        <v>2.1800000000000002</v>
      </c>
      <c r="E4" s="4">
        <v>110842.21400000001</v>
      </c>
      <c r="F4" s="4">
        <v>0</v>
      </c>
      <c r="G4" s="4">
        <v>37676.635000000002</v>
      </c>
      <c r="H4" s="4">
        <v>293.53500000000003</v>
      </c>
      <c r="I4" s="4">
        <v>0</v>
      </c>
      <c r="J4" s="4">
        <v>4.194</v>
      </c>
      <c r="K4" s="4">
        <v>0</v>
      </c>
      <c r="L4" s="4">
        <v>0</v>
      </c>
      <c r="M4" s="4">
        <v>0.127</v>
      </c>
      <c r="N4" s="4">
        <v>23.072650799999998</v>
      </c>
      <c r="O4" s="4">
        <v>5.3920000000000003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/>
      <c r="AA4" s="4">
        <v>15.273999999999999</v>
      </c>
      <c r="AB4" s="4"/>
      <c r="AC4" s="4">
        <v>0</v>
      </c>
      <c r="AD4" s="4">
        <v>1989.682</v>
      </c>
      <c r="AE4" s="4"/>
      <c r="AF4" s="4"/>
      <c r="AG4" s="4"/>
      <c r="AH4" s="4"/>
      <c r="AI4" s="4"/>
      <c r="AJ4" s="4">
        <v>112.92700000000001</v>
      </c>
      <c r="AK4" s="4"/>
      <c r="AL4" s="4">
        <f t="shared" ref="AL4:AL37" si="0">SUM(C4:AK4)</f>
        <v>150977.182</v>
      </c>
      <c r="AM4" s="21"/>
    </row>
    <row r="5" spans="1:40" ht="33" customHeight="1">
      <c r="A5" s="10"/>
      <c r="B5" s="1" t="s">
        <v>21</v>
      </c>
      <c r="C5" s="4">
        <v>17747.875359400001</v>
      </c>
      <c r="D5" s="4">
        <v>659.44305039999995</v>
      </c>
      <c r="E5" s="4">
        <v>839233.6035804787</v>
      </c>
      <c r="F5" s="4">
        <v>12865.232927056899</v>
      </c>
      <c r="G5" s="4">
        <v>13861.0813655</v>
      </c>
      <c r="H5" s="4">
        <v>103098.13265129999</v>
      </c>
      <c r="I5" s="4">
        <v>41947.463117600004</v>
      </c>
      <c r="J5" s="4">
        <v>58596.154099299994</v>
      </c>
      <c r="K5" s="4">
        <v>8200.9914303199803</v>
      </c>
      <c r="L5" s="4">
        <v>4030.4418646999998</v>
      </c>
      <c r="M5" s="4">
        <v>3766.4950039</v>
      </c>
      <c r="N5" s="4">
        <v>33513.140411987762</v>
      </c>
      <c r="O5" s="4">
        <v>9881.3841632000003</v>
      </c>
      <c r="P5" s="4">
        <v>7971.0091967999997</v>
      </c>
      <c r="Q5" s="4">
        <v>39895.570822400005</v>
      </c>
      <c r="R5" s="4">
        <v>24575.584037496323</v>
      </c>
      <c r="S5" s="4">
        <v>9481.8572919213293</v>
      </c>
      <c r="T5" s="4">
        <v>7918.6651780430993</v>
      </c>
      <c r="U5" s="4">
        <v>2532.2076575800197</v>
      </c>
      <c r="V5" s="4">
        <v>2417.9420603122398</v>
      </c>
      <c r="W5" s="4">
        <v>300.55839810368002</v>
      </c>
      <c r="X5" s="4"/>
      <c r="Y5" s="4"/>
      <c r="Z5" s="4"/>
      <c r="AA5" s="4">
        <v>213777.45697209999</v>
      </c>
      <c r="AB5" s="4"/>
      <c r="AC5" s="4">
        <v>0</v>
      </c>
      <c r="AD5" s="4">
        <v>163215.9600017</v>
      </c>
      <c r="AE5" s="4"/>
      <c r="AF5" s="4"/>
      <c r="AG5" s="4"/>
      <c r="AH5" s="4"/>
      <c r="AI5" s="4"/>
      <c r="AJ5" s="4">
        <v>621764.05098910001</v>
      </c>
      <c r="AK5" s="4"/>
      <c r="AL5" s="4">
        <f t="shared" si="0"/>
        <v>2241252.3016307</v>
      </c>
      <c r="AM5" s="21"/>
    </row>
    <row r="6" spans="1:40" ht="33" customHeight="1">
      <c r="A6" s="10"/>
      <c r="B6" s="1" t="s">
        <v>22</v>
      </c>
      <c r="C6" s="4">
        <v>1435.5662299999999</v>
      </c>
      <c r="D6" s="4">
        <v>35.198197</v>
      </c>
      <c r="E6" s="4">
        <v>43166.554754787896</v>
      </c>
      <c r="F6" s="4">
        <v>4423.724786062</v>
      </c>
      <c r="G6" s="4">
        <v>745.36637400000006</v>
      </c>
      <c r="H6" s="4">
        <v>5118.3661540000003</v>
      </c>
      <c r="I6" s="4">
        <v>1780.2489520000001</v>
      </c>
      <c r="J6" s="4">
        <v>8450.0668020000012</v>
      </c>
      <c r="K6" s="4">
        <v>5037.7166552658009</v>
      </c>
      <c r="L6" s="4">
        <v>585.75289100000009</v>
      </c>
      <c r="M6" s="4">
        <v>381.59492999999998</v>
      </c>
      <c r="N6" s="4">
        <v>3221.8914249036002</v>
      </c>
      <c r="O6" s="4">
        <v>1030.6090019999999</v>
      </c>
      <c r="P6" s="4">
        <v>1202.5059210000002</v>
      </c>
      <c r="Q6" s="4">
        <v>7098.1243770000001</v>
      </c>
      <c r="R6" s="4">
        <v>3079.3324182056003</v>
      </c>
      <c r="S6" s="4">
        <v>664.37594721210007</v>
      </c>
      <c r="T6" s="4">
        <v>2722.8419119380001</v>
      </c>
      <c r="U6" s="4">
        <v>296.95781073420011</v>
      </c>
      <c r="V6" s="4">
        <v>276.69162309640001</v>
      </c>
      <c r="W6" s="4">
        <v>45.609230794399998</v>
      </c>
      <c r="X6" s="4"/>
      <c r="Y6" s="4"/>
      <c r="Z6" s="4"/>
      <c r="AA6" s="4">
        <v>56432.395283999998</v>
      </c>
      <c r="AB6" s="4"/>
      <c r="AC6" s="4">
        <v>0</v>
      </c>
      <c r="AD6" s="4">
        <v>9516.1853579999988</v>
      </c>
      <c r="AE6" s="4"/>
      <c r="AF6" s="4"/>
      <c r="AG6" s="4"/>
      <c r="AH6" s="4"/>
      <c r="AI6" s="4"/>
      <c r="AJ6" s="4">
        <v>22379.124206</v>
      </c>
      <c r="AK6" s="4"/>
      <c r="AL6" s="4">
        <f t="shared" si="0"/>
        <v>179126.80124100001</v>
      </c>
      <c r="AM6" s="21"/>
    </row>
    <row r="7" spans="1:40" ht="33" customHeight="1">
      <c r="A7" s="10"/>
      <c r="B7" s="1" t="s">
        <v>23</v>
      </c>
      <c r="C7" s="4">
        <v>915.38099999999997</v>
      </c>
      <c r="D7" s="4">
        <v>108.59</v>
      </c>
      <c r="E7" s="4">
        <v>37997.902108800001</v>
      </c>
      <c r="F7" s="4">
        <v>2401.5373949999998</v>
      </c>
      <c r="G7" s="4">
        <v>16182.191999999999</v>
      </c>
      <c r="H7" s="4">
        <v>1052.788</v>
      </c>
      <c r="I7" s="4">
        <v>2613.6729999999998</v>
      </c>
      <c r="J7" s="4">
        <v>5156.241</v>
      </c>
      <c r="K7" s="4">
        <v>1262.4525538</v>
      </c>
      <c r="L7" s="4">
        <v>1434.4010000000001</v>
      </c>
      <c r="M7" s="4">
        <v>3101.9870000000001</v>
      </c>
      <c r="N7" s="4">
        <v>8317.9505816000001</v>
      </c>
      <c r="O7" s="4">
        <v>1856.575</v>
      </c>
      <c r="P7" s="4">
        <v>3970.3519999999999</v>
      </c>
      <c r="Q7" s="4">
        <v>5150.9740000000002</v>
      </c>
      <c r="R7" s="4">
        <v>2653.2842648000001</v>
      </c>
      <c r="S7" s="4">
        <v>192.56589120000001</v>
      </c>
      <c r="T7" s="4">
        <v>1478.1676050000001</v>
      </c>
      <c r="U7" s="4">
        <v>162.1914462</v>
      </c>
      <c r="V7" s="4">
        <v>566.94141839999998</v>
      </c>
      <c r="W7" s="4">
        <v>46.388735199999999</v>
      </c>
      <c r="X7" s="4"/>
      <c r="Y7" s="4"/>
      <c r="Z7" s="4"/>
      <c r="AA7" s="4">
        <v>22621.353999999999</v>
      </c>
      <c r="AB7" s="4"/>
      <c r="AC7" s="4">
        <v>1009.391</v>
      </c>
      <c r="AD7" s="4">
        <v>0</v>
      </c>
      <c r="AE7" s="4"/>
      <c r="AF7" s="4"/>
      <c r="AG7" s="4"/>
      <c r="AH7" s="4"/>
      <c r="AI7" s="4"/>
      <c r="AJ7" s="4">
        <v>1108.335</v>
      </c>
      <c r="AK7" s="4"/>
      <c r="AL7" s="4">
        <f t="shared" si="0"/>
        <v>121361.61599999999</v>
      </c>
      <c r="AM7" s="21"/>
    </row>
    <row r="8" spans="1:40" ht="33" customHeight="1">
      <c r="A8" s="10"/>
      <c r="B8" s="1" t="s">
        <v>24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833.03499999999997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/>
      <c r="AA8" s="4">
        <v>0</v>
      </c>
      <c r="AB8" s="4"/>
      <c r="AC8" s="4">
        <v>0</v>
      </c>
      <c r="AD8" s="4">
        <v>260546.71799999999</v>
      </c>
      <c r="AE8" s="4"/>
      <c r="AF8" s="4"/>
      <c r="AG8" s="4"/>
      <c r="AH8" s="4"/>
      <c r="AI8" s="4"/>
      <c r="AJ8" s="4">
        <v>192.596</v>
      </c>
      <c r="AK8" s="4"/>
      <c r="AL8" s="4">
        <f t="shared" si="0"/>
        <v>275175.86499999999</v>
      </c>
      <c r="AM8" s="21"/>
    </row>
    <row r="9" spans="1:40" ht="33" customHeight="1">
      <c r="A9" s="10"/>
      <c r="B9" s="1" t="s">
        <v>25</v>
      </c>
      <c r="C9" s="4">
        <v>1006.255</v>
      </c>
      <c r="D9" s="4">
        <v>626.02099999999996</v>
      </c>
      <c r="E9" s="4">
        <v>46872.543870399997</v>
      </c>
      <c r="F9" s="4">
        <v>13230.593897999999</v>
      </c>
      <c r="G9" s="4">
        <v>1782.85</v>
      </c>
      <c r="H9" s="4">
        <v>2406.4050000000002</v>
      </c>
      <c r="I9" s="4">
        <v>23796.05</v>
      </c>
      <c r="J9" s="4">
        <v>1142.2760000000001</v>
      </c>
      <c r="K9" s="4">
        <v>1766.2126880000001</v>
      </c>
      <c r="L9" s="4">
        <v>885.10400000000004</v>
      </c>
      <c r="M9" s="4">
        <v>570.495</v>
      </c>
      <c r="N9" s="4">
        <v>4964.6881651999993</v>
      </c>
      <c r="O9" s="4">
        <v>2587.777</v>
      </c>
      <c r="P9" s="4">
        <v>476.87299999999999</v>
      </c>
      <c r="Q9" s="4">
        <v>603.60299999999995</v>
      </c>
      <c r="R9" s="4">
        <v>1183.1409328</v>
      </c>
      <c r="S9" s="4">
        <v>546.23112960000003</v>
      </c>
      <c r="T9" s="4">
        <v>8143.5481019999997</v>
      </c>
      <c r="U9" s="4">
        <v>851.16931199999999</v>
      </c>
      <c r="V9" s="4">
        <v>754.48183480000012</v>
      </c>
      <c r="W9" s="4">
        <v>72.810067200000006</v>
      </c>
      <c r="X9" s="4"/>
      <c r="Y9" s="4"/>
      <c r="Z9" s="4"/>
      <c r="AA9" s="4">
        <v>30364.851999999999</v>
      </c>
      <c r="AB9" s="4"/>
      <c r="AC9" s="4">
        <v>0</v>
      </c>
      <c r="AD9" s="4">
        <v>683.36199999999997</v>
      </c>
      <c r="AE9" s="4"/>
      <c r="AF9" s="4"/>
      <c r="AG9" s="4"/>
      <c r="AH9" s="4"/>
      <c r="AI9" s="4"/>
      <c r="AJ9" s="4">
        <v>34489.231</v>
      </c>
      <c r="AK9" s="4"/>
      <c r="AL9" s="4">
        <f t="shared" si="0"/>
        <v>179806.57399999999</v>
      </c>
      <c r="AM9" s="21"/>
    </row>
    <row r="10" spans="1:40" ht="33" customHeight="1">
      <c r="A10" s="10"/>
      <c r="B10" s="1" t="s">
        <v>26</v>
      </c>
      <c r="C10" s="4">
        <v>621.39800000000002</v>
      </c>
      <c r="D10" s="4">
        <v>98.004000000000005</v>
      </c>
      <c r="E10" s="4">
        <v>11723.701414200001</v>
      </c>
      <c r="F10" s="4">
        <v>7536.5775519999997</v>
      </c>
      <c r="G10" s="4">
        <v>931.19500000000005</v>
      </c>
      <c r="H10" s="4">
        <v>1142.242</v>
      </c>
      <c r="I10" s="4">
        <v>2630.5990000000002</v>
      </c>
      <c r="J10" s="4">
        <v>1862.1780000000001</v>
      </c>
      <c r="K10" s="4">
        <v>1937.6779828000001</v>
      </c>
      <c r="L10" s="4">
        <v>4717.0230000000001</v>
      </c>
      <c r="M10" s="4">
        <v>1681.306</v>
      </c>
      <c r="N10" s="4">
        <v>11055.381019999999</v>
      </c>
      <c r="O10" s="4">
        <v>3037.89</v>
      </c>
      <c r="P10" s="4">
        <v>8070.6440000000002</v>
      </c>
      <c r="Q10" s="4">
        <v>5936.2950000000001</v>
      </c>
      <c r="R10" s="4">
        <v>5060.3196383999993</v>
      </c>
      <c r="S10" s="4">
        <v>226.40558580000001</v>
      </c>
      <c r="T10" s="4">
        <v>4638.8304479999997</v>
      </c>
      <c r="U10" s="4">
        <v>483.96501719999998</v>
      </c>
      <c r="V10" s="4">
        <v>1011.14198</v>
      </c>
      <c r="W10" s="4">
        <v>838.8803615999999</v>
      </c>
      <c r="X10" s="4"/>
      <c r="Y10" s="4"/>
      <c r="Z10" s="4"/>
      <c r="AA10" s="4">
        <v>103692.954</v>
      </c>
      <c r="AB10" s="4"/>
      <c r="AC10" s="4">
        <v>0</v>
      </c>
      <c r="AD10" s="4">
        <v>0</v>
      </c>
      <c r="AE10" s="4"/>
      <c r="AF10" s="4"/>
      <c r="AG10" s="4"/>
      <c r="AH10" s="4"/>
      <c r="AI10" s="4"/>
      <c r="AJ10" s="4">
        <v>11206.638000000001</v>
      </c>
      <c r="AK10" s="4"/>
      <c r="AL10" s="4">
        <f t="shared" si="0"/>
        <v>190141.247</v>
      </c>
      <c r="AM10" s="21"/>
    </row>
    <row r="11" spans="1:40" ht="33" customHeight="1">
      <c r="A11" s="10"/>
      <c r="B11" s="1" t="s">
        <v>27</v>
      </c>
      <c r="C11" s="4">
        <v>198.75600700000001</v>
      </c>
      <c r="D11" s="4">
        <v>15.678584600000001</v>
      </c>
      <c r="E11" s="4">
        <v>4108.9196559271995</v>
      </c>
      <c r="F11" s="4">
        <v>5859.2509027574006</v>
      </c>
      <c r="G11" s="4">
        <v>371.8069686</v>
      </c>
      <c r="H11" s="4">
        <v>407.80618420000002</v>
      </c>
      <c r="I11" s="4">
        <v>1504.1990863999999</v>
      </c>
      <c r="J11" s="4">
        <v>1288.3053936000001</v>
      </c>
      <c r="K11" s="4">
        <v>13080.609454265599</v>
      </c>
      <c r="L11" s="4">
        <v>6985.7902255999998</v>
      </c>
      <c r="M11" s="4">
        <v>813.33554520000007</v>
      </c>
      <c r="N11" s="4">
        <v>15062.23582511872</v>
      </c>
      <c r="O11" s="4">
        <v>2234.9409267999999</v>
      </c>
      <c r="P11" s="4">
        <v>2565.3153605999996</v>
      </c>
      <c r="Q11" s="4">
        <v>550.25241579999999</v>
      </c>
      <c r="R11" s="4">
        <v>2298.6356917206399</v>
      </c>
      <c r="S11" s="4">
        <v>77.233292872799993</v>
      </c>
      <c r="T11" s="4">
        <v>3606.4209918426</v>
      </c>
      <c r="U11" s="4">
        <v>2392.1200843344</v>
      </c>
      <c r="V11" s="4">
        <v>535.67653568127992</v>
      </c>
      <c r="W11" s="4">
        <v>156.42059027936</v>
      </c>
      <c r="X11" s="4"/>
      <c r="Y11" s="4"/>
      <c r="Z11" s="4"/>
      <c r="AA11" s="4">
        <v>32987.4141036</v>
      </c>
      <c r="AB11" s="4"/>
      <c r="AC11" s="4">
        <v>0</v>
      </c>
      <c r="AD11" s="4">
        <v>19334.0520894</v>
      </c>
      <c r="AE11" s="4"/>
      <c r="AF11" s="4"/>
      <c r="AG11" s="4"/>
      <c r="AH11" s="4"/>
      <c r="AI11" s="4"/>
      <c r="AJ11" s="4">
        <v>8162.4795921999994</v>
      </c>
      <c r="AK11" s="4"/>
      <c r="AL11" s="4">
        <f t="shared" si="0"/>
        <v>124597.65550840001</v>
      </c>
      <c r="AM11" s="21"/>
    </row>
    <row r="12" spans="1:40" ht="33" customHeight="1">
      <c r="A12" s="10"/>
      <c r="B12" s="1" t="s">
        <v>28</v>
      </c>
      <c r="C12" s="4">
        <v>1231.0119999999999</v>
      </c>
      <c r="D12" s="4">
        <v>191.881</v>
      </c>
      <c r="E12" s="4">
        <v>18623.606704999998</v>
      </c>
      <c r="F12" s="4">
        <v>5027.0351799999999</v>
      </c>
      <c r="G12" s="4">
        <v>2048.471</v>
      </c>
      <c r="H12" s="4">
        <v>5248.2089999999998</v>
      </c>
      <c r="I12" s="4">
        <v>2440.3780000000002</v>
      </c>
      <c r="J12" s="4">
        <v>3163.9119999999998</v>
      </c>
      <c r="K12" s="4">
        <v>1425.7833298</v>
      </c>
      <c r="L12" s="4">
        <v>28519.482</v>
      </c>
      <c r="M12" s="4">
        <v>20055.798999999999</v>
      </c>
      <c r="N12" s="4">
        <v>5154.3130964000002</v>
      </c>
      <c r="O12" s="4">
        <v>4989.7780000000002</v>
      </c>
      <c r="P12" s="4">
        <v>1699.3879999999999</v>
      </c>
      <c r="Q12" s="4">
        <v>3701.8310000000001</v>
      </c>
      <c r="R12" s="4">
        <v>1994.7095967999999</v>
      </c>
      <c r="S12" s="4">
        <v>302.27329499999996</v>
      </c>
      <c r="T12" s="4">
        <v>3094.1848199999999</v>
      </c>
      <c r="U12" s="4">
        <v>350.77867019999997</v>
      </c>
      <c r="V12" s="4">
        <v>261.10590359999998</v>
      </c>
      <c r="W12" s="4">
        <v>130.98140319999999</v>
      </c>
      <c r="X12" s="4"/>
      <c r="Y12" s="4"/>
      <c r="Z12" s="4"/>
      <c r="AA12" s="4">
        <v>74115.437999999995</v>
      </c>
      <c r="AB12" s="4"/>
      <c r="AC12" s="4">
        <v>0</v>
      </c>
      <c r="AD12" s="4">
        <v>0</v>
      </c>
      <c r="AE12" s="4"/>
      <c r="AF12" s="4"/>
      <c r="AG12" s="4"/>
      <c r="AH12" s="4"/>
      <c r="AI12" s="4"/>
      <c r="AJ12" s="4">
        <v>4694.4139999999998</v>
      </c>
      <c r="AK12" s="4"/>
      <c r="AL12" s="4">
        <f t="shared" si="0"/>
        <v>188464.76500000001</v>
      </c>
      <c r="AM12" s="21"/>
    </row>
    <row r="13" spans="1:40" ht="33" customHeight="1">
      <c r="A13" s="10"/>
      <c r="B13" s="1" t="s">
        <v>29</v>
      </c>
      <c r="C13" s="4">
        <v>66.954999999999998</v>
      </c>
      <c r="D13" s="4">
        <v>7.782</v>
      </c>
      <c r="E13" s="4">
        <v>3812.8829238999997</v>
      </c>
      <c r="F13" s="4">
        <v>9594.3285370000012</v>
      </c>
      <c r="G13" s="4">
        <v>564.05100000000004</v>
      </c>
      <c r="H13" s="4">
        <v>781.476</v>
      </c>
      <c r="I13" s="4">
        <v>1530.2639999999999</v>
      </c>
      <c r="J13" s="4">
        <v>11059.503000000001</v>
      </c>
      <c r="K13" s="4">
        <v>1260.54375</v>
      </c>
      <c r="L13" s="4">
        <v>7292.3990000000003</v>
      </c>
      <c r="M13" s="4">
        <v>7982.9769999999999</v>
      </c>
      <c r="N13" s="4">
        <v>7643.1378156000001</v>
      </c>
      <c r="O13" s="4">
        <v>1738.5119999999999</v>
      </c>
      <c r="P13" s="4">
        <v>2240.83</v>
      </c>
      <c r="Q13" s="4">
        <v>3964.5590000000002</v>
      </c>
      <c r="R13" s="4">
        <v>2135.0154175999996</v>
      </c>
      <c r="S13" s="4">
        <v>72.34307609999999</v>
      </c>
      <c r="T13" s="4">
        <v>5905.3944630000005</v>
      </c>
      <c r="U13" s="4">
        <v>400.34924999999998</v>
      </c>
      <c r="V13" s="4">
        <v>419.91518440000004</v>
      </c>
      <c r="W13" s="4">
        <v>185.7835824</v>
      </c>
      <c r="X13" s="4"/>
      <c r="Y13" s="4"/>
      <c r="Z13" s="4"/>
      <c r="AA13" s="4">
        <v>131970.416</v>
      </c>
      <c r="AB13" s="4"/>
      <c r="AC13" s="4">
        <v>0</v>
      </c>
      <c r="AD13" s="4">
        <v>31020.904999999999</v>
      </c>
      <c r="AE13" s="4"/>
      <c r="AF13" s="4"/>
      <c r="AG13" s="4"/>
      <c r="AH13" s="4"/>
      <c r="AI13" s="4"/>
      <c r="AJ13" s="4">
        <v>366.53699999999998</v>
      </c>
      <c r="AK13" s="4"/>
      <c r="AL13" s="4">
        <f t="shared" si="0"/>
        <v>232016.86000000002</v>
      </c>
      <c r="AM13" s="21"/>
    </row>
    <row r="14" spans="1:40" ht="33" customHeight="1">
      <c r="A14" s="10"/>
      <c r="B14" s="1" t="s">
        <v>30</v>
      </c>
      <c r="C14" s="4">
        <v>1288.728584</v>
      </c>
      <c r="D14" s="4">
        <v>375.57602839999998</v>
      </c>
      <c r="E14" s="4">
        <v>62096.167612459125</v>
      </c>
      <c r="F14" s="4">
        <v>14791.599912481601</v>
      </c>
      <c r="G14" s="4">
        <v>4432.4957904000003</v>
      </c>
      <c r="H14" s="4">
        <v>19824.860771600001</v>
      </c>
      <c r="I14" s="4">
        <v>13794.367159199999</v>
      </c>
      <c r="J14" s="4">
        <v>4954.8961156000005</v>
      </c>
      <c r="K14" s="4">
        <v>11740.967295653199</v>
      </c>
      <c r="L14" s="4">
        <v>14557.4969272</v>
      </c>
      <c r="M14" s="4">
        <v>12016.583045199999</v>
      </c>
      <c r="N14" s="4">
        <v>30184.3030770648</v>
      </c>
      <c r="O14" s="4">
        <v>5924.7485372000001</v>
      </c>
      <c r="P14" s="4">
        <v>4699.5799731999996</v>
      </c>
      <c r="Q14" s="4">
        <v>2958.9091639999997</v>
      </c>
      <c r="R14" s="4">
        <v>4794.6532434396804</v>
      </c>
      <c r="S14" s="4">
        <v>632.97026714087997</v>
      </c>
      <c r="T14" s="4">
        <v>9104.3611739183998</v>
      </c>
      <c r="U14" s="4">
        <v>2285.6313339467997</v>
      </c>
      <c r="V14" s="4">
        <v>2190.7591505351998</v>
      </c>
      <c r="W14" s="4">
        <v>196.25138856031998</v>
      </c>
      <c r="X14" s="4"/>
      <c r="Y14" s="4"/>
      <c r="Z14" s="4"/>
      <c r="AA14" s="4">
        <v>9510.7369512000005</v>
      </c>
      <c r="AB14" s="4"/>
      <c r="AC14" s="4">
        <v>0</v>
      </c>
      <c r="AD14" s="4">
        <v>78578.603039599999</v>
      </c>
      <c r="AE14" s="4"/>
      <c r="AF14" s="4"/>
      <c r="AG14" s="4"/>
      <c r="AH14" s="4"/>
      <c r="AI14" s="4"/>
      <c r="AJ14" s="4">
        <v>27312.970383600001</v>
      </c>
      <c r="AK14" s="4"/>
      <c r="AL14" s="4">
        <f t="shared" si="0"/>
        <v>338248.21692560002</v>
      </c>
      <c r="AM14" s="21"/>
    </row>
    <row r="15" spans="1:40" ht="33" customHeight="1">
      <c r="A15" s="10"/>
      <c r="B15" s="1" t="s">
        <v>31</v>
      </c>
      <c r="C15" s="4">
        <v>94.936000000000007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581.79499999999996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/>
      <c r="AA15" s="4">
        <v>2343.1669999999999</v>
      </c>
      <c r="AB15" s="4"/>
      <c r="AC15" s="4">
        <v>154168.83600000001</v>
      </c>
      <c r="AD15" s="4">
        <v>0</v>
      </c>
      <c r="AE15" s="4"/>
      <c r="AF15" s="4"/>
      <c r="AG15" s="4"/>
      <c r="AH15" s="4"/>
      <c r="AI15" s="4"/>
      <c r="AJ15" s="4">
        <v>34.634</v>
      </c>
      <c r="AK15" s="4"/>
      <c r="AL15" s="4">
        <f t="shared" si="0"/>
        <v>160046.372</v>
      </c>
      <c r="AM15" s="21"/>
    </row>
    <row r="16" spans="1:40" ht="33" customHeight="1">
      <c r="A16" s="10"/>
      <c r="B16" s="1" t="s">
        <v>32</v>
      </c>
      <c r="C16" s="4">
        <v>3.4510000000000001</v>
      </c>
      <c r="D16" s="4">
        <v>0.70699999999999996</v>
      </c>
      <c r="E16" s="4">
        <v>626.90538159999994</v>
      </c>
      <c r="F16" s="4">
        <v>348.27168399999999</v>
      </c>
      <c r="G16" s="4">
        <v>38.387</v>
      </c>
      <c r="H16" s="4">
        <v>51.889000000000003</v>
      </c>
      <c r="I16" s="4">
        <v>51.598999999999997</v>
      </c>
      <c r="J16" s="4">
        <v>76.75</v>
      </c>
      <c r="K16" s="4">
        <v>77.604131199999998</v>
      </c>
      <c r="L16" s="4">
        <v>276.07499999999999</v>
      </c>
      <c r="M16" s="4">
        <v>87.951999999999998</v>
      </c>
      <c r="N16" s="4">
        <v>290.4345404</v>
      </c>
      <c r="O16" s="4">
        <v>9.5559999999999992</v>
      </c>
      <c r="P16" s="4">
        <v>45.902999999999999</v>
      </c>
      <c r="Q16" s="4">
        <v>15.39</v>
      </c>
      <c r="R16" s="4">
        <v>75.608513600000009</v>
      </c>
      <c r="S16" s="4">
        <v>6.977618399999999</v>
      </c>
      <c r="T16" s="4">
        <v>214.364316</v>
      </c>
      <c r="U16" s="4">
        <v>9.9878687999999993</v>
      </c>
      <c r="V16" s="4">
        <v>21.240459599999998</v>
      </c>
      <c r="W16" s="4">
        <v>7.1974863999999998</v>
      </c>
      <c r="X16" s="4"/>
      <c r="Y16" s="4"/>
      <c r="Z16" s="4"/>
      <c r="AA16" s="4">
        <v>59211.775000000001</v>
      </c>
      <c r="AB16" s="4"/>
      <c r="AC16" s="4">
        <v>70597.013000000006</v>
      </c>
      <c r="AD16" s="4">
        <v>0</v>
      </c>
      <c r="AE16" s="4"/>
      <c r="AF16" s="4"/>
      <c r="AG16" s="4"/>
      <c r="AH16" s="4"/>
      <c r="AI16" s="4"/>
      <c r="AJ16" s="4">
        <v>229.09</v>
      </c>
      <c r="AK16" s="4"/>
      <c r="AL16" s="4">
        <f t="shared" si="0"/>
        <v>132374.12899999999</v>
      </c>
      <c r="AM16" s="21"/>
    </row>
    <row r="17" spans="1:39" ht="33" customHeight="1">
      <c r="A17" s="10"/>
      <c r="B17" s="1" t="s">
        <v>33</v>
      </c>
      <c r="C17" s="4">
        <v>134.27199999999999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101.083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/>
      <c r="AA17" s="4">
        <v>58562.298000000003</v>
      </c>
      <c r="AB17" s="4"/>
      <c r="AC17" s="4">
        <v>100693.954</v>
      </c>
      <c r="AD17" s="4">
        <v>0</v>
      </c>
      <c r="AE17" s="4"/>
      <c r="AF17" s="4"/>
      <c r="AG17" s="4"/>
      <c r="AH17" s="4"/>
      <c r="AI17" s="4"/>
      <c r="AJ17" s="4">
        <v>847.43</v>
      </c>
      <c r="AK17" s="4"/>
      <c r="AL17" s="4">
        <f t="shared" si="0"/>
        <v>167751.88099999999</v>
      </c>
      <c r="AM17" s="21"/>
    </row>
    <row r="18" spans="1:39" ht="33" customHeight="1">
      <c r="A18" s="10"/>
      <c r="B18" s="1" t="s">
        <v>34</v>
      </c>
      <c r="C18" s="4">
        <v>499.17783679999997</v>
      </c>
      <c r="D18" s="4">
        <v>58.466905599999997</v>
      </c>
      <c r="E18" s="4">
        <v>5701.1106214676802</v>
      </c>
      <c r="F18" s="4">
        <v>1418.4167027816</v>
      </c>
      <c r="G18" s="4">
        <v>495.49841279999998</v>
      </c>
      <c r="H18" s="4">
        <v>793.46921759999998</v>
      </c>
      <c r="I18" s="4">
        <v>3434.9912776000001</v>
      </c>
      <c r="J18" s="4">
        <v>788.25378319999993</v>
      </c>
      <c r="K18" s="4">
        <v>1753.1283898479999</v>
      </c>
      <c r="L18" s="4">
        <v>1067.7680352</v>
      </c>
      <c r="M18" s="4">
        <v>811.32628</v>
      </c>
      <c r="N18" s="4">
        <v>3676.6042498297597</v>
      </c>
      <c r="O18" s="4">
        <v>296.310564</v>
      </c>
      <c r="P18" s="4">
        <v>1204.1392664</v>
      </c>
      <c r="Q18" s="4">
        <v>1049.5628368</v>
      </c>
      <c r="R18" s="4">
        <v>2861.0417751027203</v>
      </c>
      <c r="S18" s="4">
        <v>78.664204132319995</v>
      </c>
      <c r="T18" s="4">
        <v>873.04808361840003</v>
      </c>
      <c r="U18" s="4">
        <v>302.97963175199999</v>
      </c>
      <c r="V18" s="4">
        <v>190.31074617023998</v>
      </c>
      <c r="W18" s="4">
        <v>99.097496097280001</v>
      </c>
      <c r="X18" s="4"/>
      <c r="Y18" s="4"/>
      <c r="Z18" s="4"/>
      <c r="AA18" s="4">
        <v>84307.258000000002</v>
      </c>
      <c r="AB18" s="4"/>
      <c r="AC18" s="4">
        <v>2193.9859999999999</v>
      </c>
      <c r="AD18" s="4">
        <v>674.22500000000002</v>
      </c>
      <c r="AE18" s="4"/>
      <c r="AF18" s="4"/>
      <c r="AG18" s="4"/>
      <c r="AH18" s="4"/>
      <c r="AI18" s="4"/>
      <c r="AJ18" s="4">
        <v>2093.6586407999998</v>
      </c>
      <c r="AK18" s="4"/>
      <c r="AL18" s="4">
        <f t="shared" si="0"/>
        <v>116722.49395760002</v>
      </c>
      <c r="AM18" s="21"/>
    </row>
    <row r="19" spans="1:39" ht="33" customHeight="1">
      <c r="A19" s="10"/>
      <c r="B19" s="1" t="s">
        <v>35</v>
      </c>
      <c r="C19" s="4">
        <v>43.241640599999997</v>
      </c>
      <c r="D19" s="4">
        <v>2.4389495999999999</v>
      </c>
      <c r="E19" s="4">
        <v>8252.4965577213297</v>
      </c>
      <c r="F19" s="4">
        <v>457.82719094310005</v>
      </c>
      <c r="G19" s="4">
        <v>383.0196345</v>
      </c>
      <c r="H19" s="4">
        <v>538.97934869999995</v>
      </c>
      <c r="I19" s="4">
        <v>341.9968824</v>
      </c>
      <c r="J19" s="4">
        <v>126.8729007</v>
      </c>
      <c r="K19" s="4">
        <v>592.06551268001999</v>
      </c>
      <c r="L19" s="4">
        <v>1097.5441352999999</v>
      </c>
      <c r="M19" s="4">
        <v>92.228996099999989</v>
      </c>
      <c r="N19" s="4">
        <v>2747.7001620122401</v>
      </c>
      <c r="O19" s="4">
        <v>610.53283679999993</v>
      </c>
      <c r="P19" s="4">
        <v>663.33580319999999</v>
      </c>
      <c r="Q19" s="4">
        <v>524.06417759999999</v>
      </c>
      <c r="R19" s="4">
        <v>630.60424330367994</v>
      </c>
      <c r="S19" s="4">
        <v>2100.8415698786698</v>
      </c>
      <c r="T19" s="4">
        <v>281.79670395689999</v>
      </c>
      <c r="U19" s="4">
        <v>249.95039941998002</v>
      </c>
      <c r="V19" s="4">
        <v>771.16236568776003</v>
      </c>
      <c r="W19" s="4">
        <v>51.076321096320001</v>
      </c>
      <c r="X19" s="4"/>
      <c r="Y19" s="4"/>
      <c r="Z19" s="4"/>
      <c r="AA19" s="4">
        <v>755.73002789999998</v>
      </c>
      <c r="AB19" s="4"/>
      <c r="AC19" s="4">
        <v>0</v>
      </c>
      <c r="AD19" s="1"/>
      <c r="AE19" s="4">
        <v>6855.9289983000008</v>
      </c>
      <c r="AF19" s="4"/>
      <c r="AG19" s="4"/>
      <c r="AH19" s="4"/>
      <c r="AI19" s="4"/>
      <c r="AJ19" s="4">
        <v>5672.7650109000006</v>
      </c>
      <c r="AK19" s="4"/>
      <c r="AL19" s="4">
        <f t="shared" si="0"/>
        <v>33844.200369300001</v>
      </c>
      <c r="AM19" s="21"/>
    </row>
    <row r="20" spans="1:39" ht="33" customHeight="1">
      <c r="A20" s="10"/>
      <c r="B20" s="1" t="s">
        <v>36</v>
      </c>
      <c r="C20" s="4">
        <v>883.60377000000005</v>
      </c>
      <c r="D20" s="4">
        <v>21.664802999999999</v>
      </c>
      <c r="E20" s="4">
        <v>26569.397999312099</v>
      </c>
      <c r="F20" s="4">
        <v>2722.8419119380001</v>
      </c>
      <c r="G20" s="4">
        <v>458.77962600000001</v>
      </c>
      <c r="H20" s="4">
        <v>3150.3998459999998</v>
      </c>
      <c r="I20" s="4">
        <v>1095.7590479999999</v>
      </c>
      <c r="J20" s="4">
        <v>5201.0911980000001</v>
      </c>
      <c r="K20" s="4">
        <v>3100.7593629342</v>
      </c>
      <c r="L20" s="4">
        <v>360.53610900000001</v>
      </c>
      <c r="M20" s="4">
        <v>234.87506999999999</v>
      </c>
      <c r="N20" s="4">
        <v>1983.1027994963999</v>
      </c>
      <c r="O20" s="4">
        <v>634.34899800000005</v>
      </c>
      <c r="P20" s="4">
        <v>740.15307900000005</v>
      </c>
      <c r="Q20" s="4">
        <v>4368.9586229999995</v>
      </c>
      <c r="R20" s="4">
        <v>1895.3564641943999</v>
      </c>
      <c r="S20" s="4">
        <v>408.92929868790003</v>
      </c>
      <c r="T20" s="4">
        <v>1675.9333900619999</v>
      </c>
      <c r="U20" s="4">
        <v>182.7801710658</v>
      </c>
      <c r="V20" s="4">
        <v>170.3061525036</v>
      </c>
      <c r="W20" s="4">
        <v>28.0728868056</v>
      </c>
      <c r="X20" s="4"/>
      <c r="Y20" s="4"/>
      <c r="Z20" s="4"/>
      <c r="AA20" s="4">
        <v>34734.640716000002</v>
      </c>
      <c r="AB20" s="4"/>
      <c r="AC20" s="4">
        <v>0</v>
      </c>
      <c r="AD20" s="1"/>
      <c r="AE20" s="4">
        <v>5857.2966419999993</v>
      </c>
      <c r="AF20" s="4"/>
      <c r="AG20" s="4"/>
      <c r="AH20" s="4"/>
      <c r="AI20" s="4"/>
      <c r="AJ20" s="4">
        <v>13774.549794</v>
      </c>
      <c r="AK20" s="4"/>
      <c r="AL20" s="4">
        <f t="shared" si="0"/>
        <v>110254.13775900002</v>
      </c>
      <c r="AM20" s="21"/>
    </row>
    <row r="21" spans="1:39" ht="33" customHeight="1">
      <c r="A21" s="10"/>
      <c r="B21" s="1" t="s">
        <v>37</v>
      </c>
      <c r="C21" s="4">
        <v>23.316993</v>
      </c>
      <c r="D21" s="4">
        <v>4.1804154000000002</v>
      </c>
      <c r="E21" s="4">
        <v>1522.8338356728</v>
      </c>
      <c r="F21" s="4">
        <v>573.95729224260003</v>
      </c>
      <c r="G21" s="4">
        <v>141.09403140000001</v>
      </c>
      <c r="H21" s="4">
        <v>121.2628158</v>
      </c>
      <c r="I21" s="4">
        <v>412.73991360000002</v>
      </c>
      <c r="J21" s="4">
        <v>125.5346064</v>
      </c>
      <c r="K21" s="4">
        <v>3242.6283247343999</v>
      </c>
      <c r="L21" s="4">
        <v>2815.3407744000001</v>
      </c>
      <c r="M21" s="4">
        <v>190.8874548</v>
      </c>
      <c r="N21" s="4">
        <v>4329.6607772812795</v>
      </c>
      <c r="O21" s="4">
        <v>938.45407320000004</v>
      </c>
      <c r="P21" s="4">
        <v>724.23563939999997</v>
      </c>
      <c r="Q21" s="4">
        <v>203.67858420000002</v>
      </c>
      <c r="R21" s="4">
        <v>384.15661947936002</v>
      </c>
      <c r="S21" s="4">
        <v>32.025215527200004</v>
      </c>
      <c r="T21" s="4">
        <v>353.27581315740002</v>
      </c>
      <c r="U21" s="4">
        <v>1487.1091366655999</v>
      </c>
      <c r="V21" s="4">
        <v>203.62886191872002</v>
      </c>
      <c r="W21" s="4">
        <v>33.041098520639999</v>
      </c>
      <c r="X21" s="4"/>
      <c r="Y21" s="4"/>
      <c r="Z21" s="4"/>
      <c r="AA21" s="4">
        <v>2325.0428963999998</v>
      </c>
      <c r="AB21" s="4"/>
      <c r="AC21" s="4">
        <v>0</v>
      </c>
      <c r="AD21" s="1"/>
      <c r="AE21" s="4">
        <v>15446.0279106</v>
      </c>
      <c r="AF21" s="4"/>
      <c r="AG21" s="4"/>
      <c r="AH21" s="4"/>
      <c r="AI21" s="4"/>
      <c r="AJ21" s="4">
        <v>4249.5384077999997</v>
      </c>
      <c r="AK21" s="4"/>
      <c r="AL21" s="4">
        <f t="shared" si="0"/>
        <v>39883.651491599994</v>
      </c>
      <c r="AM21" s="21"/>
    </row>
    <row r="22" spans="1:39" ht="33" customHeight="1">
      <c r="A22" s="10"/>
      <c r="B22" s="1" t="s">
        <v>38</v>
      </c>
      <c r="C22" s="4">
        <v>33.725415999999996</v>
      </c>
      <c r="D22" s="4">
        <v>18.549971599999999</v>
      </c>
      <c r="E22" s="4">
        <v>7989.1129993408795</v>
      </c>
      <c r="F22" s="4">
        <v>196.6611985184</v>
      </c>
      <c r="G22" s="4">
        <v>459.00320959999999</v>
      </c>
      <c r="H22" s="4">
        <v>8624.0222283999992</v>
      </c>
      <c r="I22" s="4">
        <v>149.0798408</v>
      </c>
      <c r="J22" s="4">
        <v>176.3068844</v>
      </c>
      <c r="K22" s="4">
        <v>641.07205054680003</v>
      </c>
      <c r="L22" s="4">
        <v>112.7830728</v>
      </c>
      <c r="M22" s="4">
        <v>139.3429548</v>
      </c>
      <c r="N22" s="4">
        <v>1584.6790741351999</v>
      </c>
      <c r="O22" s="4">
        <v>436.42346279999998</v>
      </c>
      <c r="P22" s="4">
        <v>246.0590268</v>
      </c>
      <c r="Q22" s="4">
        <v>184.65583600000002</v>
      </c>
      <c r="R22" s="4">
        <v>37.192913360320006</v>
      </c>
      <c r="S22" s="4">
        <v>181.95912105911998</v>
      </c>
      <c r="T22" s="4">
        <v>121.04671508160001</v>
      </c>
      <c r="U22" s="4">
        <v>153.80631985319999</v>
      </c>
      <c r="V22" s="4">
        <v>693.34569826480003</v>
      </c>
      <c r="W22" s="4">
        <v>2.3304546396800001</v>
      </c>
      <c r="X22" s="4"/>
      <c r="Y22" s="4"/>
      <c r="Z22" s="4"/>
      <c r="AA22" s="4">
        <v>308.03704879999998</v>
      </c>
      <c r="AB22" s="4"/>
      <c r="AC22" s="4">
        <v>0</v>
      </c>
      <c r="AD22" s="1"/>
      <c r="AE22" s="4">
        <v>12015.987960400002</v>
      </c>
      <c r="AF22" s="4"/>
      <c r="AG22" s="4"/>
      <c r="AH22" s="4"/>
      <c r="AI22" s="4"/>
      <c r="AJ22" s="4">
        <v>1830.8726164</v>
      </c>
      <c r="AK22" s="4"/>
      <c r="AL22" s="4">
        <f t="shared" si="0"/>
        <v>36336.05607440001</v>
      </c>
      <c r="AM22" s="21"/>
    </row>
    <row r="23" spans="1:39" ht="33" customHeight="1">
      <c r="A23" s="10"/>
      <c r="B23" s="1" t="s">
        <v>39</v>
      </c>
      <c r="C23" s="4">
        <v>28.187163200000001</v>
      </c>
      <c r="D23" s="4">
        <v>2.9080944</v>
      </c>
      <c r="E23" s="4">
        <v>853.99163773231999</v>
      </c>
      <c r="F23" s="4">
        <v>262.88571821840003</v>
      </c>
      <c r="G23" s="4">
        <v>52.638587200000003</v>
      </c>
      <c r="H23" s="4">
        <v>89.177782399999998</v>
      </c>
      <c r="I23" s="4">
        <v>255.39172239999999</v>
      </c>
      <c r="J23" s="4">
        <v>114.6902168</v>
      </c>
      <c r="K23" s="4">
        <v>98.090543752000002</v>
      </c>
      <c r="L23" s="4">
        <v>474.07796480000002</v>
      </c>
      <c r="M23" s="4">
        <v>65.096720000000005</v>
      </c>
      <c r="N23" s="4">
        <v>647.05263737023995</v>
      </c>
      <c r="O23" s="4">
        <v>132.69243599999999</v>
      </c>
      <c r="P23" s="4">
        <v>497.82173359999996</v>
      </c>
      <c r="Q23" s="4">
        <v>94.323163199999996</v>
      </c>
      <c r="R23" s="4">
        <v>121.73301449728001</v>
      </c>
      <c r="S23" s="4">
        <v>5.9445366676799987</v>
      </c>
      <c r="T23" s="4">
        <v>161.80849538159998</v>
      </c>
      <c r="U23" s="4">
        <v>26.890434647999999</v>
      </c>
      <c r="V23" s="4">
        <v>49.600366629759996</v>
      </c>
      <c r="W23" s="4">
        <v>19.118714302720001</v>
      </c>
      <c r="X23" s="4"/>
      <c r="Y23" s="4"/>
      <c r="Z23" s="4"/>
      <c r="AA23" s="4">
        <v>0</v>
      </c>
      <c r="AB23" s="4"/>
      <c r="AC23" s="4">
        <v>0</v>
      </c>
      <c r="AD23" s="4">
        <v>0</v>
      </c>
      <c r="AE23" s="4">
        <v>0</v>
      </c>
      <c r="AF23" s="4"/>
      <c r="AG23" s="4"/>
      <c r="AH23" s="4"/>
      <c r="AI23" s="4"/>
      <c r="AJ23" s="4">
        <v>0.21635919999999997</v>
      </c>
      <c r="AK23" s="4"/>
      <c r="AL23" s="4">
        <f t="shared" si="0"/>
        <v>4054.3380424000002</v>
      </c>
      <c r="AM23" s="21"/>
    </row>
    <row r="24" spans="1:39" ht="33" customHeight="1">
      <c r="A24" s="11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f>SUM(C24:AK24)</f>
        <v>913408.76400000008</v>
      </c>
      <c r="AM24" s="21"/>
    </row>
    <row r="25" spans="1:39" ht="33" customHeight="1">
      <c r="A25" s="12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f>SUM(C25:AK25)</f>
        <v>780032.19400309992</v>
      </c>
      <c r="AM25" s="21"/>
    </row>
    <row r="26" spans="1:39" ht="33" customHeight="1">
      <c r="A26" s="13"/>
      <c r="B26" s="1" t="s">
        <v>41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v>3704.7476271</v>
      </c>
      <c r="T26" s="4">
        <v>22084.738151999998</v>
      </c>
      <c r="U26" s="4">
        <v>13140.2856942</v>
      </c>
      <c r="V26" s="4">
        <v>7041.4374747999991</v>
      </c>
      <c r="W26" s="4">
        <v>669.60904879999998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>
        <f>SUM(C26:AK26)</f>
        <v>46640.817996899998</v>
      </c>
      <c r="AM26" s="21"/>
    </row>
    <row r="27" spans="1:39" ht="33" customHeight="1">
      <c r="A27" s="10" t="s">
        <v>5</v>
      </c>
      <c r="B27" s="1" t="s">
        <v>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>SUM(C24:W24)</f>
        <v>913408.76400000008</v>
      </c>
      <c r="Y27" s="4">
        <v>261977.7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>
        <f t="shared" si="0"/>
        <v>1175386.4640000002</v>
      </c>
      <c r="AM27" s="21"/>
    </row>
    <row r="28" spans="1:39" ht="33" customHeight="1">
      <c r="A28" s="10"/>
      <c r="B28" s="1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518054.49400310015</v>
      </c>
      <c r="Z28" s="4">
        <v>46640.817996899998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>
        <f t="shared" si="0"/>
        <v>564695.31200000015</v>
      </c>
      <c r="AM28" s="21"/>
    </row>
    <row r="29" spans="1:39" ht="33" customHeight="1">
      <c r="A29" s="10"/>
      <c r="B29" s="1" t="s">
        <v>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6">
        <v>138813.37551130017</v>
      </c>
      <c r="AC29" s="4"/>
      <c r="AD29" s="6">
        <v>-29461.642511299928</v>
      </c>
      <c r="AE29" s="6"/>
      <c r="AF29" s="4">
        <v>160659.128</v>
      </c>
      <c r="AG29" s="4">
        <v>72174.278000000006</v>
      </c>
      <c r="AH29" s="4">
        <v>96355.684999999823</v>
      </c>
      <c r="AI29" s="4">
        <v>23757.155999999999</v>
      </c>
      <c r="AJ29" s="4"/>
      <c r="AK29" s="4"/>
      <c r="AL29" s="4">
        <f t="shared" si="0"/>
        <v>462297.9800000001</v>
      </c>
      <c r="AM29" s="21"/>
    </row>
    <row r="30" spans="1:39" ht="33" customHeight="1">
      <c r="A30" s="11" t="s">
        <v>10</v>
      </c>
      <c r="B30" s="1" t="s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143097</v>
      </c>
      <c r="AB30" s="4">
        <f xml:space="preserve"> 353707.6584887 -  AB31</f>
        <v>320695.66253886477</v>
      </c>
      <c r="AC30" s="4">
        <f>133634.8-AC31</f>
        <v>126471.5544385352</v>
      </c>
      <c r="AD30" s="4"/>
      <c r="AE30" s="4"/>
      <c r="AF30" s="4"/>
      <c r="AG30" s="4"/>
      <c r="AH30" s="4"/>
      <c r="AI30" s="4"/>
      <c r="AJ30" s="4"/>
      <c r="AK30" s="4"/>
      <c r="AL30" s="4">
        <f t="shared" si="0"/>
        <v>590264.21697740001</v>
      </c>
      <c r="AM30" s="21"/>
    </row>
    <row r="31" spans="1:39" ht="33" customHeight="1">
      <c r="A31" s="13"/>
      <c r="B31" s="1" t="s">
        <v>42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SUM(AE19:AE23) * 0.8217</f>
        <v>33011.995949835211</v>
      </c>
      <c r="AC31" s="4">
        <f>SUM(AE19:AE23)*0.1783</f>
        <v>7163.2455614647897</v>
      </c>
      <c r="AD31" s="4"/>
      <c r="AE31" s="4"/>
      <c r="AF31" s="4"/>
      <c r="AG31" s="4"/>
      <c r="AH31" s="4"/>
      <c r="AI31" s="4"/>
      <c r="AJ31" s="4"/>
      <c r="AK31" s="4"/>
      <c r="AL31" s="4">
        <f t="shared" si="0"/>
        <v>40175.241511300002</v>
      </c>
      <c r="AM31" s="21"/>
    </row>
    <row r="32" spans="1:39" ht="33" customHeight="1">
      <c r="A32" s="11" t="s">
        <v>11</v>
      </c>
      <c r="B32" s="1" t="s">
        <v>12</v>
      </c>
      <c r="C32" s="4">
        <v>992.26900000000001</v>
      </c>
      <c r="D32" s="4">
        <v>-26.815999999999999</v>
      </c>
      <c r="E32" s="4">
        <v>58307.142289300005</v>
      </c>
      <c r="F32" s="4">
        <v>8266.7734739999996</v>
      </c>
      <c r="G32" s="4">
        <v>2913.6909999999998</v>
      </c>
      <c r="H32" s="4">
        <v>18971.72</v>
      </c>
      <c r="I32" s="4">
        <v>-3629.393</v>
      </c>
      <c r="J32" s="4">
        <v>10098.726000000001</v>
      </c>
      <c r="K32" s="4">
        <v>4092.2453339999997</v>
      </c>
      <c r="L32" s="4">
        <v>7172.223</v>
      </c>
      <c r="M32" s="4">
        <v>33101.688999999998</v>
      </c>
      <c r="N32" s="4">
        <v>4518.8054132000007</v>
      </c>
      <c r="O32" s="4">
        <v>3.4260000000000002</v>
      </c>
      <c r="P32" s="4">
        <v>128.41800000000001</v>
      </c>
      <c r="Q32" s="4">
        <v>177.071</v>
      </c>
      <c r="R32" s="4">
        <v>8924.0489464000002</v>
      </c>
      <c r="S32" s="4">
        <v>512.23571070000003</v>
      </c>
      <c r="T32" s="4">
        <v>5088.2725260000007</v>
      </c>
      <c r="U32" s="4">
        <v>685.98066599999993</v>
      </c>
      <c r="V32" s="4">
        <v>357.94758680000001</v>
      </c>
      <c r="W32" s="4">
        <v>2.6520536000000003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 t="shared" si="0"/>
        <v>160659.128</v>
      </c>
      <c r="AM32" s="21"/>
    </row>
    <row r="33" spans="1:39" ht="33" customHeight="1">
      <c r="A33" s="12"/>
      <c r="B33" s="1" t="s">
        <v>13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72174.278000000006</v>
      </c>
      <c r="AC33" s="4"/>
      <c r="AD33" s="4"/>
      <c r="AE33" s="4"/>
      <c r="AF33" s="4"/>
      <c r="AG33" s="4"/>
      <c r="AH33" s="4"/>
      <c r="AI33" s="4"/>
      <c r="AJ33" s="4"/>
      <c r="AK33" s="4"/>
      <c r="AL33" s="4">
        <f t="shared" si="0"/>
        <v>72174.278000000006</v>
      </c>
      <c r="AM33" s="21"/>
    </row>
    <row r="34" spans="1:39" ht="33" customHeight="1">
      <c r="A34" s="12"/>
      <c r="B34" s="1" t="s">
        <v>14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8">
        <v>96355.684999999823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f t="shared" si="0"/>
        <v>96355.684999999823</v>
      </c>
      <c r="AM34" s="21"/>
    </row>
    <row r="35" spans="1:39" ht="33" customHeight="1">
      <c r="A35" s="13"/>
      <c r="B35" s="1" t="s">
        <v>44</v>
      </c>
      <c r="C35" s="4">
        <v>543.61400000000003</v>
      </c>
      <c r="D35" s="4">
        <v>6069.3789999999999</v>
      </c>
      <c r="E35" s="4">
        <v>16859.252943799998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1.0676E-2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0.82699999999999996</v>
      </c>
      <c r="S35" s="4">
        <v>284.06305620000001</v>
      </c>
      <c r="T35" s="4">
        <v>0</v>
      </c>
      <c r="U35" s="4">
        <v>9.3240000000000007E-3</v>
      </c>
      <c r="V35" s="4">
        <v>0</v>
      </c>
      <c r="W35" s="4">
        <v>0</v>
      </c>
      <c r="X35" s="4"/>
      <c r="Y35" s="4"/>
      <c r="Z35" s="4"/>
      <c r="AA35" s="8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>
        <f t="shared" si="0"/>
        <v>23757.156000000003</v>
      </c>
      <c r="AM35" s="21"/>
    </row>
    <row r="36" spans="1:39" ht="33" customHeight="1">
      <c r="A36" s="10" t="s">
        <v>18</v>
      </c>
      <c r="B36" s="1" t="s">
        <v>15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v>761603.0070000001</v>
      </c>
      <c r="AL36" s="4">
        <f t="shared" si="0"/>
        <v>761603.0070000001</v>
      </c>
      <c r="AM36" s="21"/>
    </row>
    <row r="37" spans="1:39" ht="33" customHeight="1">
      <c r="A37" s="10"/>
      <c r="B37" s="1" t="s">
        <v>16</v>
      </c>
      <c r="C37" s="9">
        <v>11582.416999999999</v>
      </c>
      <c r="D37" s="9">
        <v>140621.35</v>
      </c>
      <c r="E37" s="9">
        <v>427720.12769220001</v>
      </c>
      <c r="F37" s="9">
        <v>2378.4344580000002</v>
      </c>
      <c r="G37" s="9">
        <v>177.20099999999999</v>
      </c>
      <c r="H37" s="9">
        <v>35.432000000000002</v>
      </c>
      <c r="I37" s="9">
        <v>24516.612000000001</v>
      </c>
      <c r="J37" s="9">
        <v>18820.819</v>
      </c>
      <c r="K37" s="9">
        <v>6288.0323116</v>
      </c>
      <c r="L37" s="9">
        <v>3965.2249999999999</v>
      </c>
      <c r="M37" s="9">
        <v>1753.3440000000001</v>
      </c>
      <c r="N37" s="9">
        <v>37076.588930799997</v>
      </c>
      <c r="O37" s="9">
        <v>657.35900000000004</v>
      </c>
      <c r="P37" s="9">
        <v>2315.5300000000002</v>
      </c>
      <c r="Q37" s="9">
        <v>361.84199999999998</v>
      </c>
      <c r="R37" s="9">
        <v>6771.4735480000008</v>
      </c>
      <c r="S37" s="9">
        <v>10411.374307800001</v>
      </c>
      <c r="T37" s="9">
        <v>1463.9475419999999</v>
      </c>
      <c r="U37" s="9">
        <v>3255.6526884</v>
      </c>
      <c r="V37" s="9">
        <v>7574.2960691999997</v>
      </c>
      <c r="W37" s="9">
        <v>74.275452000000001</v>
      </c>
      <c r="X37" s="4"/>
      <c r="Y37" s="4"/>
      <c r="Z37" s="4"/>
      <c r="AA37" s="4"/>
      <c r="AB37" s="4"/>
      <c r="AC37" s="4"/>
      <c r="AD37" s="8">
        <v>53781.672999999952</v>
      </c>
      <c r="AE37" s="6"/>
      <c r="AF37" s="4"/>
      <c r="AG37" s="4"/>
      <c r="AH37" s="4"/>
      <c r="AI37" s="4"/>
      <c r="AJ37" s="4"/>
      <c r="AK37" s="4"/>
      <c r="AL37" s="4">
        <f t="shared" si="0"/>
        <v>761603.00699999998</v>
      </c>
      <c r="AM37" s="21"/>
    </row>
    <row r="38" spans="1:39" ht="33" customHeight="1">
      <c r="A38" s="10" t="s">
        <v>17</v>
      </c>
      <c r="B38" s="10"/>
      <c r="C38" s="4">
        <f>SUM(C3:C37)</f>
        <v>75059.411000000022</v>
      </c>
      <c r="D38" s="4">
        <f t="shared" ref="D38:AK38" si="1">SUM(D3:D37)</f>
        <v>150977.182</v>
      </c>
      <c r="E38" s="4">
        <f t="shared" si="1"/>
        <v>2241252.3016307</v>
      </c>
      <c r="F38" s="4">
        <f t="shared" si="1"/>
        <v>179126.80124099998</v>
      </c>
      <c r="G38" s="4">
        <f t="shared" si="1"/>
        <v>121361.61600000004</v>
      </c>
      <c r="H38" s="4">
        <f t="shared" si="1"/>
        <v>275175.86499999993</v>
      </c>
      <c r="I38" s="4">
        <f t="shared" si="1"/>
        <v>179806.57399999999</v>
      </c>
      <c r="J38" s="4">
        <f t="shared" si="1"/>
        <v>190141.24699999994</v>
      </c>
      <c r="K38" s="4">
        <f t="shared" si="1"/>
        <v>124597.6555084</v>
      </c>
      <c r="L38" s="4">
        <f t="shared" si="1"/>
        <v>188464.76500000001</v>
      </c>
      <c r="M38" s="4">
        <f t="shared" si="1"/>
        <v>232016.86000000002</v>
      </c>
      <c r="N38" s="4">
        <f t="shared" si="1"/>
        <v>338248.21692560002</v>
      </c>
      <c r="O38" s="4">
        <f t="shared" si="1"/>
        <v>160046.372</v>
      </c>
      <c r="P38" s="4">
        <f t="shared" si="1"/>
        <v>132374.12900000004</v>
      </c>
      <c r="Q38" s="4">
        <f t="shared" si="1"/>
        <v>167751.88099999999</v>
      </c>
      <c r="R38" s="4">
        <f t="shared" si="1"/>
        <v>116722.49395759999</v>
      </c>
      <c r="S38" s="4">
        <f t="shared" si="1"/>
        <v>33844.200369300001</v>
      </c>
      <c r="T38" s="4">
        <f t="shared" si="1"/>
        <v>110254.13775899998</v>
      </c>
      <c r="U38" s="4">
        <f t="shared" si="1"/>
        <v>39883.651491600001</v>
      </c>
      <c r="V38" s="4">
        <f t="shared" si="1"/>
        <v>36336.056074399996</v>
      </c>
      <c r="W38" s="4">
        <f>SUM(W3:W37)</f>
        <v>4054.3380423999988</v>
      </c>
      <c r="X38" s="4">
        <f t="shared" si="1"/>
        <v>913408.76400000008</v>
      </c>
      <c r="Y38" s="4">
        <f t="shared" si="1"/>
        <v>780032.19400310016</v>
      </c>
      <c r="Z38" s="4">
        <f t="shared" si="1"/>
        <v>46640.817996899998</v>
      </c>
      <c r="AA38" s="4">
        <f t="shared" si="1"/>
        <v>1175386.4639999999</v>
      </c>
      <c r="AB38" s="4">
        <f t="shared" si="1"/>
        <v>564695.31200000015</v>
      </c>
      <c r="AC38" s="4">
        <f t="shared" si="1"/>
        <v>462297.98</v>
      </c>
      <c r="AD38" s="4">
        <f t="shared" si="1"/>
        <v>590264.21697740001</v>
      </c>
      <c r="AE38" s="4">
        <f t="shared" si="1"/>
        <v>40175.241511300002</v>
      </c>
      <c r="AF38" s="4">
        <f t="shared" si="1"/>
        <v>160659.128</v>
      </c>
      <c r="AG38" s="4">
        <f t="shared" si="1"/>
        <v>72174.278000000006</v>
      </c>
      <c r="AH38" s="4">
        <f t="shared" si="1"/>
        <v>96355.684999999823</v>
      </c>
      <c r="AI38" s="4">
        <f t="shared" si="1"/>
        <v>23757.155999999999</v>
      </c>
      <c r="AJ38" s="4">
        <f t="shared" si="1"/>
        <v>761603.0070000001</v>
      </c>
      <c r="AK38" s="4">
        <f t="shared" si="1"/>
        <v>761603.0070000001</v>
      </c>
      <c r="AL38" s="4"/>
    </row>
    <row r="41" spans="1:39" ht="33" customHeight="1">
      <c r="C41" s="2"/>
    </row>
  </sheetData>
  <mergeCells count="15">
    <mergeCell ref="A32:A35"/>
    <mergeCell ref="A36:A37"/>
    <mergeCell ref="A38:B38"/>
    <mergeCell ref="AJ1:AK1"/>
    <mergeCell ref="AL1:AL2"/>
    <mergeCell ref="A3:A23"/>
    <mergeCell ref="A24:A26"/>
    <mergeCell ref="A27:A29"/>
    <mergeCell ref="A30:A31"/>
    <mergeCell ref="A1:B2"/>
    <mergeCell ref="C1:W1"/>
    <mergeCell ref="X1:Z1"/>
    <mergeCell ref="AA1:AC1"/>
    <mergeCell ref="AD1:AE1"/>
    <mergeCell ref="AF1:AI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43"/>
  <sheetViews>
    <sheetView zoomScale="85" zoomScaleNormal="85" workbookViewId="0">
      <pane xSplit="2" ySplit="2" topLeftCell="U6" activePane="bottomRight" state="frozen"/>
      <selection pane="topRight" activeCell="C1" sqref="C1"/>
      <selection pane="bottomLeft" activeCell="A3" sqref="A3"/>
      <selection pane="bottomRight" activeCell="AG39" sqref="AG39"/>
    </sheetView>
  </sheetViews>
  <sheetFormatPr baseColWidth="10" defaultColWidth="11.5703125" defaultRowHeight="33" customHeight="1"/>
  <cols>
    <col min="2" max="2" width="31.85546875" bestFit="1" customWidth="1"/>
    <col min="3" max="3" width="9.5703125" bestFit="1" customWidth="1"/>
    <col min="4" max="4" width="9.7109375" customWidth="1"/>
    <col min="5" max="5" width="10.7109375" bestFit="1" customWidth="1"/>
    <col min="6" max="6" width="13.85546875" bestFit="1" customWidth="1"/>
    <col min="7" max="7" width="25.42578125" bestFit="1" customWidth="1"/>
    <col min="8" max="9" width="9.28515625" bestFit="1" customWidth="1"/>
    <col min="10" max="10" width="15.85546875" bestFit="1" customWidth="1"/>
    <col min="11" max="12" width="13.85546875" bestFit="1" customWidth="1"/>
    <col min="13" max="13" width="15.85546875" bestFit="1" customWidth="1"/>
    <col min="14" max="14" width="12.42578125" bestFit="1" customWidth="1"/>
    <col min="15" max="15" width="28.140625" bestFit="1" customWidth="1"/>
    <col min="16" max="16" width="12.42578125" bestFit="1" customWidth="1"/>
    <col min="17" max="17" width="25.140625" bestFit="1" customWidth="1"/>
    <col min="18" max="20" width="19.5703125" bestFit="1" customWidth="1"/>
    <col min="21" max="21" width="32.28515625" bestFit="1" customWidth="1"/>
    <col min="22" max="22" width="25.140625" bestFit="1" customWidth="1"/>
    <col min="23" max="23" width="24.7109375" bestFit="1" customWidth="1"/>
    <col min="24" max="25" width="11" bestFit="1" customWidth="1"/>
    <col min="26" max="26" width="11" customWidth="1"/>
    <col min="27" max="29" width="11" bestFit="1" customWidth="1"/>
    <col min="30" max="30" width="12.28515625" bestFit="1" customWidth="1"/>
    <col min="31" max="31" width="16.7109375" customWidth="1"/>
    <col min="32" max="34" width="11" bestFit="1" customWidth="1"/>
    <col min="35" max="35" width="11" customWidth="1"/>
    <col min="36" max="38" width="11" bestFit="1" customWidth="1"/>
  </cols>
  <sheetData>
    <row r="1" spans="1:40" ht="33" customHeight="1">
      <c r="A1" s="17"/>
      <c r="B1" s="18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4" t="s">
        <v>2</v>
      </c>
      <c r="Y1" s="15"/>
      <c r="Z1" s="16"/>
      <c r="AA1" s="10" t="s">
        <v>5</v>
      </c>
      <c r="AB1" s="10"/>
      <c r="AC1" s="10"/>
      <c r="AD1" s="14" t="s">
        <v>10</v>
      </c>
      <c r="AE1" s="16"/>
      <c r="AF1" s="14" t="s">
        <v>11</v>
      </c>
      <c r="AG1" s="15"/>
      <c r="AH1" s="15"/>
      <c r="AI1" s="16"/>
      <c r="AJ1" s="10" t="s">
        <v>18</v>
      </c>
      <c r="AK1" s="10"/>
      <c r="AL1" s="10" t="s">
        <v>17</v>
      </c>
    </row>
    <row r="2" spans="1:40" ht="33" customHeight="1">
      <c r="A2" s="19"/>
      <c r="B2" s="20"/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3</v>
      </c>
      <c r="Y2" s="1" t="s">
        <v>4</v>
      </c>
      <c r="Z2" s="1" t="s">
        <v>41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42</v>
      </c>
      <c r="AF2" s="1" t="s">
        <v>12</v>
      </c>
      <c r="AG2" s="1" t="s">
        <v>13</v>
      </c>
      <c r="AH2" s="1" t="s">
        <v>14</v>
      </c>
      <c r="AI2" s="1" t="s">
        <v>44</v>
      </c>
      <c r="AJ2" s="1" t="s">
        <v>15</v>
      </c>
      <c r="AK2" s="1" t="s">
        <v>16</v>
      </c>
      <c r="AL2" s="10"/>
    </row>
    <row r="3" spans="1:40" ht="33" customHeight="1">
      <c r="A3" s="10" t="s">
        <v>0</v>
      </c>
      <c r="B3" s="1" t="s">
        <v>19</v>
      </c>
      <c r="C3" s="4">
        <v>4074.9209999999998</v>
      </c>
      <c r="D3" s="4">
        <v>4.3099999999999996</v>
      </c>
      <c r="E3" s="4">
        <v>31918.581121899999</v>
      </c>
      <c r="F3" s="4">
        <v>47.099710000000002</v>
      </c>
      <c r="G3" s="4">
        <v>10.343</v>
      </c>
      <c r="H3" s="4">
        <v>331.601</v>
      </c>
      <c r="I3" s="4">
        <v>21.111999999999998</v>
      </c>
      <c r="J3" s="4">
        <v>8770.2880000000005</v>
      </c>
      <c r="K3" s="4">
        <v>19.204805</v>
      </c>
      <c r="L3" s="4">
        <v>36.036000000000001</v>
      </c>
      <c r="M3" s="4">
        <v>8.7260000000000009</v>
      </c>
      <c r="N3" s="4">
        <v>278.2914356</v>
      </c>
      <c r="O3" s="4">
        <v>275.358</v>
      </c>
      <c r="P3" s="4">
        <v>85.817999999999998</v>
      </c>
      <c r="Q3" s="4">
        <v>1072.614</v>
      </c>
      <c r="R3" s="4">
        <v>199.88271040000001</v>
      </c>
      <c r="S3" s="4">
        <v>2.0258780999999999</v>
      </c>
      <c r="T3" s="4">
        <v>28.990290000000002</v>
      </c>
      <c r="U3" s="4">
        <v>3.135195</v>
      </c>
      <c r="V3" s="4">
        <v>135.94956440000001</v>
      </c>
      <c r="W3" s="4">
        <v>5.1982895999999998</v>
      </c>
      <c r="X3" s="4"/>
      <c r="Y3" s="4"/>
      <c r="Z3" s="4"/>
      <c r="AA3" s="4">
        <v>17897.539000000001</v>
      </c>
      <c r="AB3" s="4"/>
      <c r="AC3" s="4">
        <v>0</v>
      </c>
      <c r="AD3" s="4">
        <v>384.49400000000003</v>
      </c>
      <c r="AE3" s="4"/>
      <c r="AF3" s="4"/>
      <c r="AG3" s="4"/>
      <c r="AH3" s="4"/>
      <c r="AI3" s="4"/>
      <c r="AJ3" s="4">
        <v>1080.9490000000001</v>
      </c>
      <c r="AK3" s="4"/>
      <c r="AL3" s="4">
        <f>SUM(C3:AK3)</f>
        <v>66692.468000000008</v>
      </c>
      <c r="AM3" s="21"/>
      <c r="AN3" s="2"/>
    </row>
    <row r="4" spans="1:40" ht="33" customHeight="1">
      <c r="A4" s="10"/>
      <c r="B4" s="1" t="s">
        <v>20</v>
      </c>
      <c r="C4" s="4">
        <v>0.56000000000000005</v>
      </c>
      <c r="D4" s="4">
        <v>2.1800000000000002</v>
      </c>
      <c r="E4" s="4">
        <v>3603.7489999999998</v>
      </c>
      <c r="F4" s="4">
        <v>0</v>
      </c>
      <c r="G4" s="4">
        <v>505.74400000000003</v>
      </c>
      <c r="H4" s="4">
        <v>207.971</v>
      </c>
      <c r="I4" s="4">
        <v>0</v>
      </c>
      <c r="J4" s="4">
        <v>2.1059999999999999</v>
      </c>
      <c r="K4" s="4">
        <v>0</v>
      </c>
      <c r="L4" s="4">
        <v>0</v>
      </c>
      <c r="M4" s="4">
        <v>0.127</v>
      </c>
      <c r="N4" s="4">
        <v>11.3386508</v>
      </c>
      <c r="O4" s="4">
        <v>5.3140000000000001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/>
      <c r="AA4" s="4">
        <v>15.273999999999999</v>
      </c>
      <c r="AB4" s="4"/>
      <c r="AC4" s="4">
        <v>0</v>
      </c>
      <c r="AD4" s="4">
        <v>1989.682</v>
      </c>
      <c r="AE4" s="4"/>
      <c r="AF4" s="4"/>
      <c r="AG4" s="4"/>
      <c r="AH4" s="4"/>
      <c r="AI4" s="4"/>
      <c r="AJ4" s="4">
        <v>112.92700000000001</v>
      </c>
      <c r="AK4" s="4"/>
      <c r="AL4" s="4">
        <f t="shared" ref="AL4:AL37" si="0">SUM(C4:AK4)</f>
        <v>6468.3620000000001</v>
      </c>
      <c r="AM4" s="21"/>
    </row>
    <row r="5" spans="1:40" ht="33" customHeight="1">
      <c r="A5" s="10"/>
      <c r="B5" s="1" t="s">
        <v>21</v>
      </c>
      <c r="C5" s="4">
        <v>16665.222090499999</v>
      </c>
      <c r="D5" s="4">
        <v>649.67905039999994</v>
      </c>
      <c r="E5" s="4">
        <v>585018.29295630183</v>
      </c>
      <c r="F5" s="4">
        <v>11139.5151555423</v>
      </c>
      <c r="G5" s="4">
        <v>12077.2145552</v>
      </c>
      <c r="H5" s="4">
        <v>94642.541098100002</v>
      </c>
      <c r="I5" s="4">
        <v>33107.9062701</v>
      </c>
      <c r="J5" s="4">
        <v>50880.877613500001</v>
      </c>
      <c r="K5" s="4">
        <v>5520.2415999772202</v>
      </c>
      <c r="L5" s="4">
        <v>3863.8709076999999</v>
      </c>
      <c r="M5" s="4">
        <v>3685.2620125000003</v>
      </c>
      <c r="N5" s="4">
        <v>30529.81978020152</v>
      </c>
      <c r="O5" s="4">
        <v>8591.0899657000009</v>
      </c>
      <c r="P5" s="4">
        <v>7197.7209143999999</v>
      </c>
      <c r="Q5" s="4">
        <v>31439.031238299998</v>
      </c>
      <c r="R5" s="4">
        <v>22568.870746191122</v>
      </c>
      <c r="S5" s="4">
        <v>7545.5986028981697</v>
      </c>
      <c r="T5" s="4">
        <v>6856.4705561577002</v>
      </c>
      <c r="U5" s="4">
        <v>1372.5210689227799</v>
      </c>
      <c r="V5" s="4">
        <v>2221.6868611984796</v>
      </c>
      <c r="W5" s="4">
        <v>290.97251540888004</v>
      </c>
      <c r="X5" s="4"/>
      <c r="Y5" s="4"/>
      <c r="Z5" s="4"/>
      <c r="AA5" s="4">
        <v>213777.45697209999</v>
      </c>
      <c r="AB5" s="4"/>
      <c r="AC5" s="4">
        <v>0</v>
      </c>
      <c r="AD5" s="4">
        <v>163215.9600017</v>
      </c>
      <c r="AE5" s="4"/>
      <c r="AF5" s="4"/>
      <c r="AG5" s="4"/>
      <c r="AH5" s="4"/>
      <c r="AI5" s="4"/>
      <c r="AJ5" s="4">
        <v>621764.05098910001</v>
      </c>
      <c r="AK5" s="4"/>
      <c r="AL5" s="4">
        <f t="shared" si="0"/>
        <v>1934621.8735221003</v>
      </c>
      <c r="AM5" s="21"/>
    </row>
    <row r="6" spans="1:40" ht="33" customHeight="1">
      <c r="A6" s="10"/>
      <c r="B6" s="1" t="s">
        <v>22</v>
      </c>
      <c r="C6" s="4">
        <v>1430.1753589999998</v>
      </c>
      <c r="D6" s="4">
        <v>34.859603999999997</v>
      </c>
      <c r="E6" s="4">
        <v>41026.718442800993</v>
      </c>
      <c r="F6" s="4">
        <v>4383.3139448749998</v>
      </c>
      <c r="G6" s="4">
        <v>706.03697099999999</v>
      </c>
      <c r="H6" s="4">
        <v>5095.3529719999997</v>
      </c>
      <c r="I6" s="4">
        <v>1760.382147</v>
      </c>
      <c r="J6" s="4">
        <v>8434.5410439999996</v>
      </c>
      <c r="K6" s="4">
        <v>5032.5278710528009</v>
      </c>
      <c r="L6" s="4">
        <v>585.25150099999996</v>
      </c>
      <c r="M6" s="4">
        <v>381.41665799999998</v>
      </c>
      <c r="N6" s="4">
        <v>3212.5403161988002</v>
      </c>
      <c r="O6" s="4">
        <v>1027.8655940000001</v>
      </c>
      <c r="P6" s="4">
        <v>1199.9612120000002</v>
      </c>
      <c r="Q6" s="4">
        <v>7076.7905420000006</v>
      </c>
      <c r="R6" s="4">
        <v>3075.0940004151998</v>
      </c>
      <c r="S6" s="4">
        <v>644.48226219899993</v>
      </c>
      <c r="T6" s="4">
        <v>2697.968680125</v>
      </c>
      <c r="U6" s="4">
        <v>293.95227294720013</v>
      </c>
      <c r="V6" s="4">
        <v>275.85522980119998</v>
      </c>
      <c r="W6" s="4">
        <v>45.5753105848</v>
      </c>
      <c r="X6" s="4"/>
      <c r="Y6" s="4"/>
      <c r="Z6" s="4"/>
      <c r="AA6" s="4">
        <v>56432.395283999998</v>
      </c>
      <c r="AB6" s="4"/>
      <c r="AC6" s="4">
        <v>0</v>
      </c>
      <c r="AD6" s="4">
        <v>9516.1853579999988</v>
      </c>
      <c r="AE6" s="4"/>
      <c r="AF6" s="4"/>
      <c r="AG6" s="4"/>
      <c r="AH6" s="4"/>
      <c r="AI6" s="4"/>
      <c r="AJ6" s="4">
        <v>22379.124206</v>
      </c>
      <c r="AK6" s="4"/>
      <c r="AL6" s="4">
        <f t="shared" si="0"/>
        <v>176748.366783</v>
      </c>
      <c r="AM6" s="21"/>
    </row>
    <row r="7" spans="1:40" ht="33" customHeight="1">
      <c r="A7" s="10"/>
      <c r="B7" s="1" t="s">
        <v>23</v>
      </c>
      <c r="C7" s="4">
        <v>915.37900000000002</v>
      </c>
      <c r="D7" s="4">
        <v>108.589</v>
      </c>
      <c r="E7" s="4">
        <v>37989.514268600004</v>
      </c>
      <c r="F7" s="4">
        <v>2401.2916519999999</v>
      </c>
      <c r="G7" s="4">
        <v>16182.189</v>
      </c>
      <c r="H7" s="4">
        <v>1052.788</v>
      </c>
      <c r="I7" s="4">
        <v>2613.645</v>
      </c>
      <c r="J7" s="4">
        <v>5156.1679999999997</v>
      </c>
      <c r="K7" s="4">
        <v>1262.403337</v>
      </c>
      <c r="L7" s="4">
        <v>1434.3340000000001</v>
      </c>
      <c r="M7" s="4">
        <v>3101.92</v>
      </c>
      <c r="N7" s="4">
        <v>8317.4379411999998</v>
      </c>
      <c r="O7" s="4">
        <v>1758.8409999999999</v>
      </c>
      <c r="P7" s="4">
        <v>3970.3409999999999</v>
      </c>
      <c r="Q7" s="4">
        <v>5150.9690000000001</v>
      </c>
      <c r="R7" s="4">
        <v>2653.2402648000002</v>
      </c>
      <c r="S7" s="4">
        <v>192.5527314</v>
      </c>
      <c r="T7" s="4">
        <v>1478.0163480000001</v>
      </c>
      <c r="U7" s="4">
        <v>162.17466300000001</v>
      </c>
      <c r="V7" s="4">
        <v>566.92205879999995</v>
      </c>
      <c r="W7" s="4">
        <v>46.388735199999999</v>
      </c>
      <c r="X7" s="4"/>
      <c r="Y7" s="4"/>
      <c r="Z7" s="4"/>
      <c r="AA7" s="4">
        <v>22621.353999999999</v>
      </c>
      <c r="AB7" s="4"/>
      <c r="AC7" s="4">
        <v>1009.391</v>
      </c>
      <c r="AD7" s="4">
        <v>0</v>
      </c>
      <c r="AE7" s="4"/>
      <c r="AF7" s="4"/>
      <c r="AG7" s="4"/>
      <c r="AH7" s="4"/>
      <c r="AI7" s="4"/>
      <c r="AJ7" s="4">
        <v>1108.335</v>
      </c>
      <c r="AK7" s="4"/>
      <c r="AL7" s="4">
        <f t="shared" si="0"/>
        <v>121254.18500000001</v>
      </c>
      <c r="AM7" s="21"/>
    </row>
    <row r="8" spans="1:40" ht="33" customHeight="1">
      <c r="A8" s="10"/>
      <c r="B8" s="1" t="s">
        <v>24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828.41600000000005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/>
      <c r="AA8" s="4">
        <v>0</v>
      </c>
      <c r="AB8" s="4"/>
      <c r="AC8" s="4">
        <v>0</v>
      </c>
      <c r="AD8" s="4">
        <v>260546.71799999999</v>
      </c>
      <c r="AE8" s="4"/>
      <c r="AF8" s="4"/>
      <c r="AG8" s="4"/>
      <c r="AH8" s="4"/>
      <c r="AI8" s="4"/>
      <c r="AJ8" s="4">
        <v>192.596</v>
      </c>
      <c r="AK8" s="4"/>
      <c r="AL8" s="4">
        <f t="shared" si="0"/>
        <v>275171.24600000004</v>
      </c>
      <c r="AM8" s="21"/>
    </row>
    <row r="9" spans="1:40" ht="33" customHeight="1">
      <c r="A9" s="10"/>
      <c r="B9" s="1" t="s">
        <v>25</v>
      </c>
      <c r="C9" s="4">
        <v>737.41399999999999</v>
      </c>
      <c r="D9" s="4">
        <v>620.40899999999999</v>
      </c>
      <c r="E9" s="4">
        <v>46446.122702100001</v>
      </c>
      <c r="F9" s="4">
        <v>12896.851381999999</v>
      </c>
      <c r="G9" s="4">
        <v>1751.2090000000001</v>
      </c>
      <c r="H9" s="4">
        <v>2400.4740000000002</v>
      </c>
      <c r="I9" s="4">
        <v>10416.995999999999</v>
      </c>
      <c r="J9" s="4">
        <v>1132.614</v>
      </c>
      <c r="K9" s="4">
        <v>1746.7028152</v>
      </c>
      <c r="L9" s="4">
        <v>844.43200000000002</v>
      </c>
      <c r="M9" s="4">
        <v>565.51199999999994</v>
      </c>
      <c r="N9" s="4">
        <v>4849.7428915999999</v>
      </c>
      <c r="O9" s="4">
        <v>2375.6019999999999</v>
      </c>
      <c r="P9" s="4">
        <v>463.315</v>
      </c>
      <c r="Q9" s="4">
        <v>593.58199999999999</v>
      </c>
      <c r="R9" s="4">
        <v>1166.6808176</v>
      </c>
      <c r="S9" s="4">
        <v>540.56729789999997</v>
      </c>
      <c r="T9" s="4">
        <v>7938.1266180000002</v>
      </c>
      <c r="U9" s="4">
        <v>840.84018480000009</v>
      </c>
      <c r="V9" s="4">
        <v>740.79310840000005</v>
      </c>
      <c r="W9" s="4">
        <v>69.573182400000007</v>
      </c>
      <c r="X9" s="4"/>
      <c r="Y9" s="4"/>
      <c r="Z9" s="4"/>
      <c r="AA9" s="4">
        <v>30364.851999999999</v>
      </c>
      <c r="AB9" s="4"/>
      <c r="AC9" s="4">
        <v>0</v>
      </c>
      <c r="AD9" s="4">
        <v>683.36199999999997</v>
      </c>
      <c r="AE9" s="4"/>
      <c r="AF9" s="4"/>
      <c r="AG9" s="4"/>
      <c r="AH9" s="4"/>
      <c r="AI9" s="4"/>
      <c r="AJ9" s="4">
        <v>34489.231</v>
      </c>
      <c r="AK9" s="4"/>
      <c r="AL9" s="4">
        <f t="shared" si="0"/>
        <v>164675.005</v>
      </c>
      <c r="AM9" s="21"/>
    </row>
    <row r="10" spans="1:40" ht="33" customHeight="1">
      <c r="A10" s="10"/>
      <c r="B10" s="1" t="s">
        <v>26</v>
      </c>
      <c r="C10" s="4">
        <v>577.346</v>
      </c>
      <c r="D10" s="4">
        <v>96.834000000000003</v>
      </c>
      <c r="E10" s="4">
        <v>11546.359639900002</v>
      </c>
      <c r="F10" s="4">
        <v>7444.0061020000003</v>
      </c>
      <c r="G10" s="4">
        <v>920.85500000000002</v>
      </c>
      <c r="H10" s="4">
        <v>1129.566</v>
      </c>
      <c r="I10" s="4">
        <v>2081.9609999999998</v>
      </c>
      <c r="J10" s="4">
        <v>1837.1410000000001</v>
      </c>
      <c r="K10" s="4">
        <v>1883.5396544</v>
      </c>
      <c r="L10" s="4">
        <v>4635.2430000000004</v>
      </c>
      <c r="M10" s="4">
        <v>1664.2449999999999</v>
      </c>
      <c r="N10" s="4">
        <v>10853.474323599999</v>
      </c>
      <c r="O10" s="4">
        <v>2781.7339999999999</v>
      </c>
      <c r="P10" s="4">
        <v>7971.7460000000001</v>
      </c>
      <c r="Q10" s="4">
        <v>5893.93</v>
      </c>
      <c r="R10" s="4">
        <v>4972.7817215999994</v>
      </c>
      <c r="S10" s="4">
        <v>223.27136009999998</v>
      </c>
      <c r="T10" s="4">
        <v>4581.8518979999999</v>
      </c>
      <c r="U10" s="4">
        <v>460.92634559999999</v>
      </c>
      <c r="V10" s="4">
        <v>984.08867639999994</v>
      </c>
      <c r="W10" s="4">
        <v>823.3062784</v>
      </c>
      <c r="X10" s="4"/>
      <c r="Y10" s="4"/>
      <c r="Z10" s="4"/>
      <c r="AA10" s="4">
        <v>103692.954</v>
      </c>
      <c r="AB10" s="4"/>
      <c r="AC10" s="4">
        <v>0</v>
      </c>
      <c r="AD10" s="4">
        <v>0</v>
      </c>
      <c r="AE10" s="4"/>
      <c r="AF10" s="4"/>
      <c r="AG10" s="4"/>
      <c r="AH10" s="4"/>
      <c r="AI10" s="4"/>
      <c r="AJ10" s="4">
        <v>11206.638000000001</v>
      </c>
      <c r="AK10" s="4"/>
      <c r="AL10" s="4">
        <f t="shared" si="0"/>
        <v>188263.79900000003</v>
      </c>
      <c r="AM10" s="21"/>
    </row>
    <row r="11" spans="1:40" ht="33" customHeight="1">
      <c r="A11" s="10"/>
      <c r="B11" s="1" t="s">
        <v>27</v>
      </c>
      <c r="C11" s="4">
        <v>192.8588944</v>
      </c>
      <c r="D11" s="4">
        <v>15.4031438</v>
      </c>
      <c r="E11" s="4">
        <v>3859.5548882903399</v>
      </c>
      <c r="F11" s="4">
        <v>5783.9950174407995</v>
      </c>
      <c r="G11" s="4">
        <v>350.48432760000003</v>
      </c>
      <c r="H11" s="4">
        <v>391.0806288</v>
      </c>
      <c r="I11" s="4">
        <v>1434.4733881999998</v>
      </c>
      <c r="J11" s="4">
        <v>1283.3645408</v>
      </c>
      <c r="K11" s="4">
        <v>10588.61581808476</v>
      </c>
      <c r="L11" s="4">
        <v>6586.3871867999997</v>
      </c>
      <c r="M11" s="4">
        <v>798.94643240000005</v>
      </c>
      <c r="N11" s="4">
        <v>14772.895082049601</v>
      </c>
      <c r="O11" s="4">
        <v>1855.5883322</v>
      </c>
      <c r="P11" s="4">
        <v>2495.0085743999998</v>
      </c>
      <c r="Q11" s="4">
        <v>531.04255520000004</v>
      </c>
      <c r="R11" s="4">
        <v>2230.7107803209601</v>
      </c>
      <c r="S11" s="4">
        <v>73.513282509660002</v>
      </c>
      <c r="T11" s="4">
        <v>3560.1003257592001</v>
      </c>
      <c r="U11" s="4">
        <v>1844.7920061152402</v>
      </c>
      <c r="V11" s="4">
        <v>514.82698155039998</v>
      </c>
      <c r="W11" s="4">
        <v>154.34374187904001</v>
      </c>
      <c r="X11" s="4"/>
      <c r="Y11" s="4"/>
      <c r="Z11" s="4"/>
      <c r="AA11" s="4">
        <v>32987.4141036</v>
      </c>
      <c r="AB11" s="4"/>
      <c r="AC11" s="4">
        <v>0</v>
      </c>
      <c r="AD11" s="4">
        <v>19334.0520894</v>
      </c>
      <c r="AE11" s="4"/>
      <c r="AF11" s="4"/>
      <c r="AG11" s="4"/>
      <c r="AH11" s="4"/>
      <c r="AI11" s="4"/>
      <c r="AJ11" s="4">
        <v>8162.4795921999994</v>
      </c>
      <c r="AK11" s="4"/>
      <c r="AL11" s="4">
        <f t="shared" si="0"/>
        <v>119801.93171380002</v>
      </c>
      <c r="AM11" s="21"/>
    </row>
    <row r="12" spans="1:40" ht="33" customHeight="1">
      <c r="A12" s="10"/>
      <c r="B12" s="1" t="s">
        <v>28</v>
      </c>
      <c r="C12" s="4">
        <v>1215.538</v>
      </c>
      <c r="D12" s="4">
        <v>189.65899999999999</v>
      </c>
      <c r="E12" s="4">
        <v>18337.878833299997</v>
      </c>
      <c r="F12" s="4">
        <v>4949.5580449999998</v>
      </c>
      <c r="G12" s="4">
        <v>2030.6369999999999</v>
      </c>
      <c r="H12" s="4">
        <v>5149.8609999999999</v>
      </c>
      <c r="I12" s="4">
        <v>2406.9279999999999</v>
      </c>
      <c r="J12" s="4">
        <v>3136.0410000000002</v>
      </c>
      <c r="K12" s="4">
        <v>1403.0401425999999</v>
      </c>
      <c r="L12" s="4">
        <v>26993.027999999998</v>
      </c>
      <c r="M12" s="4">
        <v>19547.135999999999</v>
      </c>
      <c r="N12" s="4">
        <v>5087.5836840000002</v>
      </c>
      <c r="O12" s="4">
        <v>4822.7690000000002</v>
      </c>
      <c r="P12" s="4">
        <v>1667.7339999999999</v>
      </c>
      <c r="Q12" s="4">
        <v>3649.5569999999998</v>
      </c>
      <c r="R12" s="4">
        <v>1953.5160736</v>
      </c>
      <c r="S12" s="4">
        <v>297.99416669999999</v>
      </c>
      <c r="T12" s="4">
        <v>3046.4969550000001</v>
      </c>
      <c r="U12" s="4">
        <v>345.39685739999999</v>
      </c>
      <c r="V12" s="4">
        <v>254.49931599999999</v>
      </c>
      <c r="W12" s="4">
        <v>127.94292639999999</v>
      </c>
      <c r="X12" s="4"/>
      <c r="Y12" s="4"/>
      <c r="Z12" s="4"/>
      <c r="AA12" s="4">
        <v>74115.437999999995</v>
      </c>
      <c r="AB12" s="4"/>
      <c r="AC12" s="4">
        <v>0</v>
      </c>
      <c r="AD12" s="4">
        <v>0</v>
      </c>
      <c r="AE12" s="4"/>
      <c r="AF12" s="4"/>
      <c r="AG12" s="4"/>
      <c r="AH12" s="4"/>
      <c r="AI12" s="4"/>
      <c r="AJ12" s="4">
        <v>4694.4139999999998</v>
      </c>
      <c r="AK12" s="4"/>
      <c r="AL12" s="4">
        <f t="shared" si="0"/>
        <v>185422.64699999997</v>
      </c>
      <c r="AM12" s="21"/>
    </row>
    <row r="13" spans="1:40" ht="33" customHeight="1">
      <c r="A13" s="10"/>
      <c r="B13" s="1" t="s">
        <v>29</v>
      </c>
      <c r="C13" s="4">
        <v>66.938999999999993</v>
      </c>
      <c r="D13" s="4">
        <v>7.7779999999999996</v>
      </c>
      <c r="E13" s="4">
        <v>3765.0873956</v>
      </c>
      <c r="F13" s="4">
        <v>9525.6053000000011</v>
      </c>
      <c r="G13" s="4">
        <v>564.01800000000003</v>
      </c>
      <c r="H13" s="4">
        <v>781.15</v>
      </c>
      <c r="I13" s="4">
        <v>1526.3050000000001</v>
      </c>
      <c r="J13" s="4">
        <v>11046.802</v>
      </c>
      <c r="K13" s="4">
        <v>1255.8166237999999</v>
      </c>
      <c r="L13" s="4">
        <v>7286.28</v>
      </c>
      <c r="M13" s="4">
        <v>7981.9889999999996</v>
      </c>
      <c r="N13" s="4">
        <v>7594.8740316000003</v>
      </c>
      <c r="O13" s="4">
        <v>663.04700000000003</v>
      </c>
      <c r="P13" s="4">
        <v>2240.3989999999999</v>
      </c>
      <c r="Q13" s="4">
        <v>3963.6190000000001</v>
      </c>
      <c r="R13" s="4">
        <v>2131.8916151999997</v>
      </c>
      <c r="S13" s="4">
        <v>72.2356044</v>
      </c>
      <c r="T13" s="4">
        <v>5863.0947000000006</v>
      </c>
      <c r="U13" s="4">
        <v>397.69237620000001</v>
      </c>
      <c r="V13" s="4">
        <v>417.46296840000002</v>
      </c>
      <c r="W13" s="4">
        <v>185.7013848</v>
      </c>
      <c r="X13" s="4"/>
      <c r="Y13" s="4"/>
      <c r="Z13" s="4"/>
      <c r="AA13" s="4">
        <v>131970.416</v>
      </c>
      <c r="AB13" s="4"/>
      <c r="AC13" s="4">
        <v>0</v>
      </c>
      <c r="AD13" s="4">
        <v>31020.904999999999</v>
      </c>
      <c r="AE13" s="4"/>
      <c r="AF13" s="4"/>
      <c r="AG13" s="4"/>
      <c r="AH13" s="4"/>
      <c r="AI13" s="4"/>
      <c r="AJ13" s="4">
        <v>366.53699999999998</v>
      </c>
      <c r="AK13" s="4"/>
      <c r="AL13" s="4">
        <f t="shared" si="0"/>
        <v>230695.64600000001</v>
      </c>
      <c r="AM13" s="21"/>
    </row>
    <row r="14" spans="1:40" ht="33" customHeight="1">
      <c r="A14" s="10"/>
      <c r="B14" s="1" t="s">
        <v>30</v>
      </c>
      <c r="C14" s="4">
        <v>1194.6322560000001</v>
      </c>
      <c r="D14" s="4">
        <v>372.31874719999996</v>
      </c>
      <c r="E14" s="4">
        <v>53346.458361873236</v>
      </c>
      <c r="F14" s="4">
        <v>11948.684433034799</v>
      </c>
      <c r="G14" s="4">
        <v>4122.7771855999999</v>
      </c>
      <c r="H14" s="4">
        <v>19103.287004000002</v>
      </c>
      <c r="I14" s="4">
        <v>8663.9889516000003</v>
      </c>
      <c r="J14" s="4">
        <v>4560.5194072000004</v>
      </c>
      <c r="K14" s="4">
        <v>9195.8555824883188</v>
      </c>
      <c r="L14" s="4">
        <v>11804.1667908</v>
      </c>
      <c r="M14" s="4">
        <v>11519.9387532</v>
      </c>
      <c r="N14" s="4">
        <v>25838.06018970496</v>
      </c>
      <c r="O14" s="4">
        <v>4823.7654276000003</v>
      </c>
      <c r="P14" s="4">
        <v>4404.7740159999994</v>
      </c>
      <c r="Q14" s="4">
        <v>2810.4158887999997</v>
      </c>
      <c r="R14" s="4">
        <v>4235.9067243443196</v>
      </c>
      <c r="S14" s="4">
        <v>445.57611212675999</v>
      </c>
      <c r="T14" s="4">
        <v>7354.5214361651997</v>
      </c>
      <c r="U14" s="4">
        <v>1564.3385039116802</v>
      </c>
      <c r="V14" s="4">
        <v>1747.7323046950401</v>
      </c>
      <c r="W14" s="4">
        <v>167.77737765568</v>
      </c>
      <c r="X14" s="4"/>
      <c r="Y14" s="4"/>
      <c r="Z14" s="4"/>
      <c r="AA14" s="4">
        <v>9510.7369512000005</v>
      </c>
      <c r="AB14" s="4"/>
      <c r="AC14" s="4">
        <v>0</v>
      </c>
      <c r="AD14" s="4">
        <v>78578.603039599999</v>
      </c>
      <c r="AE14" s="4"/>
      <c r="AF14" s="4"/>
      <c r="AG14" s="4"/>
      <c r="AH14" s="4"/>
      <c r="AI14" s="4"/>
      <c r="AJ14" s="4">
        <v>27312.970383600001</v>
      </c>
      <c r="AK14" s="4"/>
      <c r="AL14" s="4">
        <f t="shared" si="0"/>
        <v>304627.80582840001</v>
      </c>
      <c r="AM14" s="21"/>
    </row>
    <row r="15" spans="1:40" ht="33" customHeight="1">
      <c r="A15" s="10"/>
      <c r="B15" s="1" t="s">
        <v>31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24.742999999999999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/>
      <c r="AA15" s="4">
        <v>2343.1669999999999</v>
      </c>
      <c r="AB15" s="4"/>
      <c r="AC15" s="4">
        <v>154168.83600000001</v>
      </c>
      <c r="AD15" s="4">
        <v>0</v>
      </c>
      <c r="AE15" s="4"/>
      <c r="AF15" s="4"/>
      <c r="AG15" s="4"/>
      <c r="AH15" s="4"/>
      <c r="AI15" s="4"/>
      <c r="AJ15" s="4">
        <v>34.634</v>
      </c>
      <c r="AK15" s="4"/>
      <c r="AL15" s="4">
        <f t="shared" si="0"/>
        <v>159394.38399999999</v>
      </c>
      <c r="AM15" s="21"/>
    </row>
    <row r="16" spans="1:40" ht="33" customHeight="1">
      <c r="A16" s="10"/>
      <c r="B16" s="1" t="s">
        <v>32</v>
      </c>
      <c r="C16" s="4">
        <v>3.448</v>
      </c>
      <c r="D16" s="4">
        <v>0.70699999999999996</v>
      </c>
      <c r="E16" s="4">
        <v>625.93615480000005</v>
      </c>
      <c r="F16" s="4">
        <v>347.66073100000006</v>
      </c>
      <c r="G16" s="4">
        <v>38.337000000000003</v>
      </c>
      <c r="H16" s="4">
        <v>51.823999999999998</v>
      </c>
      <c r="I16" s="4">
        <v>51.536000000000001</v>
      </c>
      <c r="J16" s="4">
        <v>76.668000000000006</v>
      </c>
      <c r="K16" s="4">
        <v>77.490231399999999</v>
      </c>
      <c r="L16" s="4">
        <v>275.61900000000003</v>
      </c>
      <c r="M16" s="4">
        <v>87.917000000000002</v>
      </c>
      <c r="N16" s="4">
        <v>290.11491440000003</v>
      </c>
      <c r="O16" s="4">
        <v>5.4930000000000003</v>
      </c>
      <c r="P16" s="4">
        <v>45.826000000000001</v>
      </c>
      <c r="Q16" s="4">
        <v>15.359</v>
      </c>
      <c r="R16" s="4">
        <v>75.4969064</v>
      </c>
      <c r="S16" s="4">
        <v>6.9688451999999996</v>
      </c>
      <c r="T16" s="4">
        <v>213.988269</v>
      </c>
      <c r="U16" s="4">
        <v>9.9547685999999995</v>
      </c>
      <c r="V16" s="4">
        <v>21.223085599999997</v>
      </c>
      <c r="W16" s="4">
        <v>7.1870935999999999</v>
      </c>
      <c r="X16" s="4"/>
      <c r="Y16" s="4"/>
      <c r="Z16" s="4"/>
      <c r="AA16" s="4">
        <v>59211.775000000001</v>
      </c>
      <c r="AB16" s="4"/>
      <c r="AC16" s="4">
        <v>70597.013000000006</v>
      </c>
      <c r="AD16" s="4">
        <v>0</v>
      </c>
      <c r="AE16" s="4"/>
      <c r="AF16" s="4"/>
      <c r="AG16" s="4"/>
      <c r="AH16" s="4"/>
      <c r="AI16" s="4"/>
      <c r="AJ16" s="4">
        <v>229.09</v>
      </c>
      <c r="AK16" s="4"/>
      <c r="AL16" s="4">
        <f t="shared" si="0"/>
        <v>132366.633</v>
      </c>
      <c r="AM16" s="21"/>
    </row>
    <row r="17" spans="1:39" ht="33" customHeight="1">
      <c r="A17" s="10"/>
      <c r="B17" s="1" t="s">
        <v>33</v>
      </c>
      <c r="C17" s="4">
        <v>133.06299999999999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101.077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/>
      <c r="AA17" s="4">
        <v>58562.298000000003</v>
      </c>
      <c r="AB17" s="4"/>
      <c r="AC17" s="4">
        <v>100693.954</v>
      </c>
      <c r="AD17" s="4">
        <v>0</v>
      </c>
      <c r="AE17" s="4"/>
      <c r="AF17" s="4"/>
      <c r="AG17" s="4"/>
      <c r="AH17" s="4"/>
      <c r="AI17" s="4"/>
      <c r="AJ17" s="4">
        <v>847.43</v>
      </c>
      <c r="AK17" s="4"/>
      <c r="AL17" s="4">
        <f t="shared" si="0"/>
        <v>167750.666</v>
      </c>
      <c r="AM17" s="21"/>
    </row>
    <row r="18" spans="1:39" ht="33" customHeight="1">
      <c r="A18" s="10"/>
      <c r="B18" s="1" t="s">
        <v>34</v>
      </c>
      <c r="C18" s="4">
        <v>490.48422960000005</v>
      </c>
      <c r="D18" s="4">
        <v>57.845850400000003</v>
      </c>
      <c r="E18" s="4">
        <v>5522.6325880512804</v>
      </c>
      <c r="F18" s="4">
        <v>1277.5897573712</v>
      </c>
      <c r="G18" s="4">
        <v>484.50808159999997</v>
      </c>
      <c r="H18" s="4">
        <v>780.87810719999993</v>
      </c>
      <c r="I18" s="4">
        <v>3419.5245328000001</v>
      </c>
      <c r="J18" s="4">
        <v>774.08927040000003</v>
      </c>
      <c r="K18" s="4">
        <v>1606.1258126156799</v>
      </c>
      <c r="L18" s="4">
        <v>1046.7970559999999</v>
      </c>
      <c r="M18" s="4">
        <v>782.16495520000001</v>
      </c>
      <c r="N18" s="4">
        <v>3577.9124979695998</v>
      </c>
      <c r="O18" s="4">
        <v>237.7127304</v>
      </c>
      <c r="P18" s="4">
        <v>1195.7336872000001</v>
      </c>
      <c r="Q18" s="4">
        <v>1042.2543952000001</v>
      </c>
      <c r="R18" s="4">
        <v>2649.4047519027199</v>
      </c>
      <c r="S18" s="4">
        <v>76.944455148719996</v>
      </c>
      <c r="T18" s="4">
        <v>786.36784742880002</v>
      </c>
      <c r="U18" s="4">
        <v>283.43870658432013</v>
      </c>
      <c r="V18" s="4">
        <v>182.40537483039998</v>
      </c>
      <c r="W18" s="4">
        <v>98.437080897279998</v>
      </c>
      <c r="X18" s="4"/>
      <c r="Y18" s="4"/>
      <c r="Z18" s="4"/>
      <c r="AA18" s="4">
        <v>84307.258000000002</v>
      </c>
      <c r="AB18" s="4"/>
      <c r="AC18" s="4">
        <v>2193.9859999999999</v>
      </c>
      <c r="AD18" s="4">
        <v>674.22500000000002</v>
      </c>
      <c r="AE18" s="4"/>
      <c r="AF18" s="4"/>
      <c r="AG18" s="4"/>
      <c r="AH18" s="4"/>
      <c r="AI18" s="4"/>
      <c r="AJ18" s="4">
        <v>2093.6586407999998</v>
      </c>
      <c r="AK18" s="4"/>
      <c r="AL18" s="4">
        <f t="shared" si="0"/>
        <v>115642.37940960001</v>
      </c>
      <c r="AM18" s="21"/>
    </row>
    <row r="19" spans="1:39" ht="33" customHeight="1">
      <c r="A19" s="10"/>
      <c r="B19" s="1" t="s">
        <v>35</v>
      </c>
      <c r="C19" s="4">
        <v>43.240909500000001</v>
      </c>
      <c r="D19" s="4">
        <v>2.4389495999999999</v>
      </c>
      <c r="E19" s="4">
        <v>4809.7858478981698</v>
      </c>
      <c r="F19" s="4">
        <v>403.42785745769999</v>
      </c>
      <c r="G19" s="4">
        <v>368.74344480000002</v>
      </c>
      <c r="H19" s="4">
        <v>487.66490190000002</v>
      </c>
      <c r="I19" s="4">
        <v>333.7537299</v>
      </c>
      <c r="J19" s="4">
        <v>125.9063865</v>
      </c>
      <c r="K19" s="4">
        <v>589.32858982278003</v>
      </c>
      <c r="L19" s="4">
        <v>1097.4490922999998</v>
      </c>
      <c r="M19" s="4">
        <v>92.209987499999997</v>
      </c>
      <c r="N19" s="4">
        <v>2495.8551901984802</v>
      </c>
      <c r="O19" s="4">
        <v>476.90603429999999</v>
      </c>
      <c r="P19" s="4">
        <v>554.97508559999994</v>
      </c>
      <c r="Q19" s="4">
        <v>514.72876169999995</v>
      </c>
      <c r="R19" s="4">
        <v>621.62935620887993</v>
      </c>
      <c r="S19" s="4">
        <v>1267.6495929018301</v>
      </c>
      <c r="T19" s="4">
        <v>248.31343084229999</v>
      </c>
      <c r="U19" s="4">
        <v>248.51274127721999</v>
      </c>
      <c r="V19" s="4">
        <v>683.35216840151998</v>
      </c>
      <c r="W19" s="4">
        <v>50.064382191119996</v>
      </c>
      <c r="X19" s="4"/>
      <c r="Y19" s="4"/>
      <c r="Z19" s="4"/>
      <c r="AA19" s="4">
        <v>755.73002789999998</v>
      </c>
      <c r="AB19" s="4"/>
      <c r="AC19" s="4">
        <v>0</v>
      </c>
      <c r="AD19" s="1"/>
      <c r="AE19" s="4">
        <v>6855.9289983000008</v>
      </c>
      <c r="AF19" s="4"/>
      <c r="AG19" s="4"/>
      <c r="AH19" s="4"/>
      <c r="AI19" s="4"/>
      <c r="AJ19" s="4">
        <v>5672.7650109000006</v>
      </c>
      <c r="AK19" s="4"/>
      <c r="AL19" s="4">
        <f t="shared" si="0"/>
        <v>28800.360477899994</v>
      </c>
      <c r="AM19" s="21"/>
    </row>
    <row r="20" spans="1:39" ht="33" customHeight="1">
      <c r="A20" s="10"/>
      <c r="B20" s="1" t="s">
        <v>36</v>
      </c>
      <c r="C20" s="4">
        <v>880.28564100000006</v>
      </c>
      <c r="D20" s="4">
        <v>21.456396000000002</v>
      </c>
      <c r="E20" s="4">
        <v>25252.309736199</v>
      </c>
      <c r="F20" s="4">
        <v>2697.968680125</v>
      </c>
      <c r="G20" s="4">
        <v>434.57202899999999</v>
      </c>
      <c r="H20" s="4">
        <v>3136.2350280000001</v>
      </c>
      <c r="I20" s="4">
        <v>1083.530853</v>
      </c>
      <c r="J20" s="4">
        <v>5191.5349560000004</v>
      </c>
      <c r="K20" s="4">
        <v>3097.5656201471998</v>
      </c>
      <c r="L20" s="4">
        <v>360.22749900000002</v>
      </c>
      <c r="M20" s="4">
        <v>234.765342</v>
      </c>
      <c r="N20" s="4">
        <v>1977.3471090011999</v>
      </c>
      <c r="O20" s="4">
        <v>632.66040599999997</v>
      </c>
      <c r="P20" s="4">
        <v>738.58678800000007</v>
      </c>
      <c r="Q20" s="4">
        <v>4355.8274579999998</v>
      </c>
      <c r="R20" s="4">
        <v>1892.7476803848001</v>
      </c>
      <c r="S20" s="4">
        <v>396.68455880099998</v>
      </c>
      <c r="T20" s="4">
        <v>1660.623694875</v>
      </c>
      <c r="U20" s="4">
        <v>180.9302358528</v>
      </c>
      <c r="V20" s="4">
        <v>169.79134499879999</v>
      </c>
      <c r="W20" s="4">
        <v>28.052008615200002</v>
      </c>
      <c r="X20" s="4"/>
      <c r="Y20" s="4"/>
      <c r="Z20" s="4"/>
      <c r="AA20" s="4">
        <v>34734.640716000002</v>
      </c>
      <c r="AB20" s="4"/>
      <c r="AC20" s="4">
        <v>0</v>
      </c>
      <c r="AD20" s="1"/>
      <c r="AE20" s="4">
        <v>5857.2966419999993</v>
      </c>
      <c r="AF20" s="4"/>
      <c r="AG20" s="4"/>
      <c r="AH20" s="4"/>
      <c r="AI20" s="4"/>
      <c r="AJ20" s="4">
        <v>13774.549794</v>
      </c>
      <c r="AK20" s="4"/>
      <c r="AL20" s="4">
        <f t="shared" si="0"/>
        <v>108790.19021700001</v>
      </c>
      <c r="AM20" s="21"/>
    </row>
    <row r="21" spans="1:39" ht="33" customHeight="1">
      <c r="A21" s="10"/>
      <c r="B21" s="1" t="s">
        <v>37</v>
      </c>
      <c r="C21" s="4">
        <v>22.605105599999998</v>
      </c>
      <c r="D21" s="4">
        <v>3.9398562000000004</v>
      </c>
      <c r="E21" s="4">
        <v>1305.0871701096598</v>
      </c>
      <c r="F21" s="4">
        <v>508.23283255920001</v>
      </c>
      <c r="G21" s="4">
        <v>122.4716724</v>
      </c>
      <c r="H21" s="4">
        <v>106.65537119999999</v>
      </c>
      <c r="I21" s="4">
        <v>362.55861179999999</v>
      </c>
      <c r="J21" s="4">
        <v>121.2194592</v>
      </c>
      <c r="K21" s="4">
        <v>2481.7685253152399</v>
      </c>
      <c r="L21" s="4">
        <v>2466.5178132000001</v>
      </c>
      <c r="M21" s="4">
        <v>178.3205676</v>
      </c>
      <c r="N21" s="4">
        <v>4129.9242579503998</v>
      </c>
      <c r="O21" s="4">
        <v>691.17366780000009</v>
      </c>
      <c r="P21" s="4">
        <v>662.97742559999995</v>
      </c>
      <c r="Q21" s="4">
        <v>186.90144480000001</v>
      </c>
      <c r="R21" s="4">
        <v>351.11221727904001</v>
      </c>
      <c r="S21" s="4">
        <v>28.881659090339998</v>
      </c>
      <c r="T21" s="4">
        <v>312.82182424079997</v>
      </c>
      <c r="U21" s="4">
        <v>1009.09465048476</v>
      </c>
      <c r="V21" s="4">
        <v>185.41967844960001</v>
      </c>
      <c r="W21" s="4">
        <v>31.227260520960002</v>
      </c>
      <c r="X21" s="4"/>
      <c r="Y21" s="4"/>
      <c r="Z21" s="4"/>
      <c r="AA21" s="4">
        <v>2325.0428963999998</v>
      </c>
      <c r="AB21" s="4"/>
      <c r="AC21" s="4">
        <v>0</v>
      </c>
      <c r="AD21" s="1"/>
      <c r="AE21" s="4">
        <v>15446.0279106</v>
      </c>
      <c r="AF21" s="4"/>
      <c r="AG21" s="4"/>
      <c r="AH21" s="4"/>
      <c r="AI21" s="4"/>
      <c r="AJ21" s="4">
        <v>4249.5384077999997</v>
      </c>
      <c r="AK21" s="4"/>
      <c r="AL21" s="4">
        <f t="shared" si="0"/>
        <v>37289.520286200001</v>
      </c>
      <c r="AM21" s="21"/>
    </row>
    <row r="22" spans="1:39" ht="33" customHeight="1">
      <c r="A22" s="10"/>
      <c r="B22" s="1" t="s">
        <v>38</v>
      </c>
      <c r="C22" s="4">
        <v>30.508744</v>
      </c>
      <c r="D22" s="4">
        <v>18.442252799999999</v>
      </c>
      <c r="E22" s="4">
        <v>5284.8780237267583</v>
      </c>
      <c r="F22" s="4">
        <v>141.97392096519999</v>
      </c>
      <c r="G22" s="4">
        <v>431.61781439999999</v>
      </c>
      <c r="H22" s="4">
        <v>8155.3009959999999</v>
      </c>
      <c r="I22" s="4">
        <v>104.58204840000001</v>
      </c>
      <c r="J22" s="4">
        <v>174.48559280000001</v>
      </c>
      <c r="K22" s="4">
        <v>441.10237591167999</v>
      </c>
      <c r="L22" s="4">
        <v>109.1102092</v>
      </c>
      <c r="M22" s="4">
        <v>122.48024679999999</v>
      </c>
      <c r="N22" s="4">
        <v>1244.7882634950399</v>
      </c>
      <c r="O22" s="4">
        <v>417.51757240000001</v>
      </c>
      <c r="P22" s="4">
        <v>244.75498400000001</v>
      </c>
      <c r="Q22" s="4">
        <v>184.34211120000001</v>
      </c>
      <c r="R22" s="4">
        <v>34.284189255680005</v>
      </c>
      <c r="S22" s="4">
        <v>50.039502273240004</v>
      </c>
      <c r="T22" s="4">
        <v>87.386209834799999</v>
      </c>
      <c r="U22" s="4">
        <v>67.719537688320003</v>
      </c>
      <c r="V22" s="4">
        <v>469.92824210496002</v>
      </c>
      <c r="W22" s="4">
        <v>1.9257087443200001</v>
      </c>
      <c r="X22" s="4"/>
      <c r="Y22" s="4"/>
      <c r="Z22" s="4"/>
      <c r="AA22" s="4">
        <v>308.03704879999998</v>
      </c>
      <c r="AB22" s="4"/>
      <c r="AC22" s="4">
        <v>0</v>
      </c>
      <c r="AD22" s="1"/>
      <c r="AE22" s="4">
        <v>12015.987960400002</v>
      </c>
      <c r="AF22" s="4"/>
      <c r="AG22" s="4"/>
      <c r="AH22" s="4"/>
      <c r="AI22" s="4"/>
      <c r="AJ22" s="4">
        <v>1830.8726164</v>
      </c>
      <c r="AK22" s="4"/>
      <c r="AL22" s="4">
        <f t="shared" si="0"/>
        <v>31972.066171599996</v>
      </c>
      <c r="AM22" s="21"/>
    </row>
    <row r="23" spans="1:39" ht="33" customHeight="1">
      <c r="A23" s="10"/>
      <c r="B23" s="1" t="s">
        <v>39</v>
      </c>
      <c r="C23" s="4">
        <v>28.176770400000002</v>
      </c>
      <c r="D23" s="4">
        <v>2.9071496000000003</v>
      </c>
      <c r="E23" s="4">
        <v>807.35787384872003</v>
      </c>
      <c r="F23" s="4">
        <v>257.42748862880001</v>
      </c>
      <c r="G23" s="4">
        <v>52.632918400000001</v>
      </c>
      <c r="H23" s="4">
        <v>89.1758928</v>
      </c>
      <c r="I23" s="4">
        <v>253.97546720000003</v>
      </c>
      <c r="J23" s="4">
        <v>114.13372960000001</v>
      </c>
      <c r="K23" s="4">
        <v>97.800280784319995</v>
      </c>
      <c r="L23" s="4">
        <v>471.95594400000004</v>
      </c>
      <c r="M23" s="4">
        <v>65.07404480000001</v>
      </c>
      <c r="N23" s="4">
        <v>640.56296603040005</v>
      </c>
      <c r="O23" s="4">
        <v>126.34526959999999</v>
      </c>
      <c r="P23" s="4">
        <v>497.58931280000002</v>
      </c>
      <c r="Q23" s="4">
        <v>94.315604800000003</v>
      </c>
      <c r="R23" s="4">
        <v>121.12645289728</v>
      </c>
      <c r="S23" s="4">
        <v>5.9410829512800003</v>
      </c>
      <c r="T23" s="4">
        <v>158.44890657120001</v>
      </c>
      <c r="U23" s="4">
        <v>26.744200015679997</v>
      </c>
      <c r="V23" s="4">
        <v>49.036161169600007</v>
      </c>
      <c r="W23" s="4">
        <v>19.118714302720001</v>
      </c>
      <c r="X23" s="4"/>
      <c r="Y23" s="4"/>
      <c r="Z23" s="4"/>
      <c r="AA23" s="4">
        <v>0</v>
      </c>
      <c r="AB23" s="4"/>
      <c r="AC23" s="4">
        <v>0</v>
      </c>
      <c r="AD23" s="4">
        <v>0</v>
      </c>
      <c r="AE23" s="4">
        <v>0</v>
      </c>
      <c r="AF23" s="4"/>
      <c r="AG23" s="4"/>
      <c r="AH23" s="4"/>
      <c r="AI23" s="4"/>
      <c r="AJ23" s="4">
        <v>0.21635919999999997</v>
      </c>
      <c r="AK23" s="4"/>
      <c r="AL23" s="4">
        <f t="shared" si="0"/>
        <v>3980.0625904000003</v>
      </c>
      <c r="AM23" s="21"/>
    </row>
    <row r="24" spans="1:39" ht="33" customHeight="1">
      <c r="A24" s="11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f>SUM(C24:AK24)</f>
        <v>913408.76400000008</v>
      </c>
      <c r="AM24" s="21"/>
    </row>
    <row r="25" spans="1:39" ht="33" customHeight="1">
      <c r="A25" s="12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f>SUM(C25:AK25)</f>
        <v>780032.19400309992</v>
      </c>
      <c r="AM25" s="21"/>
    </row>
    <row r="26" spans="1:39" ht="33" customHeight="1">
      <c r="A26" s="13"/>
      <c r="B26" s="1" t="s">
        <v>41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v>3704.7476271</v>
      </c>
      <c r="T26" s="4">
        <v>22084.738151999998</v>
      </c>
      <c r="U26" s="4">
        <v>13140.2856942</v>
      </c>
      <c r="V26" s="4">
        <v>7041.4374747999991</v>
      </c>
      <c r="W26" s="4">
        <v>669.60904879999998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>
        <f>SUM(C26:AK26)</f>
        <v>46640.817996899998</v>
      </c>
      <c r="AM26" s="21"/>
    </row>
    <row r="27" spans="1:39" ht="33" customHeight="1">
      <c r="A27" s="10" t="s">
        <v>5</v>
      </c>
      <c r="B27" s="1" t="s">
        <v>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>SUM(C24:W24)</f>
        <v>913408.76400000008</v>
      </c>
      <c r="Y27" s="4">
        <v>261977.7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>
        <f t="shared" si="0"/>
        <v>1175386.4640000002</v>
      </c>
      <c r="AM27" s="21"/>
    </row>
    <row r="28" spans="1:39" ht="33" customHeight="1">
      <c r="A28" s="10"/>
      <c r="B28" s="1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518054.49400310015</v>
      </c>
      <c r="Z28" s="4">
        <v>46640.817996899998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>
        <f t="shared" si="0"/>
        <v>564695.31200000015</v>
      </c>
      <c r="AM28" s="21"/>
    </row>
    <row r="29" spans="1:39" ht="33" customHeight="1">
      <c r="A29" s="10"/>
      <c r="B29" s="1" t="s">
        <v>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6">
        <v>138813.37551130017</v>
      </c>
      <c r="AC29" s="4"/>
      <c r="AD29" s="6">
        <v>-29461.642511299928</v>
      </c>
      <c r="AE29" s="6"/>
      <c r="AF29" s="4">
        <v>160659.128</v>
      </c>
      <c r="AG29" s="4">
        <v>72174.278000000006</v>
      </c>
      <c r="AH29" s="4">
        <v>96355.684999999823</v>
      </c>
      <c r="AI29" s="4">
        <v>23757.155999999999</v>
      </c>
      <c r="AJ29" s="4"/>
      <c r="AK29" s="4"/>
      <c r="AL29" s="4">
        <f t="shared" si="0"/>
        <v>462297.9800000001</v>
      </c>
      <c r="AM29" s="21"/>
    </row>
    <row r="30" spans="1:39" ht="33" customHeight="1">
      <c r="A30" s="11" t="s">
        <v>10</v>
      </c>
      <c r="B30" s="1" t="s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143097</v>
      </c>
      <c r="AB30" s="4">
        <f xml:space="preserve"> 353707.6584887-AB31</f>
        <v>320695.66253886477</v>
      </c>
      <c r="AC30" s="4">
        <f>133634.8-AC31</f>
        <v>126471.5544385352</v>
      </c>
      <c r="AD30" s="4"/>
      <c r="AE30" s="4"/>
      <c r="AF30" s="4"/>
      <c r="AG30" s="4"/>
      <c r="AH30" s="4"/>
      <c r="AI30" s="4"/>
      <c r="AJ30" s="4"/>
      <c r="AK30" s="4"/>
      <c r="AL30" s="4">
        <f t="shared" si="0"/>
        <v>590264.21697740001</v>
      </c>
      <c r="AM30" s="21"/>
    </row>
    <row r="31" spans="1:39" ht="33" customHeight="1">
      <c r="A31" s="13"/>
      <c r="B31" s="1" t="s">
        <v>42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SUM(AE19:AE23) * 0.8217</f>
        <v>33011.995949835211</v>
      </c>
      <c r="AC31" s="4">
        <f>SUM(AE19:AE23)*0.1783</f>
        <v>7163.2455614647897</v>
      </c>
      <c r="AD31" s="4"/>
      <c r="AE31" s="4"/>
      <c r="AF31" s="4"/>
      <c r="AG31" s="4"/>
      <c r="AH31" s="4"/>
      <c r="AI31" s="4"/>
      <c r="AJ31" s="4"/>
      <c r="AK31" s="4"/>
      <c r="AL31" s="4">
        <f t="shared" si="0"/>
        <v>40175.241511300002</v>
      </c>
      <c r="AM31" s="21"/>
    </row>
    <row r="32" spans="1:39" ht="33" customHeight="1">
      <c r="A32" s="11" t="s">
        <v>11</v>
      </c>
      <c r="B32" s="1" t="s">
        <v>12</v>
      </c>
      <c r="C32" s="6">
        <v>-5348.0299999999988</v>
      </c>
      <c r="D32" s="6">
        <v>-144511.804</v>
      </c>
      <c r="E32" s="6">
        <v>140251.24995610025</v>
      </c>
      <c r="F32" s="6">
        <v>11493.956590999995</v>
      </c>
      <c r="G32" s="6">
        <v>42286.777000000002</v>
      </c>
      <c r="H32" s="6">
        <v>28997.324000000051</v>
      </c>
      <c r="I32" s="6">
        <v>9952.8429999999935</v>
      </c>
      <c r="J32" s="6">
        <v>17144.445999999996</v>
      </c>
      <c r="K32" s="6">
        <v>8234.9001144000358</v>
      </c>
      <c r="L32" s="6">
        <v>9481.4509999999718</v>
      </c>
      <c r="M32" s="6">
        <v>32963.459000000003</v>
      </c>
      <c r="N32" s="6">
        <v>-20122.886003599968</v>
      </c>
      <c r="O32" s="6">
        <v>4424.1549999999988</v>
      </c>
      <c r="P32" s="6">
        <v>1591.7249999999913</v>
      </c>
      <c r="Q32" s="6">
        <v>9051.3360000000102</v>
      </c>
      <c r="R32" s="6">
        <v>10893.087884799999</v>
      </c>
      <c r="S32" s="6">
        <v>-1388.9079560999999</v>
      </c>
      <c r="T32" s="6">
        <v>7074.6324090000126</v>
      </c>
      <c r="U32" s="6">
        <v>1151.6948856000017</v>
      </c>
      <c r="V32" s="6">
        <v>-2956.682996399999</v>
      </c>
      <c r="W32" s="6">
        <v>-5.5988847999992686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 t="shared" si="0"/>
        <v>160659.12800000035</v>
      </c>
      <c r="AM32" s="21"/>
    </row>
    <row r="33" spans="1:39" ht="33" customHeight="1">
      <c r="A33" s="12"/>
      <c r="B33" s="1" t="s">
        <v>13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72174.278000000006</v>
      </c>
      <c r="AC33" s="4"/>
      <c r="AD33" s="4"/>
      <c r="AE33" s="4"/>
      <c r="AF33" s="4"/>
      <c r="AG33" s="4"/>
      <c r="AH33" s="4"/>
      <c r="AI33" s="4"/>
      <c r="AJ33" s="4"/>
      <c r="AK33" s="4"/>
      <c r="AL33" s="4">
        <f t="shared" si="0"/>
        <v>72174.278000000006</v>
      </c>
      <c r="AM33" s="21"/>
    </row>
    <row r="34" spans="1:39" ht="33" customHeight="1">
      <c r="A34" s="12"/>
      <c r="B34" s="1" t="s">
        <v>14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8">
        <v>96355.684999999823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f t="shared" si="0"/>
        <v>96355.684999999823</v>
      </c>
      <c r="AM34" s="21"/>
    </row>
    <row r="35" spans="1:39" ht="33" customHeight="1">
      <c r="A35" s="13"/>
      <c r="B35" s="1" t="s">
        <v>45</v>
      </c>
      <c r="C35" s="4">
        <v>543.61400000000003</v>
      </c>
      <c r="D35" s="4">
        <v>6069.3789999999999</v>
      </c>
      <c r="E35" s="4">
        <v>16859.252943799998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1.0676E-2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0.82699999999999996</v>
      </c>
      <c r="S35" s="4">
        <v>284.06305620000001</v>
      </c>
      <c r="T35" s="4">
        <v>0</v>
      </c>
      <c r="U35" s="4">
        <v>9.3240000000000007E-3</v>
      </c>
      <c r="V35" s="4">
        <v>0</v>
      </c>
      <c r="W35" s="4">
        <v>0</v>
      </c>
      <c r="X35" s="4"/>
      <c r="Y35" s="4"/>
      <c r="Z35" s="4"/>
      <c r="AA35" s="8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>
        <f t="shared" si="0"/>
        <v>23757.156000000003</v>
      </c>
      <c r="AM35" s="21"/>
    </row>
    <row r="36" spans="1:39" ht="33" customHeight="1">
      <c r="A36" s="10" t="s">
        <v>18</v>
      </c>
      <c r="B36" s="1" t="s">
        <v>15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v>761603.0070000001</v>
      </c>
      <c r="AL36" s="4">
        <f t="shared" si="0"/>
        <v>761603.0070000001</v>
      </c>
      <c r="AM36" s="21"/>
    </row>
    <row r="37" spans="1:39" ht="33" customHeight="1">
      <c r="A37" s="10"/>
      <c r="B37" s="1" t="s">
        <v>16</v>
      </c>
      <c r="C37" s="9">
        <v>11582.416999999999</v>
      </c>
      <c r="D37" s="9">
        <v>140621.35</v>
      </c>
      <c r="E37" s="9">
        <v>427720.12769220001</v>
      </c>
      <c r="F37" s="9">
        <v>2378.4344580000002</v>
      </c>
      <c r="G37" s="9">
        <v>177.20099999999999</v>
      </c>
      <c r="H37" s="9">
        <v>35.432000000000002</v>
      </c>
      <c r="I37" s="9">
        <v>24516.612000000001</v>
      </c>
      <c r="J37" s="9">
        <v>18820.819</v>
      </c>
      <c r="K37" s="9">
        <v>6288.0323116</v>
      </c>
      <c r="L37" s="9">
        <v>3965.2249999999999</v>
      </c>
      <c r="M37" s="9">
        <v>1753.3440000000001</v>
      </c>
      <c r="N37" s="9">
        <v>37076.588930799997</v>
      </c>
      <c r="O37" s="9">
        <v>657.35900000000004</v>
      </c>
      <c r="P37" s="9">
        <v>2315.5300000000002</v>
      </c>
      <c r="Q37" s="9">
        <v>361.84199999999998</v>
      </c>
      <c r="R37" s="9">
        <v>6771.4735480000008</v>
      </c>
      <c r="S37" s="9">
        <v>10411.374307800001</v>
      </c>
      <c r="T37" s="9">
        <v>1463.9475419999999</v>
      </c>
      <c r="U37" s="9">
        <v>3255.6526884</v>
      </c>
      <c r="V37" s="9">
        <v>7574.2960691999997</v>
      </c>
      <c r="W37" s="9">
        <v>74.275452000000001</v>
      </c>
      <c r="X37" s="4"/>
      <c r="Y37" s="4"/>
      <c r="Z37" s="4"/>
      <c r="AA37" s="4"/>
      <c r="AB37" s="4"/>
      <c r="AC37" s="4"/>
      <c r="AD37" s="8">
        <v>53781.672999999952</v>
      </c>
      <c r="AE37" s="6"/>
      <c r="AF37" s="4"/>
      <c r="AG37" s="4"/>
      <c r="AH37" s="4"/>
      <c r="AI37" s="4"/>
      <c r="AJ37" s="4"/>
      <c r="AK37" s="4"/>
      <c r="AL37" s="4">
        <f t="shared" si="0"/>
        <v>761603.00699999998</v>
      </c>
      <c r="AM37" s="21"/>
    </row>
    <row r="38" spans="1:39" ht="33" customHeight="1">
      <c r="A38" s="10" t="s">
        <v>17</v>
      </c>
      <c r="B38" s="10"/>
      <c r="C38" s="4">
        <f>SUM(C3:C37)</f>
        <v>66692.468000000008</v>
      </c>
      <c r="D38" s="4">
        <f t="shared" ref="D38:AK38" si="1">SUM(D3:D37)</f>
        <v>6468.3619999999937</v>
      </c>
      <c r="E38" s="4">
        <f t="shared" si="1"/>
        <v>1934621.8735221003</v>
      </c>
      <c r="F38" s="4">
        <f t="shared" si="1"/>
        <v>176748.366783</v>
      </c>
      <c r="G38" s="4">
        <f t="shared" si="1"/>
        <v>121254.18500000001</v>
      </c>
      <c r="H38" s="4">
        <f t="shared" si="1"/>
        <v>275171.24599999998</v>
      </c>
      <c r="I38" s="4">
        <f t="shared" si="1"/>
        <v>164675.005</v>
      </c>
      <c r="J38" s="4">
        <f t="shared" si="1"/>
        <v>188263.79900000003</v>
      </c>
      <c r="K38" s="4">
        <f t="shared" si="1"/>
        <v>119801.93171380003</v>
      </c>
      <c r="L38" s="4">
        <f t="shared" si="1"/>
        <v>185422.64699999997</v>
      </c>
      <c r="M38" s="4">
        <f t="shared" si="1"/>
        <v>230695.64600000001</v>
      </c>
      <c r="N38" s="4">
        <f t="shared" si="1"/>
        <v>304627.80582840001</v>
      </c>
      <c r="O38" s="4">
        <f t="shared" si="1"/>
        <v>159394.38399999999</v>
      </c>
      <c r="P38" s="4">
        <f t="shared" si="1"/>
        <v>132366.633</v>
      </c>
      <c r="Q38" s="4">
        <f t="shared" si="1"/>
        <v>167750.666</v>
      </c>
      <c r="R38" s="4">
        <f t="shared" si="1"/>
        <v>115642.37940960001</v>
      </c>
      <c r="S38" s="4">
        <f t="shared" si="1"/>
        <v>28800.360477900002</v>
      </c>
      <c r="T38" s="4">
        <f t="shared" si="1"/>
        <v>108790.19021700001</v>
      </c>
      <c r="U38" s="4">
        <f t="shared" si="1"/>
        <v>37289.520286200001</v>
      </c>
      <c r="V38" s="4">
        <f t="shared" si="1"/>
        <v>31972.066171599996</v>
      </c>
      <c r="W38" s="4">
        <f>SUM(W3:W37)</f>
        <v>3980.0625904000003</v>
      </c>
      <c r="X38" s="4">
        <f t="shared" si="1"/>
        <v>913408.76400000008</v>
      </c>
      <c r="Y38" s="4">
        <f t="shared" si="1"/>
        <v>780032.19400310016</v>
      </c>
      <c r="Z38" s="4">
        <f t="shared" si="1"/>
        <v>46640.817996899998</v>
      </c>
      <c r="AA38" s="4">
        <f t="shared" si="1"/>
        <v>1175386.4639999999</v>
      </c>
      <c r="AB38" s="4">
        <f t="shared" si="1"/>
        <v>564695.31200000015</v>
      </c>
      <c r="AC38" s="4">
        <f t="shared" si="1"/>
        <v>462297.98</v>
      </c>
      <c r="AD38" s="4">
        <f t="shared" si="1"/>
        <v>590264.21697740001</v>
      </c>
      <c r="AE38" s="4">
        <f t="shared" si="1"/>
        <v>40175.241511300002</v>
      </c>
      <c r="AF38" s="4">
        <f t="shared" si="1"/>
        <v>160659.128</v>
      </c>
      <c r="AG38" s="4">
        <f t="shared" si="1"/>
        <v>72174.278000000006</v>
      </c>
      <c r="AH38" s="4">
        <f t="shared" si="1"/>
        <v>96355.684999999823</v>
      </c>
      <c r="AI38" s="4">
        <f t="shared" si="1"/>
        <v>23757.155999999999</v>
      </c>
      <c r="AJ38" s="4">
        <f t="shared" si="1"/>
        <v>761603.0070000001</v>
      </c>
      <c r="AK38" s="4">
        <f t="shared" si="1"/>
        <v>761603.0070000001</v>
      </c>
      <c r="AL38" s="4"/>
      <c r="AM38" s="21"/>
    </row>
    <row r="39" spans="1:39" ht="33" customHeight="1">
      <c r="D39" s="2"/>
    </row>
    <row r="40" spans="1:39" ht="33" customHeight="1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39" ht="33" customHeight="1">
      <c r="C41" s="2"/>
    </row>
    <row r="43" spans="1:39" ht="33" customHeight="1">
      <c r="J43" t="s">
        <v>40</v>
      </c>
    </row>
  </sheetData>
  <mergeCells count="15">
    <mergeCell ref="A32:A35"/>
    <mergeCell ref="A36:A37"/>
    <mergeCell ref="A38:B38"/>
    <mergeCell ref="AJ1:AK1"/>
    <mergeCell ref="AL1:AL2"/>
    <mergeCell ref="A3:A23"/>
    <mergeCell ref="A24:A26"/>
    <mergeCell ref="A27:A29"/>
    <mergeCell ref="A30:A31"/>
    <mergeCell ref="A1:B2"/>
    <mergeCell ref="C1:W1"/>
    <mergeCell ref="X1:Z1"/>
    <mergeCell ref="AA1:AC1"/>
    <mergeCell ref="AD1:AE1"/>
    <mergeCell ref="AF1:A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거시 사회계정행렬</vt:lpstr>
      <vt:lpstr>거시 사회계정행렬 (국산)</vt:lpstr>
      <vt:lpstr>미시 사회계정행렬</vt:lpstr>
      <vt:lpstr>미시 사회계정행렬 (국산)</vt:lpstr>
      <vt:lpstr>미시 사회계정행렬 (최종)</vt:lpstr>
      <vt:lpstr>미시 사회계정행렬 (최종 국산)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2022-08-30T07:03:06Z</dcterms:created>
  <dcterms:modified xsi:type="dcterms:W3CDTF">2022-09-06T17:12:32Z</dcterms:modified>
</cp:coreProperties>
</file>