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8629C85D-F082-C546-A2AD-DA978D2ECD09}" xr6:coauthVersionLast="47" xr6:coauthVersionMax="47" xr10:uidLastSave="{00000000-0000-0000-0000-000000000000}"/>
  <bookViews>
    <workbookView xWindow="33820" yWindow="-2500" windowWidth="33600" windowHeight="20500" activeTab="5" xr2:uid="{00000000-000D-0000-FFFF-FFFF00000000}"/>
  </bookViews>
  <sheets>
    <sheet name="거시 사회계정행렬" sheetId="3" r:id="rId1"/>
    <sheet name="거시 사회계정행렬 (국산)" sheetId="8" r:id="rId2"/>
    <sheet name="미시 사회계정행렬" sheetId="7" r:id="rId3"/>
    <sheet name="미시 사회계정행렬 (국산)" sheetId="9" r:id="rId4"/>
    <sheet name="미시 사회계정행렬 (최종)" sheetId="10" r:id="rId5"/>
    <sheet name="미시 사회계정행렬 (최종 국산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11" l="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2" i="11"/>
  <c r="AL33" i="11"/>
  <c r="AL34" i="11"/>
  <c r="AL35" i="11"/>
  <c r="AL36" i="11"/>
  <c r="AL37" i="11"/>
  <c r="V38" i="11"/>
  <c r="W38" i="11"/>
  <c r="Y38" i="11"/>
  <c r="Z38" i="11"/>
  <c r="AA38" i="11"/>
  <c r="AD38" i="11"/>
  <c r="AE38" i="11"/>
  <c r="AF38" i="11"/>
  <c r="AG38" i="11"/>
  <c r="AH38" i="11"/>
  <c r="AI38" i="11"/>
  <c r="AJ38" i="11"/>
  <c r="AK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C31" i="11"/>
  <c r="AB31" i="11"/>
  <c r="AB30" i="11" s="1"/>
  <c r="AC30" i="11"/>
  <c r="AC38" i="11" s="1"/>
  <c r="X27" i="11"/>
  <c r="X38" i="11" s="1"/>
  <c r="AL3" i="11"/>
  <c r="AK38" i="10"/>
  <c r="AJ38" i="10"/>
  <c r="AI38" i="10"/>
  <c r="AH38" i="10"/>
  <c r="AG38" i="10"/>
  <c r="AF38" i="10"/>
  <c r="AE38" i="10"/>
  <c r="AD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L37" i="10"/>
  <c r="AL36" i="10"/>
  <c r="AL35" i="10"/>
  <c r="AL34" i="10"/>
  <c r="AL33" i="10"/>
  <c r="AL32" i="10"/>
  <c r="AC31" i="10"/>
  <c r="AB31" i="10"/>
  <c r="AL31" i="10" s="1"/>
  <c r="AC30" i="10"/>
  <c r="AC38" i="10" s="1"/>
  <c r="AB30" i="10"/>
  <c r="AB38" i="10" s="1"/>
  <c r="AL29" i="10"/>
  <c r="AL28" i="10"/>
  <c r="AL27" i="10"/>
  <c r="X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E7" i="8"/>
  <c r="P13" i="8"/>
  <c r="M16" i="8"/>
  <c r="N16" i="8"/>
  <c r="O16" i="8"/>
  <c r="AB38" i="11" l="1"/>
  <c r="AL30" i="11"/>
  <c r="AL31" i="11"/>
  <c r="AL30" i="10"/>
  <c r="AD36" i="9"/>
  <c r="AG36" i="9"/>
  <c r="AJ33" i="9"/>
  <c r="AJ33" i="7"/>
  <c r="AG36" i="7"/>
  <c r="I15" i="3"/>
  <c r="P13" i="3"/>
  <c r="M16" i="3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16" i="8"/>
  <c r="P6" i="8"/>
  <c r="P5" i="8"/>
  <c r="P4" i="8"/>
  <c r="P3" i="8"/>
  <c r="E7" i="3"/>
  <c r="I16" i="8" l="1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<sst xmlns="http://schemas.openxmlformats.org/spreadsheetml/2006/main" count="410" uniqueCount="45">
  <si>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</si>
  <si>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</si>
  <si>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</si>
  <si>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</si>
  <si>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</si>
  <si>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</si>
  <si>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</si>
  <si>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</si>
  <si>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</si>
  <si>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</si>
  <si>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</si>
  <si>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</si>
  <si>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</si>
  <si>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</si>
  <si>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</si>
  <si>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</si>
  <si>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</si>
  <si>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</si>
  <si>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</si>
  <si>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</si>
  <si>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</si>
  <si>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</si>
  <si>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</si>
  <si>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</si>
  <si>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</si>
  <si>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</si>
  <si>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</si>
  <si>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</si>
  <si>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</si>
  <si>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</si>
  <si>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</si>
  <si>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</si>
  <si>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</si>
  <si>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</si>
  <si>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</si>
  <si>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</si>
  <si>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</si>
  <si>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</si>
  <si>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</si>
  <si>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</si>
  <si>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 xml:space="preserve"> </t>
    <phoneticPr fontId="1" type="noConversion"/>
  </si>
  <si>
    <t>공간정보 관련 기술서비스업</t>
    <phoneticPr fontId="1" type="noConversion"/>
  </si>
  <si>
    <t>관세</t>
    <phoneticPr fontId="1" type="noConversion"/>
  </si>
  <si>
    <t>SIT 고정자본형성</t>
    <phoneticPr fontId="1" type="noConversion"/>
  </si>
  <si>
    <t>SIT 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</si>
</sst>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177" fontId="0" fillId="2" borderId="1" xfId="0" applyNumberForma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3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="75" zoomScaleNormal="85" workbookViewId="0">
      <selection activeCell="A16" sqref="A16:B16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3"/>
      <c r="B1" s="13"/>
      <c r="C1" s="1" t="s">
        <v>0</v>
      </c>
      <c r="D1" s="13" t="s">
        <v>2</v>
      </c>
      <c r="E1" s="13"/>
      <c r="F1" s="13" t="s">
        <v>5</v>
      </c>
      <c r="G1" s="13"/>
      <c r="H1" s="13"/>
      <c r="I1" s="1" t="s">
        <v>10</v>
      </c>
      <c r="J1" s="14" t="s">
        <v>11</v>
      </c>
      <c r="K1" s="15"/>
      <c r="L1" s="15"/>
      <c r="M1" s="16"/>
      <c r="N1" s="13" t="s">
        <v>18</v>
      </c>
      <c r="O1" s="13"/>
      <c r="P1" s="13" t="s">
        <v>17</v>
      </c>
    </row>
    <row r="2" spans="1:16">
      <c r="A2" s="13"/>
      <c r="B2" s="13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42</v>
      </c>
      <c r="N2" s="1" t="s">
        <v>15</v>
      </c>
      <c r="O2" s="1" t="s">
        <v>16</v>
      </c>
      <c r="P2" s="13"/>
    </row>
    <row r="3" spans="1:16" ht="39" customHeight="1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>
      <c r="A4" s="13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3"/>
      <c r="B5" s="1" t="s">
        <v>4</v>
      </c>
      <c r="C5" s="4">
        <v>826673.0120000001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>
      <c r="A6" s="13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3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>
      <c r="A8" s="13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7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8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8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9"/>
      <c r="B13" s="1" t="s">
        <v>42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3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3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3" t="s">
        <v>17</v>
      </c>
      <c r="B16" s="13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6:A8"/>
    <mergeCell ref="A14:A15"/>
    <mergeCell ref="A16:B16"/>
    <mergeCell ref="A1:B2"/>
    <mergeCell ref="A4:A5"/>
    <mergeCell ref="A10:A13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="85" zoomScaleNormal="85" workbookViewId="0">
      <selection activeCell="F9" sqref="F9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3"/>
      <c r="B1" s="13"/>
      <c r="C1" s="1" t="s">
        <v>0</v>
      </c>
      <c r="D1" s="13" t="s">
        <v>2</v>
      </c>
      <c r="E1" s="13"/>
      <c r="F1" s="13" t="s">
        <v>5</v>
      </c>
      <c r="G1" s="13"/>
      <c r="H1" s="13"/>
      <c r="I1" s="1" t="s">
        <v>10</v>
      </c>
      <c r="J1" s="14" t="s">
        <v>11</v>
      </c>
      <c r="K1" s="15"/>
      <c r="L1" s="15"/>
      <c r="M1" s="16"/>
      <c r="N1" s="13" t="s">
        <v>18</v>
      </c>
      <c r="O1" s="13"/>
      <c r="P1" s="13" t="s">
        <v>17</v>
      </c>
    </row>
    <row r="2" spans="1:16">
      <c r="A2" s="13"/>
      <c r="B2" s="13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42</v>
      </c>
      <c r="N2" s="1" t="s">
        <v>15</v>
      </c>
      <c r="O2" s="1" t="s">
        <v>16</v>
      </c>
      <c r="P2" s="13"/>
    </row>
    <row r="3" spans="1:16" ht="39" customHeight="1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>
      <c r="A4" s="13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3"/>
      <c r="B5" s="1" t="s">
        <v>4</v>
      </c>
      <c r="C5" s="4">
        <v>826673.01199999999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826673.01199999999</v>
      </c>
    </row>
    <row r="6" spans="1:16" ht="39" customHeight="1">
      <c r="A6" s="13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3"/>
      <c r="B7" s="1" t="s">
        <v>7</v>
      </c>
      <c r="C7" s="4"/>
      <c r="D7" s="4"/>
      <c r="E7" s="5">
        <f>C5-E6</f>
        <v>564695.31199999992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564695.31199999992</v>
      </c>
    </row>
    <row r="8" spans="1:16" ht="39" customHeight="1">
      <c r="A8" s="13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7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8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8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9"/>
      <c r="B13" s="1" t="s">
        <v>42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3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3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3" t="s">
        <v>17</v>
      </c>
      <c r="B16" s="13"/>
      <c r="C16" s="4">
        <f>SUM(C3:C15)</f>
        <v>4560429.5980000002</v>
      </c>
      <c r="D16" s="4">
        <f t="shared" ref="D16:O16" si="1">SUM(D3:D15)</f>
        <v>913408.76399999997</v>
      </c>
      <c r="E16" s="4">
        <f t="shared" si="1"/>
        <v>826673.01199999987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1:B2"/>
    <mergeCell ref="D1:E1"/>
    <mergeCell ref="F1:H1"/>
    <mergeCell ref="N1:O1"/>
    <mergeCell ref="P1:P2"/>
    <mergeCell ref="J1:M1"/>
    <mergeCell ref="A4:A5"/>
    <mergeCell ref="A6:A8"/>
    <mergeCell ref="A14:A15"/>
    <mergeCell ref="A16:B16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zoomScaleNormal="73" workbookViewId="0">
      <pane xSplit="2" ySplit="2" topLeftCell="W16" activePane="bottomRight" state="frozen"/>
      <selection pane="topRight" activeCell="C1" sqref="C1"/>
      <selection pane="bottomLeft" activeCell="A3" sqref="A3"/>
      <selection pane="bottomRight" activeCell="W37" sqref="W37:AI37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>
      <c r="A1" s="20"/>
      <c r="B1" s="21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 t="s">
        <v>2</v>
      </c>
      <c r="Y1" s="13"/>
      <c r="Z1" s="13" t="s">
        <v>5</v>
      </c>
      <c r="AA1" s="13"/>
      <c r="AB1" s="13"/>
      <c r="AC1" s="1" t="s">
        <v>10</v>
      </c>
      <c r="AD1" s="14" t="s">
        <v>11</v>
      </c>
      <c r="AE1" s="15"/>
      <c r="AF1" s="15"/>
      <c r="AG1" s="16"/>
      <c r="AH1" s="13" t="s">
        <v>18</v>
      </c>
      <c r="AI1" s="13"/>
      <c r="AJ1" s="13" t="s">
        <v>17</v>
      </c>
    </row>
    <row r="2" spans="1:38" ht="33" customHeight="1">
      <c r="A2" s="22"/>
      <c r="B2" s="23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42</v>
      </c>
      <c r="AH2" s="1" t="s">
        <v>15</v>
      </c>
      <c r="AI2" s="1" t="s">
        <v>16</v>
      </c>
      <c r="AJ2" s="13"/>
    </row>
    <row r="3" spans="1:38" ht="33" customHeight="1">
      <c r="A3" s="13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>
      <c r="A4" s="13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>
      <c r="A5" s="13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>
      <c r="A6" s="13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>
      <c r="A7" s="13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>
      <c r="A8" s="13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>
      <c r="A9" s="13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>
      <c r="A10" s="13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>
      <c r="A11" s="13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>
      <c r="A12" s="13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>
      <c r="A13" s="13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>
      <c r="A14" s="13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>
      <c r="A15" s="13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>
      <c r="A16" s="13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>
      <c r="A17" s="13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>
      <c r="A18" s="13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>
      <c r="A19" s="13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>
      <c r="A20" s="13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>
      <c r="A21" s="13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>
      <c r="A22" s="13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>
      <c r="A23" s="13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>
      <c r="A24" s="13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3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3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3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>
      <c r="A28" s="13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>
      <c r="A30" s="17" t="s">
        <v>11</v>
      </c>
      <c r="B30" s="1" t="s">
        <v>12</v>
      </c>
      <c r="C30" s="4">
        <v>992.26900000000001</v>
      </c>
      <c r="D30" s="10">
        <v>0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10">
        <v>0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164315.33700000003</v>
      </c>
    </row>
    <row r="31" spans="1:36" ht="33" customHeight="1">
      <c r="A31" s="18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>
      <c r="A32" s="18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>
      <c r="A33" s="19"/>
      <c r="B33" s="1" t="s">
        <v>42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>
      <c r="A34" s="13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>
      <c r="A35" s="13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>
      <c r="A36" s="13" t="s">
        <v>17</v>
      </c>
      <c r="B36" s="13"/>
      <c r="C36" s="4">
        <f>SUM(C3:C35)</f>
        <v>75059.411000000022</v>
      </c>
      <c r="D36" s="4">
        <f t="shared" ref="D36:Z36" si="2">SUM(D3:D35)</f>
        <v>151003.99800000002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183435.967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>
      <c r="C39" s="2"/>
    </row>
  </sheetData>
  <mergeCells count="13">
    <mergeCell ref="A26:A28"/>
    <mergeCell ref="A34:A35"/>
    <mergeCell ref="A36:B36"/>
    <mergeCell ref="A3:A23"/>
    <mergeCell ref="A30:A33"/>
    <mergeCell ref="AJ1:AJ2"/>
    <mergeCell ref="A24:A25"/>
    <mergeCell ref="C1:W1"/>
    <mergeCell ref="X1:Y1"/>
    <mergeCell ref="Z1:AB1"/>
    <mergeCell ref="AH1:AI1"/>
    <mergeCell ref="A1:B2"/>
    <mergeCell ref="AD1:A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9"/>
  <sheetViews>
    <sheetView zoomScale="86" zoomScaleNormal="73" workbookViewId="0">
      <pane xSplit="2" ySplit="2" topLeftCell="V19" activePane="bottomRight" state="frozen"/>
      <selection pane="topRight" activeCell="C1" sqref="C1"/>
      <selection pane="bottomLeft" activeCell="A3" sqref="A3"/>
      <selection pane="bottomRight" activeCell="AI35" sqref="AI35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28515625" bestFit="1" customWidth="1"/>
    <col min="6" max="6" width="13.85546875" bestFit="1" customWidth="1"/>
    <col min="7" max="7" width="25.42578125" bestFit="1" customWidth="1"/>
    <col min="8" max="9" width="9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>
      <c r="A1" s="20"/>
      <c r="B1" s="21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 t="s">
        <v>2</v>
      </c>
      <c r="Y1" s="13"/>
      <c r="Z1" s="13" t="s">
        <v>5</v>
      </c>
      <c r="AA1" s="13"/>
      <c r="AB1" s="13"/>
      <c r="AC1" s="1" t="s">
        <v>10</v>
      </c>
      <c r="AD1" s="14" t="s">
        <v>11</v>
      </c>
      <c r="AE1" s="15"/>
      <c r="AF1" s="15"/>
      <c r="AG1" s="16"/>
      <c r="AH1" s="13" t="s">
        <v>18</v>
      </c>
      <c r="AI1" s="13"/>
      <c r="AJ1" s="13" t="s">
        <v>17</v>
      </c>
    </row>
    <row r="2" spans="1:39" ht="33" customHeight="1">
      <c r="A2" s="22"/>
      <c r="B2" s="23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41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42</v>
      </c>
      <c r="AH2" s="1" t="s">
        <v>15</v>
      </c>
      <c r="AI2" s="1" t="s">
        <v>16</v>
      </c>
      <c r="AJ2" s="13"/>
    </row>
    <row r="3" spans="1:39" ht="33" customHeight="1">
      <c r="A3" s="13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>
      <c r="A4" s="13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>
      <c r="A5" s="13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>
      <c r="A6" s="13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>
      <c r="A7" s="13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>
      <c r="A8" s="13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>
      <c r="A9" s="13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>
      <c r="A10" s="13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>
      <c r="A11" s="13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>
      <c r="A12" s="13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>
      <c r="A13" s="13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>
      <c r="A14" s="13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>
      <c r="A15" s="13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>
      <c r="A16" s="13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>
      <c r="A17" s="13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>
      <c r="A18" s="13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>
      <c r="A19" s="13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>
      <c r="A20" s="13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>
      <c r="A21" s="13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>
      <c r="A22" s="13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>
      <c r="A23" s="13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>
      <c r="A24" s="13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3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3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3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>
      <c r="A28" s="13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>
      <c r="A30" s="17" t="s">
        <v>11</v>
      </c>
      <c r="B30" s="1" t="s">
        <v>12</v>
      </c>
      <c r="C30" s="11">
        <v>0</v>
      </c>
      <c r="D30" s="11">
        <v>0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11">
        <v>0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11">
        <v>0</v>
      </c>
      <c r="T30" s="6">
        <v>7074.6324090000126</v>
      </c>
      <c r="U30" s="6">
        <v>1151.6948856000017</v>
      </c>
      <c r="V30" s="11">
        <v>0</v>
      </c>
      <c r="W30" s="11"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334993.03784090036</v>
      </c>
    </row>
    <row r="31" spans="1:36" ht="33" customHeight="1">
      <c r="A31" s="18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>
      <c r="A32" s="18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>
      <c r="A33" s="19"/>
      <c r="B33" s="1" t="s">
        <v>42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>
      <c r="A34" s="13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>
      <c r="A35" s="13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>
      <c r="A36" s="13" t="s">
        <v>17</v>
      </c>
      <c r="B36" s="13"/>
      <c r="C36" s="4">
        <f>SUM(C3:C35)</f>
        <v>72040.498000000007</v>
      </c>
      <c r="D36" s="4">
        <f t="shared" ref="D36:AI36" si="1">SUM(D3:D35)</f>
        <v>150980.166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324750.69183199998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30189.268434000001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34928.749167999995</v>
      </c>
      <c r="W36" s="4">
        <f>SUM(W3:W35)</f>
        <v>3985.6614751999996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>
      <c r="C37" s="7"/>
    </row>
    <row r="38" spans="1:36" ht="33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zoomScale="75" zoomScaleNormal="73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F46" sqref="F46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20"/>
      <c r="B1" s="21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 t="s">
        <v>2</v>
      </c>
      <c r="Y1" s="15"/>
      <c r="Z1" s="16"/>
      <c r="AA1" s="13" t="s">
        <v>5</v>
      </c>
      <c r="AB1" s="13"/>
      <c r="AC1" s="13"/>
      <c r="AD1" s="14" t="s">
        <v>10</v>
      </c>
      <c r="AE1" s="16"/>
      <c r="AF1" s="14" t="s">
        <v>11</v>
      </c>
      <c r="AG1" s="15"/>
      <c r="AH1" s="15"/>
      <c r="AI1" s="16"/>
      <c r="AJ1" s="13" t="s">
        <v>18</v>
      </c>
      <c r="AK1" s="13"/>
      <c r="AL1" s="13" t="s">
        <v>17</v>
      </c>
    </row>
    <row r="2" spans="1:40" ht="33" customHeight="1">
      <c r="A2" s="22"/>
      <c r="B2" s="23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44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43</v>
      </c>
      <c r="AF2" s="1" t="s">
        <v>12</v>
      </c>
      <c r="AG2" s="1" t="s">
        <v>13</v>
      </c>
      <c r="AH2" s="1" t="s">
        <v>14</v>
      </c>
      <c r="AI2" s="1" t="s">
        <v>42</v>
      </c>
      <c r="AJ2" s="1" t="s">
        <v>15</v>
      </c>
      <c r="AK2" s="1" t="s">
        <v>16</v>
      </c>
      <c r="AL2" s="13"/>
    </row>
    <row r="3" spans="1:40" ht="33" customHeight="1">
      <c r="A3" s="13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M3" s="12"/>
      <c r="AN3" s="2"/>
    </row>
    <row r="4" spans="1:40" ht="33" customHeight="1">
      <c r="A4" s="13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  <c r="AM4" s="12"/>
    </row>
    <row r="5" spans="1:40" ht="33" customHeight="1">
      <c r="A5" s="13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  <c r="AM5" s="12"/>
    </row>
    <row r="6" spans="1:40" ht="33" customHeight="1">
      <c r="A6" s="13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  <c r="AM6" s="12"/>
    </row>
    <row r="7" spans="1:40" ht="33" customHeight="1">
      <c r="A7" s="13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  <c r="AM7" s="12"/>
    </row>
    <row r="8" spans="1:40" ht="33" customHeight="1">
      <c r="A8" s="13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  <c r="AM8" s="12"/>
    </row>
    <row r="9" spans="1:40" ht="33" customHeight="1">
      <c r="A9" s="13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  <c r="AM9" s="12"/>
    </row>
    <row r="10" spans="1:40" ht="33" customHeight="1">
      <c r="A10" s="13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  <c r="AM10" s="12"/>
    </row>
    <row r="11" spans="1:40" ht="33" customHeight="1">
      <c r="A11" s="13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  <c r="AM11" s="12"/>
    </row>
    <row r="12" spans="1:40" ht="33" customHeight="1">
      <c r="A12" s="13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  <c r="AM12" s="12"/>
    </row>
    <row r="13" spans="1:40" ht="33" customHeight="1">
      <c r="A13" s="13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  <c r="AM13" s="12"/>
    </row>
    <row r="14" spans="1:40" ht="33" customHeight="1">
      <c r="A14" s="13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  <c r="AM14" s="12"/>
    </row>
    <row r="15" spans="1:40" ht="33" customHeight="1">
      <c r="A15" s="13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  <c r="AM15" s="12"/>
    </row>
    <row r="16" spans="1:40" ht="33" customHeight="1">
      <c r="A16" s="13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  <c r="AM16" s="12"/>
    </row>
    <row r="17" spans="1:39" ht="33" customHeight="1">
      <c r="A17" s="13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  <c r="AM17" s="12"/>
    </row>
    <row r="18" spans="1:39" ht="33" customHeight="1">
      <c r="A18" s="13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  <c r="AM18" s="12"/>
    </row>
    <row r="19" spans="1:39" ht="33" customHeight="1">
      <c r="A19" s="13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  <c r="AM19" s="12"/>
    </row>
    <row r="20" spans="1:39" ht="33" customHeight="1">
      <c r="A20" s="13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  <c r="AM20" s="12"/>
    </row>
    <row r="21" spans="1:39" ht="33" customHeight="1">
      <c r="A21" s="13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  <c r="AM21" s="12"/>
    </row>
    <row r="22" spans="1:39" ht="33" customHeight="1">
      <c r="A22" s="13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  <c r="AM22" s="12"/>
    </row>
    <row r="23" spans="1:39" ht="33" customHeight="1">
      <c r="A23" s="13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  <c r="AM23" s="12"/>
    </row>
    <row r="24" spans="1:39" ht="33" customHeight="1">
      <c r="A24" s="17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  <c r="AM24" s="12"/>
    </row>
    <row r="25" spans="1:39" ht="33" customHeight="1">
      <c r="A25" s="18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  <c r="AM25" s="12"/>
    </row>
    <row r="26" spans="1:39" ht="33" customHeight="1">
      <c r="A26" s="19"/>
      <c r="B26" s="1" t="s">
        <v>44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  <c r="AM26" s="12"/>
    </row>
    <row r="27" spans="1:39" ht="33" customHeight="1">
      <c r="A27" s="13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  <c r="AM27" s="12"/>
    </row>
    <row r="28" spans="1:39" ht="33" customHeight="1">
      <c r="A28" s="13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  <c r="AM28" s="12"/>
    </row>
    <row r="29" spans="1:39" ht="33" customHeight="1">
      <c r="A29" s="13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138813.37551130017</v>
      </c>
      <c r="AC29" s="4"/>
      <c r="AD29" s="11">
        <v>0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491759.62251130003</v>
      </c>
      <c r="AM29" s="12"/>
    </row>
    <row r="30" spans="1:39" ht="33" customHeight="1">
      <c r="A30" s="17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f xml:space="preserve"> 353707.6584887 -  AB31</f>
        <v>320695.66253886477</v>
      </c>
      <c r="AC30" s="4">
        <f>133634.8-AC31</f>
        <v>126471.5544385352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590264.21697740001</v>
      </c>
      <c r="AM30" s="12"/>
    </row>
    <row r="31" spans="1:39" ht="33" customHeight="1">
      <c r="A31" s="19"/>
      <c r="B31" s="1" t="s">
        <v>43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SUM(AE19:AE23) * 0.8217</f>
        <v>33011.995949835211</v>
      </c>
      <c r="AC31" s="4">
        <f>SUM(AE19:AE23)*0.1783</f>
        <v>7163.2455614647897</v>
      </c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  <c r="AM31" s="12"/>
    </row>
    <row r="32" spans="1:39" ht="33" customHeight="1">
      <c r="A32" s="17" t="s">
        <v>11</v>
      </c>
      <c r="B32" s="1" t="s">
        <v>12</v>
      </c>
      <c r="C32" s="4">
        <v>992.26900000000001</v>
      </c>
      <c r="D32" s="10">
        <v>0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10">
        <v>0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164315.33700000003</v>
      </c>
      <c r="AM32" s="12"/>
    </row>
    <row r="33" spans="1:39" ht="33" customHeight="1">
      <c r="A33" s="18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  <c r="AM33" s="12"/>
    </row>
    <row r="34" spans="1:39" ht="33" customHeight="1">
      <c r="A34" s="18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  <c r="AM34" s="12"/>
    </row>
    <row r="35" spans="1:39" ht="33" customHeight="1">
      <c r="A35" s="19"/>
      <c r="B35" s="1" t="s">
        <v>42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  <c r="AM35" s="12"/>
    </row>
    <row r="36" spans="1:39" ht="33" customHeight="1">
      <c r="A36" s="13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  <c r="AM36" s="12"/>
    </row>
    <row r="37" spans="1:39" ht="33" customHeight="1">
      <c r="A37" s="13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  <c r="AM37" s="12"/>
    </row>
    <row r="38" spans="1:39" ht="33" customHeight="1">
      <c r="A38" s="13" t="s">
        <v>17</v>
      </c>
      <c r="B38" s="13"/>
      <c r="C38" s="4">
        <f>SUM(C3:C37)</f>
        <v>75059.411000000022</v>
      </c>
      <c r="D38" s="4">
        <f t="shared" ref="D38:AK38" si="1">SUM(D3:D37)</f>
        <v>151003.99800000002</v>
      </c>
      <c r="E38" s="4">
        <f t="shared" si="1"/>
        <v>2241252.3016307</v>
      </c>
      <c r="F38" s="4">
        <f t="shared" si="1"/>
        <v>179126.80124099998</v>
      </c>
      <c r="G38" s="4">
        <f t="shared" si="1"/>
        <v>121361.61600000004</v>
      </c>
      <c r="H38" s="4">
        <f t="shared" si="1"/>
        <v>275175.86499999993</v>
      </c>
      <c r="I38" s="4">
        <f t="shared" si="1"/>
        <v>183435.967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564695.31200000015</v>
      </c>
      <c r="AC38" s="4">
        <f t="shared" si="1"/>
        <v>462297.98</v>
      </c>
      <c r="AD38" s="4">
        <f t="shared" si="1"/>
        <v>619725.85948869993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9" ht="33" customHeight="1">
      <c r="C41" s="2"/>
    </row>
  </sheetData>
  <mergeCells count="15">
    <mergeCell ref="AL1:AL2"/>
    <mergeCell ref="A3:A23"/>
    <mergeCell ref="A27:A29"/>
    <mergeCell ref="A36:A37"/>
    <mergeCell ref="AF1:AI1"/>
    <mergeCell ref="A1:B2"/>
    <mergeCell ref="C1:W1"/>
    <mergeCell ref="AA1:AC1"/>
    <mergeCell ref="AJ1:AK1"/>
    <mergeCell ref="A38:B38"/>
    <mergeCell ref="AD1:AE1"/>
    <mergeCell ref="A30:A31"/>
    <mergeCell ref="X1:Z1"/>
    <mergeCell ref="A24:A26"/>
    <mergeCell ref="A32:A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9" sqref="A3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20"/>
      <c r="B1" s="21"/>
      <c r="C1" s="13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 t="s">
        <v>2</v>
      </c>
      <c r="Y1" s="15"/>
      <c r="Z1" s="16"/>
      <c r="AA1" s="13" t="s">
        <v>5</v>
      </c>
      <c r="AB1" s="13"/>
      <c r="AC1" s="13"/>
      <c r="AD1" s="14" t="s">
        <v>10</v>
      </c>
      <c r="AE1" s="16"/>
      <c r="AF1" s="14" t="s">
        <v>11</v>
      </c>
      <c r="AG1" s="15"/>
      <c r="AH1" s="15"/>
      <c r="AI1" s="16"/>
      <c r="AJ1" s="13" t="s">
        <v>18</v>
      </c>
      <c r="AK1" s="13"/>
      <c r="AL1" s="13" t="s">
        <v>17</v>
      </c>
    </row>
    <row r="2" spans="1:40" ht="33" customHeight="1">
      <c r="A2" s="22"/>
      <c r="B2" s="23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44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43</v>
      </c>
      <c r="AF2" s="1" t="s">
        <v>12</v>
      </c>
      <c r="AG2" s="1" t="s">
        <v>13</v>
      </c>
      <c r="AH2" s="1" t="s">
        <v>14</v>
      </c>
      <c r="AI2" s="1" t="s">
        <v>42</v>
      </c>
      <c r="AJ2" s="1" t="s">
        <v>15</v>
      </c>
      <c r="AK2" s="1" t="s">
        <v>16</v>
      </c>
      <c r="AL2" s="13"/>
    </row>
    <row r="3" spans="1:40" ht="33" customHeight="1">
      <c r="A3" s="13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12"/>
      <c r="AN3" s="2"/>
    </row>
    <row r="4" spans="1:40" ht="33" customHeight="1">
      <c r="A4" s="13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  <c r="AM4" s="12"/>
    </row>
    <row r="5" spans="1:40" ht="33" customHeight="1">
      <c r="A5" s="13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  <c r="AM5" s="12"/>
    </row>
    <row r="6" spans="1:40" ht="33" customHeight="1">
      <c r="A6" s="13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  <c r="AM6" s="12"/>
    </row>
    <row r="7" spans="1:40" ht="33" customHeight="1">
      <c r="A7" s="13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  <c r="AM7" s="12"/>
    </row>
    <row r="8" spans="1:40" ht="33" customHeight="1">
      <c r="A8" s="13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  <c r="AM8" s="12"/>
    </row>
    <row r="9" spans="1:40" ht="33" customHeight="1">
      <c r="A9" s="13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  <c r="AM9" s="12"/>
    </row>
    <row r="10" spans="1:40" ht="33" customHeight="1">
      <c r="A10" s="13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  <c r="AM10" s="12"/>
    </row>
    <row r="11" spans="1:40" ht="33" customHeight="1">
      <c r="A11" s="13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  <c r="AM11" s="12"/>
    </row>
    <row r="12" spans="1:40" ht="33" customHeight="1">
      <c r="A12" s="13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  <c r="AM12" s="12"/>
    </row>
    <row r="13" spans="1:40" ht="33" customHeight="1">
      <c r="A13" s="13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  <c r="AM13" s="12"/>
    </row>
    <row r="14" spans="1:40" ht="33" customHeight="1">
      <c r="A14" s="13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  <c r="AM14" s="12"/>
    </row>
    <row r="15" spans="1:40" ht="33" customHeight="1">
      <c r="A15" s="13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  <c r="AM15" s="12"/>
    </row>
    <row r="16" spans="1:40" ht="33" customHeight="1">
      <c r="A16" s="13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  <c r="AM16" s="12"/>
    </row>
    <row r="17" spans="1:39" ht="33" customHeight="1">
      <c r="A17" s="13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  <c r="AM17" s="12"/>
    </row>
    <row r="18" spans="1:39" ht="33" customHeight="1">
      <c r="A18" s="13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  <c r="AM18" s="12"/>
    </row>
    <row r="19" spans="1:39" ht="33" customHeight="1">
      <c r="A19" s="13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  <c r="AM19" s="12"/>
    </row>
    <row r="20" spans="1:39" ht="33" customHeight="1">
      <c r="A20" s="13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  <c r="AM20" s="12"/>
    </row>
    <row r="21" spans="1:39" ht="33" customHeight="1">
      <c r="A21" s="13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  <c r="AM21" s="12"/>
    </row>
    <row r="22" spans="1:39" ht="33" customHeight="1">
      <c r="A22" s="13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  <c r="AM22" s="12"/>
    </row>
    <row r="23" spans="1:39" ht="33" customHeight="1">
      <c r="A23" s="13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  <c r="AM23" s="12"/>
    </row>
    <row r="24" spans="1:39" ht="33" customHeight="1">
      <c r="A24" s="17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 t="shared" si="0"/>
        <v>913408.76400000008</v>
      </c>
      <c r="AM24" s="12"/>
    </row>
    <row r="25" spans="1:39" ht="33" customHeight="1">
      <c r="A25" s="18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 t="shared" si="0"/>
        <v>780032.19400309992</v>
      </c>
      <c r="AM25" s="12"/>
    </row>
    <row r="26" spans="1:39" ht="33" customHeight="1">
      <c r="A26" s="19"/>
      <c r="B26" s="1" t="s">
        <v>44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 t="shared" si="0"/>
        <v>46640.817996899998</v>
      </c>
      <c r="AM26" s="12"/>
    </row>
    <row r="27" spans="1:39" ht="33" customHeight="1">
      <c r="A27" s="13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  <c r="AM27" s="12"/>
    </row>
    <row r="28" spans="1:39" ht="33" customHeight="1">
      <c r="A28" s="13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  <c r="AM28" s="12"/>
    </row>
    <row r="29" spans="1:39" ht="33" customHeight="1">
      <c r="A29" s="13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138813.37551130017</v>
      </c>
      <c r="AC29" s="4"/>
      <c r="AD29" s="11">
        <v>0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491759.62251130003</v>
      </c>
      <c r="AM29" s="12"/>
    </row>
    <row r="30" spans="1:39" ht="33" customHeight="1">
      <c r="A30" s="17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f xml:space="preserve"> 353707.6584887-AB31</f>
        <v>320695.66253886477</v>
      </c>
      <c r="AC30" s="4">
        <f>133634.8-AC31</f>
        <v>126471.5544385352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590264.21697740001</v>
      </c>
      <c r="AM30" s="12"/>
    </row>
    <row r="31" spans="1:39" ht="33" customHeight="1">
      <c r="A31" s="19"/>
      <c r="B31" s="1" t="s">
        <v>43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SUM(AE19:AE23) * 0.8217</f>
        <v>33011.995949835211</v>
      </c>
      <c r="AC31" s="4">
        <f>SUM(AE19:AE23)*0.1783</f>
        <v>7163.2455614647897</v>
      </c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  <c r="AM31" s="12"/>
    </row>
    <row r="32" spans="1:39" ht="33" customHeight="1">
      <c r="A32" s="17" t="s">
        <v>11</v>
      </c>
      <c r="B32" s="1" t="s">
        <v>12</v>
      </c>
      <c r="C32" s="11">
        <v>0</v>
      </c>
      <c r="D32" s="11">
        <v>0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11">
        <v>0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11">
        <v>0</v>
      </c>
      <c r="T32" s="6">
        <v>7074.6324090000126</v>
      </c>
      <c r="U32" s="6">
        <v>1151.6948856000017</v>
      </c>
      <c r="V32" s="11">
        <v>0</v>
      </c>
      <c r="W32" s="11">
        <v>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334993.03784090036</v>
      </c>
      <c r="AM32" s="12"/>
    </row>
    <row r="33" spans="1:39" ht="33" customHeight="1">
      <c r="A33" s="18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  <c r="AM33" s="12"/>
    </row>
    <row r="34" spans="1:39" ht="33" customHeight="1">
      <c r="A34" s="18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  <c r="AM34" s="12"/>
    </row>
    <row r="35" spans="1:39" ht="33" customHeight="1">
      <c r="A35" s="19"/>
      <c r="B35" s="1" t="s">
        <v>42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  <c r="AM35" s="12"/>
    </row>
    <row r="36" spans="1:39" ht="33" customHeight="1">
      <c r="A36" s="13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  <c r="AM36" s="12"/>
    </row>
    <row r="37" spans="1:39" ht="33" customHeight="1">
      <c r="A37" s="13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  <c r="AM37" s="12"/>
    </row>
    <row r="38" spans="1:39" ht="33" customHeight="1">
      <c r="A38" s="13" t="s">
        <v>17</v>
      </c>
      <c r="B38" s="13"/>
      <c r="C38" s="4">
        <f>SUM(C3:C37)</f>
        <v>72040.498000000007</v>
      </c>
      <c r="D38" s="4">
        <f t="shared" ref="D38:AK38" si="1">SUM(D3:D37)</f>
        <v>150980.166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324750.69183199998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30189.268434000001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34928.749167999995</v>
      </c>
      <c r="W38" s="4">
        <f t="shared" si="1"/>
        <v>3985.6614751999996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564695.31200000015</v>
      </c>
      <c r="AC38" s="4">
        <f t="shared" si="1"/>
        <v>462297.98</v>
      </c>
      <c r="AD38" s="4">
        <f t="shared" si="1"/>
        <v>619725.85948869993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  <c r="AM38" s="1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2022-09-06T17:33:27Z</dcterms:modified>
</cp:coreProperties>
</file>