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<sst xmlns="http://schemas.openxmlformats.org/spreadsheetml/2006/main" count="21" uniqueCount="21">
  <si>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Date Time</t>
  </si>
  <si>
    <t>ΔTime (hrs.)</t>
  </si>
  <si>
    <t>FBG 1 Wavelength (nm.)</t>
  </si>
  <si>
    <t>FBG 1 Power (dBm.)</t>
  </si>
  <si>
    <t>FBG 2 Wavelength (nm.)</t>
  </si>
  <si>
    <t>FBG 2 Power (dBm.)</t>
  </si>
  <si>
    <t>FBG 3 Wavelength (nm.)</t>
  </si>
  <si>
    <t>FBG 3 Power (dBm.)</t>
  </si>
  <si>
    <t>FBG 4 Wavelength (nm.)</t>
  </si>
  <si>
    <t>FBG 4 Power (dBm.)</t>
  </si>
  <si>
    <t>Mean Temp (K)</t>
  </si>
  <si>
    <t>FBG 1 Δλ, from start (nm.)</t>
  </si>
  <si>
    <t>FBG 2 Δλ, from start (nm.)</t>
  </si>
  <si>
    <t>FBG 3 Δλ, from start (nm.)</t>
  </si>
  <si>
    <t>FBG 4 Δλ, from start (nm.)</t>
  </si>
  <si>
    <t>ΔT, from start (K)</t>
  </si>
  <si>
    <t>Mean raw Δλ, from start (pm.)</t>
  </si>
  <si>
    <t>Tue, 10 Oct 2017 16:07:44</t>
  </si>
  <si>
    <t>Tue, 10 Oct 2017 16:08:39</t>
  </si>
  <si>
    <t>Tue, 10 Oct 2017 16:09:34</t>
  </si>
  <si>
    <t>Tue, 10 Oct 2017 16:10:28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</si>
</sst>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D7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684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Baking: Δλ (pm) vs. Time (hr) from start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Raw Δλpm</c:v>
          </c:tx>
          <c:x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Sheet1!$Q$2:$Q$17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from start (hr)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Δλ average (pm)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26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"/>
  <sheetViews>
    <sheetView tabSelected="1" workbookViewId="0"/>
  </sheetViews>
  <sheetFormatPr defaultRowHeight="15"/>
  <cols>
    <col min="1" max="18" width="37.7109375" customWidth="1"/>
  </cols>
  <sheetData>
    <row r="1" spans="1:17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8" t="s">
        <v>14</v>
      </c>
      <c r="P1" s="8" t="s">
        <v>15</v>
      </c>
      <c r="Q1" s="9" t="s">
        <v>16</v>
      </c>
    </row>
    <row r="2" spans="1:17">
      <c r="A2" t="s">
        <v>17</v>
      </c>
      <c r="B2">
        <f>VALUE(0.0)</f>
        <v>0</v>
      </c>
      <c r="C2" s="10">
        <f>VALUE(1551.7291599999999)</f>
        <v>0</v>
      </c>
      <c r="D2" s="10">
        <f>VALUE(-10.418)</f>
        <v>0</v>
      </c>
      <c r="E2" s="11">
        <f>VALUE(1545.6341)</f>
        <v>0</v>
      </c>
      <c r="F2" s="11">
        <f>VALUE(-10.748)</f>
        <v>0</v>
      </c>
      <c r="G2" s="12">
        <f>VALUE(1548.4903)</f>
        <v>0</v>
      </c>
      <c r="H2" s="12">
        <f>VALUE(-10.588)</f>
        <v>0</v>
      </c>
      <c r="I2" s="13">
        <f>VALUE(1554.4560800000002)</f>
        <v>0</v>
      </c>
      <c r="J2" s="13">
        <f>VALUE(-11.324000000000002)</f>
        <v>0</v>
      </c>
      <c r="K2" s="14">
        <f>VALUE(344.15)</f>
        <v>0</v>
      </c>
      <c r="L2" s="14">
        <f>VALUE(0.0)</f>
        <v>0</v>
      </c>
      <c r="M2" s="15">
        <f>VALUE(0.0)</f>
        <v>0</v>
      </c>
      <c r="N2" s="15">
        <f>VALUE(0.0)</f>
        <v>0</v>
      </c>
      <c r="O2" s="16">
        <f>VALUE(0.0)</f>
        <v>0</v>
      </c>
      <c r="P2" s="16">
        <f>VALUE(0.0)</f>
        <v>0</v>
      </c>
      <c r="Q2" s="17">
        <f>VALUE(0.0)</f>
        <v>0</v>
      </c>
    </row>
    <row r="3" spans="1:17">
      <c r="A3" t="s">
        <v>18</v>
      </c>
      <c r="B3">
        <f>VALUE(0.01527)</f>
        <v>0</v>
      </c>
      <c r="C3" s="10">
        <f>VALUE(1551.8776599999999)</f>
        <v>0</v>
      </c>
      <c r="D3" s="10">
        <f>VALUE(-10.332)</f>
        <v>0</v>
      </c>
      <c r="E3" s="11">
        <f>VALUE(1545.77422)</f>
        <v>0</v>
      </c>
      <c r="F3" s="11">
        <f>VALUE(-10.76)</f>
        <v>0</v>
      </c>
      <c r="G3" s="12">
        <f>VALUE(1548.63148)</f>
        <v>0</v>
      </c>
      <c r="H3" s="12">
        <f>VALUE(-10.556)</f>
        <v>0</v>
      </c>
      <c r="I3" s="13">
        <f>VALUE(1554.60878)</f>
        <v>0</v>
      </c>
      <c r="J3" s="13">
        <f>VALUE(-11.225999999999999)</f>
        <v>0</v>
      </c>
      <c r="K3" s="14">
        <f>VALUE(356.15)</f>
        <v>0</v>
      </c>
      <c r="L3" s="14">
        <f>VALUE(0.14850000000001273)</f>
        <v>0</v>
      </c>
      <c r="M3" s="15">
        <f>VALUE(0.14012000000002445)</f>
        <v>0</v>
      </c>
      <c r="N3" s="15">
        <f>VALUE(0.1411800000000767)</f>
        <v>0</v>
      </c>
      <c r="O3" s="16">
        <f>VALUE(0.15270000000009532)</f>
        <v>0</v>
      </c>
      <c r="P3" s="16">
        <f>VALUE(12.0)</f>
        <v>0</v>
      </c>
      <c r="Q3" s="17">
        <f>VALUE(145.6250000000523)</f>
        <v>0</v>
      </c>
    </row>
    <row r="4" spans="1:17">
      <c r="A4" t="s">
        <v>19</v>
      </c>
      <c r="B4">
        <f>VALUE(0.03055)</f>
        <v>0</v>
      </c>
      <c r="C4" s="10">
        <f>VALUE(1552.02472)</f>
        <v>0</v>
      </c>
      <c r="D4" s="10">
        <f>VALUE(-10.39)</f>
        <v>0</v>
      </c>
      <c r="E4" s="11">
        <f>VALUE(1545.91624)</f>
        <v>0</v>
      </c>
      <c r="F4" s="11">
        <f>VALUE(-10.744000000000002)</f>
        <v>0</v>
      </c>
      <c r="G4" s="12">
        <f>VALUE(1548.77738)</f>
        <v>0</v>
      </c>
      <c r="H4" s="12">
        <f>VALUE(-10.585999999999999)</f>
        <v>0</v>
      </c>
      <c r="I4" s="13">
        <f>VALUE(1554.7606)</f>
        <v>0</v>
      </c>
      <c r="J4" s="13">
        <f>VALUE(-11.224)</f>
        <v>0</v>
      </c>
      <c r="K4" s="14">
        <f>VALUE(368.15)</f>
        <v>0</v>
      </c>
      <c r="L4" s="14">
        <f>VALUE(0.29555999999979576)</f>
        <v>0</v>
      </c>
      <c r="M4" s="15">
        <f>VALUE(0.2821400000000267)</f>
        <v>0</v>
      </c>
      <c r="N4" s="15">
        <f>VALUE(0.28708000000005995)</f>
        <v>0</v>
      </c>
      <c r="O4" s="16">
        <f>VALUE(0.3045200000001387)</f>
        <v>0</v>
      </c>
      <c r="P4" s="16">
        <f>VALUE(24.0)</f>
        <v>0</v>
      </c>
      <c r="Q4" s="17">
        <f>VALUE(292.3250000000053)</f>
        <v>0</v>
      </c>
    </row>
    <row r="5" spans="1:17">
      <c r="A5" t="s">
        <v>20</v>
      </c>
      <c r="B5">
        <f>VALUE(0.0457)</f>
        <v>0</v>
      </c>
      <c r="C5" s="10">
        <f>VALUE(1552.17016)</f>
        <v>0</v>
      </c>
      <c r="D5" s="10">
        <f>VALUE(-10.344000000000001)</f>
        <v>0</v>
      </c>
      <c r="E5" s="11">
        <f>VALUE(1546.05674)</f>
        <v>0</v>
      </c>
      <c r="F5" s="11">
        <f>VALUE(-10.762)</f>
        <v>0</v>
      </c>
      <c r="G5" s="12">
        <f>VALUE(1548.91996)</f>
        <v>0</v>
      </c>
      <c r="H5" s="12">
        <f>VALUE(-10.62)</f>
        <v>0</v>
      </c>
      <c r="I5" s="13">
        <f>VALUE(1554.9075)</f>
        <v>0</v>
      </c>
      <c r="J5" s="13">
        <f>VALUE(-11.248)</f>
        <v>0</v>
      </c>
      <c r="K5" s="14">
        <f>VALUE(380.15)</f>
        <v>0</v>
      </c>
      <c r="L5" s="14">
        <f>VALUE(0.44099999999980355)</f>
        <v>0</v>
      </c>
      <c r="M5" s="15">
        <f>VALUE(0.42264000000000124)</f>
        <v>0</v>
      </c>
      <c r="N5" s="15">
        <f>VALUE(0.4296600000000126)</f>
        <v>0</v>
      </c>
      <c r="O5" s="16">
        <f>VALUE(0.4514200000000983)</f>
        <v>0</v>
      </c>
      <c r="P5" s="16">
        <f>VALUE(36.0)</f>
        <v>0</v>
      </c>
      <c r="Q5" s="17">
        <f>VALUE(436.1799999999789)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2017-10-10T20:10:40Z</dcterms:created>
  <dcterms:modified xsi:type="dcterms:W3CDTF">2017-10-10T20:10:40Z</dcterms:modified>
</cp:coreProperties>
</file>