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<sst xmlns="http://schemas.openxmlformats.org/spreadsheetml/2006/main" count="20" uniqueCount="20">
  <si>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</si>
  <si>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</si>
  <si>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</si>
  <si>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</si>
  <si>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</si>
  <si>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</si>
  <si>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</si>
  <si>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</si>
  <si>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Mean Temp (K)</t>
  </si>
  <si>
    <t>Fiber 1 Δλ, from start (nm.)</t>
  </si>
  <si>
    <t>Fiber 2 Δλ, from start (nm.)</t>
  </si>
  <si>
    <t>Fiber 3 Δλ, from start (nm.)</t>
  </si>
  <si>
    <t>ΔT, from start (K)</t>
  </si>
  <si>
    <t>Mean raw Δλ, from start (pm.)</t>
  </si>
  <si>
    <t>Tue, 29 Aug 2017 20:32:56</t>
  </si>
  <si>
    <t>Tue, 29 Aug 2017 20:33:14</t>
  </si>
  <si>
    <t>Tue, 29 Aug 2017 20:33:31</t>
  </si>
  <si>
    <t>Tue, 29 Aug 2017 20:33:49</t>
  </si>
  <si>
    <t>Tue, 29 Aug 2017 20:34:06</t>
  </si>
  <si>
    <t>Tue, 29 Aug 2017 20:34:24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</si>
</sst>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Sheet1!$M$2:$M$19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cols>
    <col min="1" max="15" width="25.7109375" customWidth="1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</row>
    <row r="2" spans="1:14">
      <c r="A2" t="s">
        <v>14</v>
      </c>
      <c r="B2">
        <f>VALUE(0.0)</f>
        <v>0</v>
      </c>
      <c r="C2" s="6">
        <f>VALUE(1552.1362)</f>
        <v>0</v>
      </c>
      <c r="D2" s="6">
        <f>VALUE(-10.5)</f>
        <v>0</v>
      </c>
      <c r="E2" s="7">
        <f>VALUE(1549.00394)</f>
        <v>0</v>
      </c>
      <c r="F2" s="7">
        <f>VALUE(-8.926)</f>
        <v>0</v>
      </c>
      <c r="G2" s="8">
        <f>VALUE(1551.22442)</f>
        <v>0</v>
      </c>
      <c r="H2" s="8">
        <f>VALUE(-15.458)</f>
        <v>0</v>
      </c>
      <c r="I2" s="9">
        <f>VALUE(401.34749999999997)</f>
        <v>0</v>
      </c>
      <c r="J2">
        <f>VALUE(0.0)</f>
        <v>0</v>
      </c>
      <c r="K2">
        <f>VALUE(0.0)</f>
        <v>0</v>
      </c>
      <c r="L2">
        <f>VALUE(0.0)</f>
        <v>0</v>
      </c>
      <c r="M2" s="9">
        <f>VALUE(0.0)</f>
        <v>0</v>
      </c>
      <c r="N2">
        <f>VALUE(0.0)</f>
        <v>0</v>
      </c>
    </row>
    <row r="3" spans="1:14">
      <c r="A3" t="s">
        <v>15</v>
      </c>
      <c r="B3">
        <f>VALUE(0.00501)</f>
        <v>0</v>
      </c>
      <c r="C3" s="6">
        <f>VALUE(1552.13422)</f>
        <v>0</v>
      </c>
      <c r="D3" s="6">
        <f>VALUE(-10.544)</f>
        <v>0</v>
      </c>
      <c r="E3" s="7">
        <f>VALUE(1549.0000400000001)</f>
        <v>0</v>
      </c>
      <c r="F3" s="7">
        <f>VALUE(-8.87)</f>
        <v>0</v>
      </c>
      <c r="G3" s="8">
        <f>VALUE(1551.22488)</f>
        <v>0</v>
      </c>
      <c r="H3" s="8">
        <f>VALUE(-15.47)</f>
        <v>0</v>
      </c>
      <c r="I3" s="9">
        <f>VALUE(400.9215)</f>
        <v>0</v>
      </c>
      <c r="J3">
        <f>VALUE(-0.0019800000000032014)</f>
        <v>0</v>
      </c>
      <c r="K3">
        <f>VALUE(-0.0039000000001578883)</f>
        <v>0</v>
      </c>
      <c r="L3">
        <f>VALUE(0.00045999999997548)</f>
        <v>0</v>
      </c>
      <c r="M3" s="9">
        <f>VALUE(-0.4259999999999877)</f>
        <v>0</v>
      </c>
      <c r="N3">
        <f>VALUE(-1.8066666667285365)</f>
        <v>0</v>
      </c>
    </row>
    <row r="4" spans="1:14">
      <c r="A4" t="s">
        <v>16</v>
      </c>
      <c r="B4">
        <f>VALUE(0.00986)</f>
        <v>0</v>
      </c>
      <c r="C4" s="6">
        <f>VALUE(1552.13826)</f>
        <v>0</v>
      </c>
      <c r="D4" s="6">
        <f>VALUE(-10.582)</f>
        <v>0</v>
      </c>
      <c r="E4" s="7">
        <f>VALUE(1549.00016)</f>
        <v>0</v>
      </c>
      <c r="F4" s="7">
        <f>VALUE(-8.868)</f>
        <v>0</v>
      </c>
      <c r="G4" s="8">
        <f>VALUE(1551.2242)</f>
        <v>0</v>
      </c>
      <c r="H4" s="8">
        <f>VALUE(-15.512)</f>
        <v>0</v>
      </c>
      <c r="I4" s="9">
        <f>VALUE(400.60799999999995)</f>
        <v>0</v>
      </c>
      <c r="J4">
        <f>VALUE(0.0020600000000285945)</f>
        <v>0</v>
      </c>
      <c r="K4">
        <f>VALUE(-0.003780000000006112)</f>
        <v>0</v>
      </c>
      <c r="L4">
        <f>VALUE(-0.00021999999989930075)</f>
        <v>0</v>
      </c>
      <c r="M4" s="9">
        <f>VALUE(-0.7395000000000209)</f>
        <v>0</v>
      </c>
      <c r="N4">
        <f>VALUE(-0.646666666625606)</f>
        <v>0</v>
      </c>
    </row>
    <row r="5" spans="1:14">
      <c r="A5" t="s">
        <v>17</v>
      </c>
      <c r="B5">
        <f>VALUE(0.01472)</f>
        <v>0</v>
      </c>
      <c r="C5" s="6">
        <f>VALUE(1552.14634)</f>
        <v>0</v>
      </c>
      <c r="D5" s="6">
        <f>VALUE(-10.548)</f>
        <v>0</v>
      </c>
      <c r="E5" s="7">
        <f>VALUE(1549.0063400000001)</f>
        <v>0</v>
      </c>
      <c r="F5" s="7">
        <f>VALUE(-8.87)</f>
        <v>0</v>
      </c>
      <c r="G5" s="8">
        <f>VALUE(1551.22416)</f>
        <v>0</v>
      </c>
      <c r="H5" s="8">
        <f>VALUE(-15.504000000000001)</f>
        <v>0</v>
      </c>
      <c r="I5" s="9">
        <f>VALUE(400.42549999999994)</f>
        <v>0</v>
      </c>
      <c r="J5">
        <f>VALUE(0.010140000000092186)</f>
        <v>0</v>
      </c>
      <c r="K5">
        <f>VALUE(0.002399999999852298)</f>
        <v>0</v>
      </c>
      <c r="L5">
        <f>VALUE(-0.00026000000002568413)</f>
        <v>0</v>
      </c>
      <c r="M5" s="9">
        <f>VALUE(-0.9220000000000255)</f>
        <v>0</v>
      </c>
      <c r="N5">
        <f>VALUE(4.0933333333062665)</f>
        <v>0</v>
      </c>
    </row>
    <row r="6" spans="1:14">
      <c r="A6" t="s">
        <v>18</v>
      </c>
      <c r="B6">
        <f>VALUE(0.01958)</f>
        <v>0</v>
      </c>
      <c r="C6" s="6">
        <f>VALUE(1552.15852)</f>
        <v>0</v>
      </c>
      <c r="D6" s="6">
        <f>VALUE(-10.45)</f>
        <v>0</v>
      </c>
      <c r="E6" s="7">
        <f>VALUE(1549.01796)</f>
        <v>0</v>
      </c>
      <c r="F6" s="7">
        <f>VALUE(-8.862)</f>
        <v>0</v>
      </c>
      <c r="G6" s="8">
        <f>VALUE(1551.22326)</f>
        <v>0</v>
      </c>
      <c r="H6" s="8">
        <f>VALUE(-15.474)</f>
        <v>0</v>
      </c>
      <c r="I6" s="9">
        <f>VALUE(400.39349999999996)</f>
        <v>0</v>
      </c>
      <c r="J6">
        <f>VALUE(0.02232000000003609)</f>
        <v>0</v>
      </c>
      <c r="K6">
        <f>VALUE(0.014019999999845822)</f>
        <v>0</v>
      </c>
      <c r="L6">
        <f>VALUE(-0.0011600000000271393)</f>
        <v>0</v>
      </c>
      <c r="M6" s="9">
        <f>VALUE(-0.9540000000000077)</f>
        <v>0</v>
      </c>
      <c r="N6">
        <f>VALUE(11.726666666618257)</f>
        <v>0</v>
      </c>
    </row>
    <row r="7" spans="1:14">
      <c r="A7" t="s">
        <v>19</v>
      </c>
      <c r="B7">
        <f>VALUE(0.02444)</f>
        <v>0</v>
      </c>
      <c r="C7" s="6">
        <f>VALUE(1552.1733800000002)</f>
        <v>0</v>
      </c>
      <c r="D7" s="6">
        <f>VALUE(-10.542)</f>
        <v>0</v>
      </c>
      <c r="E7" s="7">
        <f>VALUE(1549.03198)</f>
        <v>0</v>
      </c>
      <c r="F7" s="7">
        <f>VALUE(-8.87)</f>
        <v>0</v>
      </c>
      <c r="G7" s="8">
        <f>VALUE(1551.2227599999999)</f>
        <v>0</v>
      </c>
      <c r="H7" s="8">
        <f>VALUE(-15.475999999999999)</f>
        <v>0</v>
      </c>
      <c r="I7" s="9">
        <f>VALUE(400.52)</f>
        <v>0</v>
      </c>
      <c r="J7">
        <f>VALUE(0.03718000000003485)</f>
        <v>0</v>
      </c>
      <c r="K7">
        <f>VALUE(0.02803999999991902)</f>
        <v>0</v>
      </c>
      <c r="L7">
        <f>VALUE(-0.001659999999901629)</f>
        <v>0</v>
      </c>
      <c r="M7" s="9">
        <f>VALUE(-0.8274999999999864)</f>
        <v>0</v>
      </c>
      <c r="N7">
        <f>VALUE(21.18666666668408)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2017-08-30T00:39:58Z</dcterms:created>
  <dcterms:modified xsi:type="dcterms:W3CDTF">2017-08-30T00:39:58Z</dcterms:modified>
</cp:coreProperties>
</file>