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drawings/drawing14.xml" ContentType="application/vnd.openxmlformats-officedocument.drawing+xml"/>
  <Override PartName="/xl/drawings/drawing15.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16.xml" ContentType="application/vnd.openxmlformats-officedocument.drawing+xml"/>
  <Override PartName="/xl/charts/chart4.xml" ContentType="application/vnd.openxmlformats-officedocument.drawingml.chart+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326"/>
  <workbookPr filterPrivacy="1" codeName="ThisWorkbook"/>
  <bookViews>
    <workbookView xWindow="40980" yWindow="4290" windowWidth="24240" windowHeight="13740" tabRatio="784" xr2:uid="{00000000-000D-0000-FFFF-FFFF00000000}"/>
  </bookViews>
  <sheets>
    <sheet name="Clusterkaart" sheetId="18" r:id="rId1"/>
    <sheet name="Versie informatie" sheetId="30" r:id="rId2"/>
    <sheet name="Oranje-1802" sheetId="59" r:id="rId3"/>
    <sheet name="Oranje-1797" sheetId="62" r:id="rId4"/>
    <sheet name="Oranje-1800" sheetId="63" r:id="rId5"/>
    <sheet name="Oranje-1801" sheetId="64" r:id="rId6"/>
    <sheet name="Oranje-1620" sheetId="65" r:id="rId7"/>
    <sheet name="Oranje-1870" sheetId="66" r:id="rId8"/>
    <sheet name="Oranje-1868" sheetId="67" r:id="rId9"/>
    <sheet name="Oranje-1651" sheetId="68" r:id="rId10"/>
    <sheet name="Oranje-1869" sheetId="69" r:id="rId11"/>
    <sheet name="Oranje-1936" sheetId="70" r:id="rId12"/>
    <sheet name="Test status" sheetId="1" state="hidden" r:id="rId13"/>
    <sheet name="Samenvatting testresultaat" sheetId="15" state="hidden" r:id="rId14"/>
    <sheet name="Kwaliteit na run" sheetId="10" state="hidden" r:id="rId15"/>
    <sheet name="Kwaliteitsontwikkeling" sheetId="11" state="hidden" r:id="rId16"/>
    <sheet name="Draaitabel - Test status" sheetId="61" state="hidden" r:id="rId17"/>
    <sheet name="Testanalyse" sheetId="71" r:id="rId18"/>
  </sheets>
  <definedNames>
    <definedName name="_xlnm._FilterDatabase" localSheetId="12" hidden="1">'Test status'!$A$11:$AQ$11</definedName>
    <definedName name="Print_Area" localSheetId="14">'Kwaliteit na run'!$A$1:$R$45</definedName>
    <definedName name="Print_Area" localSheetId="15">Kwaliteitsontwikkeling!$A$1:$S$28</definedName>
    <definedName name="Print_Area" localSheetId="13">'Samenvatting testresultaat'!$A$1:$AI$65</definedName>
    <definedName name="Print_Area" localSheetId="1">'Versie informatie'!$A$1:$D$39</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4" i="18" l="1"/>
  <c r="B3" i="18"/>
  <c r="B3" i="30"/>
  <c r="B3" i="65"/>
  <c r="B3" i="59"/>
  <c r="B3" i="70"/>
  <c r="B3" i="63"/>
  <c r="B3" i="67"/>
  <c r="B3" i="64"/>
  <c r="B3" i="68"/>
  <c r="B3" i="69"/>
  <c r="B3" i="62"/>
  <c r="B3" i="66"/>
  <c r="B206" i="70"/>
  <c r="B10" i="70"/>
  <c r="B7" i="70"/>
  <c r="B6" i="70"/>
  <c r="B5" i="70"/>
  <c r="B4" i="70"/>
  <c r="B2" i="70"/>
  <c r="B1" i="70"/>
  <c r="B14" i="70"/>
  <c r="B30" i="70"/>
  <c r="B10" i="69"/>
  <c r="B7" i="69"/>
  <c r="B6" i="69"/>
  <c r="B5" i="69"/>
  <c r="B4" i="69"/>
  <c r="B2" i="69"/>
  <c r="B1" i="69"/>
  <c r="B46" i="70"/>
  <c r="B62" i="70"/>
  <c r="B78" i="70"/>
  <c r="B94" i="70"/>
  <c r="B14" i="69"/>
  <c r="B10" i="68"/>
  <c r="B7" i="68"/>
  <c r="B6" i="68"/>
  <c r="B5" i="68"/>
  <c r="B4" i="68"/>
  <c r="B2" i="68"/>
  <c r="B1" i="68"/>
  <c r="B110" i="70"/>
  <c r="B126" i="70"/>
  <c r="B29" i="69"/>
  <c r="B44" i="69"/>
  <c r="B59" i="69"/>
  <c r="B14" i="68"/>
  <c r="B10" i="67"/>
  <c r="B7" i="67"/>
  <c r="B6" i="67"/>
  <c r="B5" i="67"/>
  <c r="B4" i="67"/>
  <c r="B2" i="67"/>
  <c r="B1" i="67"/>
  <c r="B142" i="70"/>
  <c r="B158" i="70"/>
  <c r="B174" i="70"/>
  <c r="B190" i="70"/>
  <c r="B75" i="69"/>
  <c r="B29" i="68"/>
  <c r="B14" i="67"/>
  <c r="B29" i="67"/>
  <c r="B10" i="66"/>
  <c r="B7" i="66"/>
  <c r="B6" i="66"/>
  <c r="B5" i="66"/>
  <c r="B4" i="66"/>
  <c r="B2" i="66"/>
  <c r="B1" i="66"/>
  <c r="B44" i="68"/>
  <c r="B59" i="68"/>
  <c r="B75" i="68"/>
  <c r="B91" i="68"/>
  <c r="B107" i="68"/>
  <c r="B210" i="70"/>
  <c r="B225" i="70"/>
  <c r="B91" i="69"/>
  <c r="B14" i="66"/>
  <c r="B10" i="65"/>
  <c r="B7" i="65"/>
  <c r="B6" i="65"/>
  <c r="B5" i="65"/>
  <c r="B4" i="65"/>
  <c r="B2" i="65"/>
  <c r="B1" i="65"/>
  <c r="B106" i="69"/>
  <c r="B29" i="66"/>
  <c r="B44" i="66"/>
  <c r="B14" i="65"/>
  <c r="B29" i="65"/>
  <c r="B44" i="65"/>
  <c r="B122" i="64"/>
  <c r="B121" i="69"/>
  <c r="B136" i="69"/>
  <c r="B151" i="69"/>
  <c r="B166" i="69"/>
  <c r="B59" i="65"/>
  <c r="B50" i="64"/>
  <c r="B10" i="64"/>
  <c r="B7" i="64"/>
  <c r="B6" i="64"/>
  <c r="B5" i="64"/>
  <c r="B4" i="64"/>
  <c r="B2" i="64"/>
  <c r="B1" i="64"/>
  <c r="B14" i="64"/>
  <c r="B35" i="64"/>
  <c r="B10" i="63"/>
  <c r="B7" i="63"/>
  <c r="B6" i="63"/>
  <c r="B5" i="63"/>
  <c r="B4" i="63"/>
  <c r="B2" i="63"/>
  <c r="B1" i="63"/>
  <c r="B10" i="62"/>
  <c r="B7" i="62"/>
  <c r="B6" i="62"/>
  <c r="B5" i="62"/>
  <c r="B4" i="62"/>
  <c r="B2" i="62"/>
  <c r="B1" i="62"/>
  <c r="B14" i="62"/>
  <c r="B30" i="62"/>
  <c r="B14" i="63"/>
  <c r="B29" i="63"/>
  <c r="B10" i="59"/>
  <c r="B52" i="64"/>
  <c r="B46" i="62"/>
  <c r="B62" i="62"/>
  <c r="B1" i="30"/>
  <c r="B2" i="30"/>
  <c r="A1" i="30"/>
  <c r="A5" i="1"/>
  <c r="A2" i="30"/>
  <c r="A3" i="30"/>
  <c r="B1" i="59"/>
  <c r="B2" i="59"/>
  <c r="B4" i="59"/>
  <c r="B5" i="59"/>
  <c r="B6" i="59"/>
  <c r="B7" i="59"/>
  <c r="B5" i="1"/>
  <c r="B6" i="1"/>
  <c r="V7" i="15"/>
  <c r="W7" i="15"/>
  <c r="X7" i="15"/>
  <c r="Y7" i="15"/>
  <c r="Z7" i="15"/>
  <c r="AA7" i="15"/>
  <c r="AB7" i="15"/>
  <c r="AC7" i="15"/>
  <c r="AD7" i="15"/>
  <c r="AE7" i="15"/>
  <c r="AF7" i="15"/>
  <c r="AG7" i="15"/>
  <c r="AH7" i="15"/>
  <c r="AI7" i="15"/>
  <c r="C8" i="15"/>
  <c r="U8" i="15"/>
  <c r="D8" i="15"/>
  <c r="E8" i="15"/>
  <c r="F8" i="15"/>
  <c r="G8" i="15"/>
  <c r="H8" i="15"/>
  <c r="I8" i="15"/>
  <c r="J8" i="15"/>
  <c r="K8" i="15"/>
  <c r="L8" i="15"/>
  <c r="M8" i="15"/>
  <c r="N8" i="15"/>
  <c r="O8" i="15"/>
  <c r="P8" i="15"/>
  <c r="Q8" i="15"/>
  <c r="V8" i="15"/>
  <c r="W8" i="15"/>
  <c r="X8" i="15"/>
  <c r="Y8" i="15"/>
  <c r="Z8" i="15"/>
  <c r="AA8" i="15"/>
  <c r="AB8" i="15"/>
  <c r="AC8" i="15"/>
  <c r="AD8" i="15"/>
  <c r="AE8" i="15"/>
  <c r="AF8" i="15"/>
  <c r="AG8" i="15"/>
  <c r="AH8" i="15"/>
  <c r="AI8" i="15"/>
  <c r="C9" i="15"/>
  <c r="U9" i="15"/>
  <c r="D9" i="15"/>
  <c r="E9" i="15"/>
  <c r="F9" i="15"/>
  <c r="G9" i="15"/>
  <c r="H9" i="15"/>
  <c r="I9" i="15"/>
  <c r="J9" i="15"/>
  <c r="K9" i="15"/>
  <c r="L9" i="15"/>
  <c r="M9" i="15"/>
  <c r="N9" i="15"/>
  <c r="O9" i="15"/>
  <c r="P9" i="15"/>
  <c r="Q9" i="15"/>
  <c r="V9" i="15"/>
  <c r="W9" i="15"/>
  <c r="X9" i="15"/>
  <c r="Y9" i="15"/>
  <c r="Z9" i="15"/>
  <c r="AA9" i="15"/>
  <c r="AB9" i="15"/>
  <c r="AC9" i="15"/>
  <c r="AD9" i="15"/>
  <c r="AE9" i="15"/>
  <c r="AF9" i="15"/>
  <c r="AG9" i="15"/>
  <c r="AH9" i="15"/>
  <c r="AI9" i="15"/>
  <c r="C10" i="15"/>
  <c r="U10" i="15"/>
  <c r="D10" i="15"/>
  <c r="E10" i="15"/>
  <c r="F10" i="15"/>
  <c r="G10" i="15"/>
  <c r="H10" i="15"/>
  <c r="I10" i="15"/>
  <c r="J10" i="15"/>
  <c r="K10" i="15"/>
  <c r="L10" i="15"/>
  <c r="M10" i="15"/>
  <c r="N10" i="15"/>
  <c r="O10" i="15"/>
  <c r="P10" i="15"/>
  <c r="Q10" i="15"/>
  <c r="V10" i="15"/>
  <c r="W10" i="15"/>
  <c r="X10" i="15"/>
  <c r="Y10" i="15"/>
  <c r="Z10" i="15"/>
  <c r="AA10" i="15"/>
  <c r="AB10" i="15"/>
  <c r="AC10" i="15"/>
  <c r="AD10" i="15"/>
  <c r="AE10" i="15"/>
  <c r="AF10" i="15"/>
  <c r="AG10" i="15"/>
  <c r="AH10" i="15"/>
  <c r="AI10" i="15"/>
  <c r="C11" i="15"/>
  <c r="U11" i="15"/>
  <c r="D11" i="15"/>
  <c r="E11" i="15"/>
  <c r="F11" i="15"/>
  <c r="G11" i="15"/>
  <c r="H11" i="15"/>
  <c r="I11" i="15"/>
  <c r="J11" i="15"/>
  <c r="K11" i="15"/>
  <c r="L11" i="15"/>
  <c r="M11" i="15"/>
  <c r="N11" i="15"/>
  <c r="O11" i="15"/>
  <c r="P11" i="15"/>
  <c r="Q11" i="15"/>
  <c r="V11" i="15"/>
  <c r="W11" i="15"/>
  <c r="X11" i="15"/>
  <c r="Y11" i="15"/>
  <c r="Z11" i="15"/>
  <c r="AA11" i="15"/>
  <c r="AB11" i="15"/>
  <c r="AC11" i="15"/>
  <c r="AD11" i="15"/>
  <c r="AE11" i="15"/>
  <c r="AF11" i="15"/>
  <c r="AG11" i="15"/>
  <c r="AH11" i="15"/>
  <c r="AI11" i="15"/>
  <c r="C12" i="15"/>
  <c r="U12" i="15"/>
  <c r="D12" i="15"/>
  <c r="E12" i="15"/>
  <c r="F12" i="15"/>
  <c r="G12" i="15"/>
  <c r="H12" i="15"/>
  <c r="I12" i="15"/>
  <c r="J12" i="15"/>
  <c r="K12" i="15"/>
  <c r="L12" i="15"/>
  <c r="M12" i="15"/>
  <c r="N12" i="15"/>
  <c r="O12" i="15"/>
  <c r="P12" i="15"/>
  <c r="Q12" i="15"/>
  <c r="V12" i="15"/>
  <c r="W12" i="15"/>
  <c r="X12" i="15"/>
  <c r="Y12" i="15"/>
  <c r="Z12" i="15"/>
  <c r="AA12" i="15"/>
  <c r="AB12" i="15"/>
  <c r="AC12" i="15"/>
  <c r="AD12" i="15"/>
  <c r="AE12" i="15"/>
  <c r="AF12" i="15"/>
  <c r="AG12" i="15"/>
  <c r="AH12" i="15"/>
  <c r="AI12" i="15"/>
  <c r="C13" i="15"/>
  <c r="U13" i="15"/>
  <c r="D13" i="15"/>
  <c r="E13" i="15"/>
  <c r="F13" i="15"/>
  <c r="G13" i="15"/>
  <c r="H13" i="15"/>
  <c r="I13" i="15"/>
  <c r="J13" i="15"/>
  <c r="K13" i="15"/>
  <c r="L13" i="15"/>
  <c r="M13" i="15"/>
  <c r="N13" i="15"/>
  <c r="O13" i="15"/>
  <c r="P13" i="15"/>
  <c r="Q13" i="15"/>
  <c r="V13" i="15"/>
  <c r="W13" i="15"/>
  <c r="X13" i="15"/>
  <c r="Y13" i="15"/>
  <c r="Z13" i="15"/>
  <c r="AA13" i="15"/>
  <c r="AB13" i="15"/>
  <c r="AC13" i="15"/>
  <c r="AD13" i="15"/>
  <c r="AE13" i="15"/>
  <c r="AF13" i="15"/>
  <c r="AG13" i="15"/>
  <c r="AH13" i="15"/>
  <c r="AI13" i="15"/>
  <c r="C14" i="15"/>
  <c r="U14" i="15"/>
  <c r="D14" i="15"/>
  <c r="E14" i="15"/>
  <c r="F14" i="15"/>
  <c r="G14" i="15"/>
  <c r="H14" i="15"/>
  <c r="I14" i="15"/>
  <c r="J14" i="15"/>
  <c r="K14" i="15"/>
  <c r="L14" i="15"/>
  <c r="M14" i="15"/>
  <c r="N14" i="15"/>
  <c r="O14" i="15"/>
  <c r="P14" i="15"/>
  <c r="Q14" i="15"/>
  <c r="V14" i="15"/>
  <c r="W14" i="15"/>
  <c r="X14" i="15"/>
  <c r="Y14" i="15"/>
  <c r="Z14" i="15"/>
  <c r="AA14" i="15"/>
  <c r="AB14" i="15"/>
  <c r="AC14" i="15"/>
  <c r="AD14" i="15"/>
  <c r="AE14" i="15"/>
  <c r="AF14" i="15"/>
  <c r="AG14" i="15"/>
  <c r="AH14" i="15"/>
  <c r="AI14" i="15"/>
  <c r="C15" i="15"/>
  <c r="U15" i="15"/>
  <c r="D15" i="15"/>
  <c r="E15" i="15"/>
  <c r="F15" i="15"/>
  <c r="G15" i="15"/>
  <c r="H15" i="15"/>
  <c r="I15" i="15"/>
  <c r="J15" i="15"/>
  <c r="K15" i="15"/>
  <c r="L15" i="15"/>
  <c r="M15" i="15"/>
  <c r="N15" i="15"/>
  <c r="O15" i="15"/>
  <c r="P15" i="15"/>
  <c r="Q15" i="15"/>
  <c r="V15" i="15"/>
  <c r="W15" i="15"/>
  <c r="X15" i="15"/>
  <c r="Y15" i="15"/>
  <c r="Z15" i="15"/>
  <c r="AA15" i="15"/>
  <c r="AB15" i="15"/>
  <c r="AC15" i="15"/>
  <c r="AD15" i="15"/>
  <c r="AE15" i="15"/>
  <c r="AF15" i="15"/>
  <c r="AG15" i="15"/>
  <c r="AH15" i="15"/>
  <c r="AI15" i="15"/>
  <c r="C16" i="15"/>
  <c r="D16" i="15"/>
  <c r="E16" i="15"/>
  <c r="F16" i="15"/>
  <c r="G16" i="15"/>
  <c r="H16" i="15"/>
  <c r="I16" i="15"/>
  <c r="J16" i="15"/>
  <c r="K16" i="15"/>
  <c r="L16" i="15"/>
  <c r="M16" i="15"/>
  <c r="N16" i="15"/>
  <c r="O16" i="15"/>
  <c r="P16" i="15"/>
  <c r="Q16" i="15"/>
  <c r="V16" i="15"/>
  <c r="W16" i="15"/>
  <c r="X16" i="15"/>
  <c r="Y16" i="15"/>
  <c r="Z16" i="15"/>
  <c r="AA16" i="15"/>
  <c r="AB16" i="15"/>
  <c r="AC16" i="15"/>
  <c r="AD16" i="15"/>
  <c r="AE16" i="15"/>
  <c r="AF16" i="15"/>
  <c r="AG16" i="15"/>
  <c r="AH16" i="15"/>
  <c r="AI16" i="15"/>
  <c r="C17" i="15"/>
  <c r="D17" i="15"/>
  <c r="E17" i="15"/>
  <c r="F17" i="15"/>
  <c r="G17" i="15"/>
  <c r="H17" i="15"/>
  <c r="I17" i="15"/>
  <c r="J17" i="15"/>
  <c r="K17" i="15"/>
  <c r="L17" i="15"/>
  <c r="M17" i="15"/>
  <c r="N17" i="15"/>
  <c r="O17" i="15"/>
  <c r="P17" i="15"/>
  <c r="Q17" i="15"/>
  <c r="V17" i="15"/>
  <c r="W17" i="15"/>
  <c r="X17" i="15"/>
  <c r="Y17" i="15"/>
  <c r="Z17" i="15"/>
  <c r="AA17" i="15"/>
  <c r="AB17" i="15"/>
  <c r="AC17" i="15"/>
  <c r="AD17" i="15"/>
  <c r="AE17" i="15"/>
  <c r="AF17" i="15"/>
  <c r="AG17" i="15"/>
  <c r="AH17" i="15"/>
  <c r="AI17" i="15"/>
  <c r="C18" i="15"/>
  <c r="U18" i="15"/>
  <c r="D18" i="15"/>
  <c r="E18" i="15"/>
  <c r="F18" i="15"/>
  <c r="X26" i="15"/>
  <c r="G18" i="15"/>
  <c r="H18" i="15"/>
  <c r="I18" i="15"/>
  <c r="J18" i="15"/>
  <c r="AB26" i="15"/>
  <c r="K18" i="15"/>
  <c r="L18" i="15"/>
  <c r="M18" i="15"/>
  <c r="N18" i="15"/>
  <c r="O18" i="15"/>
  <c r="P18" i="15"/>
  <c r="Q18" i="15"/>
  <c r="V18" i="15"/>
  <c r="W18" i="15"/>
  <c r="X18" i="15"/>
  <c r="Y18" i="15"/>
  <c r="Z18" i="15"/>
  <c r="AA18" i="15"/>
  <c r="AB18" i="15"/>
  <c r="AC18" i="15"/>
  <c r="AD18" i="15"/>
  <c r="AE18" i="15"/>
  <c r="AF18" i="15"/>
  <c r="AG18" i="15"/>
  <c r="AH18" i="15"/>
  <c r="AI18" i="15"/>
  <c r="V19" i="15"/>
  <c r="W19" i="15"/>
  <c r="X19" i="15"/>
  <c r="Y19" i="15"/>
  <c r="Z19" i="15"/>
  <c r="AA19" i="15"/>
  <c r="AB19" i="15"/>
  <c r="AC19" i="15"/>
  <c r="AD19" i="15"/>
  <c r="AE19" i="15"/>
  <c r="AF19" i="15"/>
  <c r="AG19" i="15"/>
  <c r="AH19" i="15"/>
  <c r="AI19" i="15"/>
  <c r="C22" i="15"/>
  <c r="D22" i="15"/>
  <c r="E22" i="15"/>
  <c r="F22" i="15"/>
  <c r="G22" i="15"/>
  <c r="H22" i="15"/>
  <c r="I22" i="15"/>
  <c r="J22" i="15"/>
  <c r="K22" i="15"/>
  <c r="L22" i="15"/>
  <c r="M22" i="15"/>
  <c r="N22" i="15"/>
  <c r="O22" i="15"/>
  <c r="P22" i="15"/>
  <c r="Q22" i="15"/>
  <c r="C23" i="15"/>
  <c r="D23" i="15"/>
  <c r="E23" i="15"/>
  <c r="F23" i="15"/>
  <c r="G23" i="15"/>
  <c r="H23" i="15"/>
  <c r="I23" i="15"/>
  <c r="J23" i="15"/>
  <c r="AB22" i="15"/>
  <c r="K23" i="15"/>
  <c r="AC22" i="15"/>
  <c r="L23" i="15"/>
  <c r="M23" i="15"/>
  <c r="AE22" i="15"/>
  <c r="N23" i="15"/>
  <c r="O23" i="15"/>
  <c r="P23" i="15"/>
  <c r="Q23" i="15"/>
  <c r="C24" i="15"/>
  <c r="D24" i="15"/>
  <c r="E24" i="15"/>
  <c r="F24" i="15"/>
  <c r="F25" i="15"/>
  <c r="X23" i="15"/>
  <c r="G24" i="15"/>
  <c r="H24" i="15"/>
  <c r="I24" i="15"/>
  <c r="J24" i="15"/>
  <c r="J25" i="15"/>
  <c r="AB23" i="15"/>
  <c r="K24" i="15"/>
  <c r="L24" i="15"/>
  <c r="M24" i="15"/>
  <c r="N24" i="15"/>
  <c r="O24" i="15"/>
  <c r="P24" i="15"/>
  <c r="Q24" i="15"/>
  <c r="C25" i="15"/>
  <c r="D25" i="15"/>
  <c r="E25" i="15"/>
  <c r="G25" i="15"/>
  <c r="H25" i="15"/>
  <c r="I25" i="15"/>
  <c r="AA23" i="15"/>
  <c r="K25" i="15"/>
  <c r="L25" i="15"/>
  <c r="M25" i="15"/>
  <c r="N25" i="15"/>
  <c r="AF23" i="15"/>
  <c r="O25" i="15"/>
  <c r="P25" i="15"/>
  <c r="Q25" i="15"/>
  <c r="C26" i="15"/>
  <c r="D26" i="15"/>
  <c r="V24" i="15"/>
  <c r="E26" i="15"/>
  <c r="W24" i="15"/>
  <c r="F26" i="15"/>
  <c r="X24" i="15"/>
  <c r="G26" i="15"/>
  <c r="Y24" i="15"/>
  <c r="H26" i="15"/>
  <c r="Z24" i="15"/>
  <c r="I26" i="15"/>
  <c r="AA24" i="15"/>
  <c r="J26" i="15"/>
  <c r="AB24" i="15"/>
  <c r="K26" i="15"/>
  <c r="AC24" i="15"/>
  <c r="L26" i="15"/>
  <c r="AD24" i="15"/>
  <c r="M26" i="15"/>
  <c r="AE24" i="15"/>
  <c r="N26" i="15"/>
  <c r="AF24" i="15"/>
  <c r="O26" i="15"/>
  <c r="AG24" i="15"/>
  <c r="P26" i="15"/>
  <c r="AH24" i="15"/>
  <c r="Q26" i="15"/>
  <c r="AI24" i="15"/>
  <c r="C27" i="15"/>
  <c r="D27" i="15"/>
  <c r="E27" i="15"/>
  <c r="F27" i="15"/>
  <c r="G27" i="15"/>
  <c r="H27" i="15"/>
  <c r="I27" i="15"/>
  <c r="J27" i="15"/>
  <c r="K27" i="15"/>
  <c r="L27" i="15"/>
  <c r="M27" i="15"/>
  <c r="N27" i="15"/>
  <c r="O27" i="15"/>
  <c r="P27" i="15"/>
  <c r="Q27" i="15"/>
  <c r="C28" i="15"/>
  <c r="D28" i="15"/>
  <c r="E28" i="15"/>
  <c r="F28" i="15"/>
  <c r="G28" i="15"/>
  <c r="H28" i="15"/>
  <c r="I28" i="15"/>
  <c r="J28" i="15"/>
  <c r="K28" i="15"/>
  <c r="L28" i="15"/>
  <c r="M28" i="15"/>
  <c r="N28" i="15"/>
  <c r="O28" i="15"/>
  <c r="P28" i="15"/>
  <c r="Q28" i="15"/>
  <c r="C29" i="15"/>
  <c r="D29" i="15"/>
  <c r="E29" i="15"/>
  <c r="F29" i="15"/>
  <c r="G29" i="15"/>
  <c r="H29" i="15"/>
  <c r="Z25" i="15"/>
  <c r="I29" i="15"/>
  <c r="J29" i="15"/>
  <c r="K29" i="15"/>
  <c r="L29" i="15"/>
  <c r="M29" i="15"/>
  <c r="N29" i="15"/>
  <c r="O29" i="15"/>
  <c r="P29" i="15"/>
  <c r="Q29" i="15"/>
  <c r="AG23" i="15"/>
  <c r="AA22" i="15"/>
  <c r="W25" i="15"/>
  <c r="AD25" i="15"/>
  <c r="V26" i="15"/>
  <c r="W23" i="15"/>
  <c r="U16" i="15"/>
  <c r="H7" i="15"/>
  <c r="H19" i="15"/>
  <c r="Z27" i="15"/>
  <c r="L7" i="15"/>
  <c r="Q7" i="15"/>
  <c r="Q19" i="15"/>
  <c r="AI27" i="15"/>
  <c r="I7" i="15"/>
  <c r="AH22" i="15"/>
  <c r="Z22" i="15"/>
  <c r="V22" i="15"/>
  <c r="Y22" i="15"/>
  <c r="U22" i="15"/>
  <c r="AG26" i="15"/>
  <c r="AC26" i="15"/>
  <c r="Z26" i="15"/>
  <c r="AG25" i="15"/>
  <c r="Y25" i="15"/>
  <c r="AB25" i="15"/>
  <c r="X25" i="15"/>
  <c r="AD23" i="15"/>
  <c r="Z23" i="15"/>
  <c r="V23" i="15"/>
  <c r="X22" i="15"/>
  <c r="AI25" i="15"/>
  <c r="AE25" i="15"/>
  <c r="AA25" i="15"/>
  <c r="Y23" i="15"/>
  <c r="U23" i="15"/>
  <c r="AH25" i="15"/>
  <c r="V25" i="15"/>
  <c r="AI26" i="15"/>
  <c r="AE26" i="15"/>
  <c r="R28" i="15"/>
  <c r="AH23" i="15"/>
  <c r="AG22" i="15"/>
  <c r="R16" i="15"/>
  <c r="I19" i="15"/>
  <c r="AA27" i="15"/>
  <c r="R25" i="15"/>
  <c r="AF22" i="15"/>
  <c r="AD26" i="15"/>
  <c r="R10" i="15"/>
  <c r="AC23" i="15"/>
  <c r="AI22" i="15"/>
  <c r="Y26" i="15"/>
  <c r="R13" i="15"/>
  <c r="D7" i="15"/>
  <c r="D19" i="15"/>
  <c r="V27" i="15"/>
  <c r="R22" i="15"/>
  <c r="R23" i="15"/>
  <c r="W26" i="15"/>
  <c r="R17" i="15"/>
  <c r="AH26" i="15"/>
  <c r="L19" i="15"/>
  <c r="AD27" i="15"/>
  <c r="AF25" i="15"/>
  <c r="R29" i="15"/>
  <c r="R26" i="15"/>
  <c r="R18" i="15"/>
  <c r="AC25" i="15"/>
  <c r="U25" i="15"/>
  <c r="AI23" i="15"/>
  <c r="AE23" i="15"/>
  <c r="W22" i="15"/>
  <c r="AD22" i="15"/>
  <c r="AF26" i="15"/>
  <c r="R15" i="15"/>
  <c r="R14" i="15"/>
  <c r="R12" i="15"/>
  <c r="B67" i="64"/>
  <c r="B88" i="64"/>
  <c r="B105" i="64"/>
  <c r="B14" i="59"/>
  <c r="B38" i="59"/>
  <c r="B54" i="59"/>
  <c r="R27" i="15"/>
  <c r="R24" i="15"/>
  <c r="U17" i="15"/>
  <c r="F7" i="15"/>
  <c r="F19" i="15"/>
  <c r="X27" i="15"/>
  <c r="M7" i="15"/>
  <c r="M19" i="15"/>
  <c r="AE27" i="15"/>
  <c r="R8" i="15"/>
  <c r="U24" i="15"/>
  <c r="AA26" i="15"/>
  <c r="O7" i="15"/>
  <c r="O19" i="15"/>
  <c r="AG27" i="15"/>
  <c r="G7" i="15"/>
  <c r="G19" i="15"/>
  <c r="Y27" i="15"/>
  <c r="R9" i="15"/>
  <c r="N7" i="15"/>
  <c r="N19" i="15"/>
  <c r="AF27" i="15"/>
  <c r="E7" i="15"/>
  <c r="E19" i="15"/>
  <c r="W27" i="15"/>
  <c r="K7" i="15"/>
  <c r="K19" i="15"/>
  <c r="AC27" i="15"/>
  <c r="C7" i="15"/>
  <c r="U26" i="15"/>
  <c r="R11" i="15"/>
  <c r="J7" i="15"/>
  <c r="J19" i="15"/>
  <c r="AB27" i="15"/>
  <c r="P7" i="15"/>
  <c r="P19" i="15"/>
  <c r="AH27" i="15"/>
  <c r="B124" i="64"/>
  <c r="B139" i="64"/>
  <c r="B154" i="64"/>
  <c r="B169" i="64"/>
  <c r="B70" i="59"/>
  <c r="U7" i="15"/>
  <c r="R7" i="15"/>
  <c r="C19" i="15"/>
  <c r="B86" i="59"/>
  <c r="B102" i="59"/>
  <c r="U27" i="15"/>
  <c r="U19" i="15"/>
  <c r="R19" i="15"/>
  <c r="B118" i="59"/>
  <c r="B134" i="59"/>
  <c r="B155" i="59"/>
</calcChain>
</file>

<file path=xl/sharedStrings.xml><?xml version="1.0" encoding="utf-8"?>
<sst xmlns="http://schemas.openxmlformats.org/spreadsheetml/2006/main" count="1910" uniqueCount="538">
  <si>
    <t>Stakeholder</t>
  </si>
  <si>
    <t>&lt;naam stakeholder (persoonsnaam en afdelingsnaam)&gt;</t>
  </si>
  <si>
    <t>R1 =&gt; R10</t>
  </si>
  <si>
    <t>R1 =&gt; R11</t>
  </si>
  <si>
    <t>R1 =&gt; R12</t>
  </si>
  <si>
    <t>R1 =&gt; R13</t>
  </si>
  <si>
    <t>R1 =&gt; R14</t>
  </si>
  <si>
    <t>R1 =&gt; R15</t>
  </si>
  <si>
    <t>NPG</t>
  </si>
  <si>
    <t>NPF</t>
  </si>
  <si>
    <t>Test Result</t>
  </si>
  <si>
    <t>Result Testrun</t>
  </si>
  <si>
    <t>laatst gewijzigd door</t>
  </si>
  <si>
    <t>datum</t>
  </si>
  <si>
    <t>SPF</t>
  </si>
  <si>
    <t>S (S+SPG+SPF)</t>
  </si>
  <si>
    <t>Not tested, Presumed Good</t>
  </si>
  <si>
    <t>GBA-V - BRP</t>
  </si>
  <si>
    <t>Final</t>
  </si>
  <si>
    <t>Update after review</t>
  </si>
  <si>
    <t>Ready for review</t>
  </si>
  <si>
    <t>Status</t>
  </si>
  <si>
    <t>&lt;soort test&gt;</t>
  </si>
  <si>
    <t>Brondocumenten</t>
  </si>
  <si>
    <t>Productrisico’s</t>
  </si>
  <si>
    <t>Testafdeling</t>
  </si>
  <si>
    <t>Developing</t>
  </si>
  <si>
    <t>&lt;Wanneer accepteert de stakeholder het cluster? Zorg dat de acceptatiecriteria expliciet worden gemaakt. Het moet vooraf voor alle betrokken partijen bekend zijn wanneer het testproject is afgerond&gt;</t>
  </si>
  <si>
    <t>Fault, Never Good</t>
  </si>
  <si>
    <t>Quality of system (simplified)</t>
  </si>
  <si>
    <t>SPG</t>
  </si>
  <si>
    <t>&lt;Test Service Center&gt;</t>
  </si>
  <si>
    <t>Testdata</t>
  </si>
  <si>
    <t>Testuitvoer</t>
  </si>
  <si>
    <t>&lt;Wat is het belang van dit cluster ten opzichte van andere clusters? Dit belang komt voort uit de onderkende productrisico’s. Dit belang beïnvloedt de volgorde waarin de clusters worden ingepland. Gebruik de MOSCOW verdeling: ‘must test’,  ‘should test’, ‘could test’ en ‘won’t test’. Door het clusterbelang af te leiden van de productrisico’s en hun belang voorkomt de testmanager dat alle clusters het hoogste belang toegewezen krijgen door de stakeholders.  In een latere fase kan bij risicovolle projecten per uit te voeren afzonderlijke testconditie een prioriteit worden toegekend.&gt;</t>
  </si>
  <si>
    <t>&lt;systeem naam en versie van het testobject&gt;</t>
  </si>
  <si>
    <t>cluster</t>
  </si>
  <si>
    <t>R1 =&gt; R7</t>
  </si>
  <si>
    <t>R1 =&gt; R8</t>
  </si>
  <si>
    <t>R1 =&gt; R9</t>
  </si>
  <si>
    <t>Resultaat</t>
    <phoneticPr fontId="0" type="noConversion"/>
  </si>
  <si>
    <t>datum laatste wijziging</t>
  </si>
  <si>
    <t>versie</t>
  </si>
  <si>
    <t>Versie management</t>
  </si>
  <si>
    <t>Wijzigingen</t>
  </si>
  <si>
    <t>Versie</t>
  </si>
  <si>
    <t>Datum</t>
  </si>
  <si>
    <t>Auteur</t>
  </si>
  <si>
    <t>Functionele Prioriteit</t>
  </si>
  <si>
    <t>Could Test</t>
  </si>
  <si>
    <t>Won't Test</t>
  </si>
  <si>
    <t>&lt;Hoe wordt de test uitgevoerd? De keuze die de testmanager maakt is afhankelijk van de testsoort, het te testen kwaliteitsattribuut, aanwezige uitgangsmateriaal, organisatie, omstandigheden, etc. Statische testen: auditing en reviewing? OF Dynamische testen: Beslissingstabellen, entity life cycle, data flow analyse? Testuitvoering handmatig of geautomatiseerd? Welke onderdelen worden niet getest.&gt;</t>
  </si>
  <si>
    <t>Randvoorwaarden</t>
  </si>
  <si>
    <t>Randvoorwaarden&gt;</t>
  </si>
  <si>
    <t>Precondities</t>
  </si>
  <si>
    <t>subcluster prioriteit</t>
  </si>
  <si>
    <t>Not defined</t>
  </si>
  <si>
    <t>Cluster</t>
  </si>
  <si>
    <t>R1</t>
  </si>
  <si>
    <t>R2</t>
  </si>
  <si>
    <t>R3</t>
  </si>
  <si>
    <t>R4</t>
  </si>
  <si>
    <t>G</t>
  </si>
  <si>
    <t>Totals FNG and FWG</t>
  </si>
  <si>
    <t>&amp;cont kolom</t>
  </si>
  <si>
    <t>0.1</t>
  </si>
  <si>
    <t>initiële versie</t>
  </si>
  <si>
    <t>Up2R9</t>
  </si>
  <si>
    <t>Up2R10</t>
  </si>
  <si>
    <t>Up2R11</t>
  </si>
  <si>
    <t>Up2R12</t>
  </si>
  <si>
    <t>Up2R13</t>
  </si>
  <si>
    <t>Up2R14</t>
  </si>
  <si>
    <t>Up2R15</t>
  </si>
  <si>
    <t>Not tested, Presumed Fault</t>
  </si>
  <si>
    <t>&lt;leeg&gt;</t>
  </si>
  <si>
    <t>Code</t>
  </si>
  <si>
    <t>Description</t>
  </si>
  <si>
    <t>Selected, Presumed Fault</t>
  </si>
  <si>
    <t>Not Selected</t>
  </si>
  <si>
    <t>G (GNF+GWF)</t>
  </si>
  <si>
    <t>F (FWG+FNG)</t>
  </si>
  <si>
    <t>Quality per run</t>
  </si>
  <si>
    <t>Quality development</t>
  </si>
  <si>
    <t>R13</t>
  </si>
  <si>
    <t>R14</t>
  </si>
  <si>
    <t>R15</t>
  </si>
  <si>
    <t>Total of runs</t>
  </si>
  <si>
    <t>auteur</t>
  </si>
  <si>
    <t>geautoriseerd door</t>
  </si>
  <si>
    <t>&lt;naam stakeholder&gt;</t>
  </si>
  <si>
    <t>SLEUTELINFORMATIE</t>
  </si>
  <si>
    <t>Laatst gewijzigd door</t>
  </si>
  <si>
    <t>Not Ready</t>
  </si>
  <si>
    <t>Systeem</t>
  </si>
  <si>
    <t>Testsoort</t>
  </si>
  <si>
    <t>OPDRACHT</t>
  </si>
  <si>
    <t>&lt;Welke productrisico’s kunnen optreden indien dit cluster niet wordt uitgevoerd of wanneer er tijdens de productie fouten optreden in dit onderdeel?&gt;</t>
  </si>
  <si>
    <t>Belang</t>
  </si>
  <si>
    <t>Kwaliteitsattribuut</t>
  </si>
  <si>
    <t>&lt;Welke kwaliteitsattributen liggen ten grondslag aan dit cluster?&gt;</t>
  </si>
  <si>
    <t>Testcases</t>
  </si>
  <si>
    <t>Metrics</t>
  </si>
  <si>
    <t>R5</t>
  </si>
  <si>
    <t>R6</t>
  </si>
  <si>
    <t>R7</t>
  </si>
  <si>
    <t>R8</t>
  </si>
  <si>
    <t>&lt;preconditie, specialistische kennis of commentaar&gt;&lt;beschrijf ook wanneer de bepaalde omgevingsvariabelen aangepast wil hebben en zet deze terug na de test&gt;</t>
  </si>
  <si>
    <t>Beschrijving testgeval</t>
  </si>
  <si>
    <t>Precondities testgeval</t>
  </si>
  <si>
    <t>Up2R5</t>
  </si>
  <si>
    <t>Up2R6</t>
  </si>
  <si>
    <t>Up2R7</t>
  </si>
  <si>
    <t>Up2R8</t>
  </si>
  <si>
    <t>N (N+NPG+NPF)</t>
  </si>
  <si>
    <t>Type</t>
  </si>
  <si>
    <t>Selected Presumed Good</t>
  </si>
  <si>
    <t>Selected Presumed False</t>
  </si>
  <si>
    <t>&lt;Welke omgeving is benodigd om de beschreven testen te kunnen uitvoeren? Zowel technische omgeving als benodigde resources en tijdsafhankelijkheden moeten hier genoemd worden. Is een kopie van de productieomgeving nodig of kan worden volstaan met een laboratoriumomgeving? Welke testdata wordt gebruikt&gt;</t>
  </si>
  <si>
    <t>RESULTAAT</t>
  </si>
  <si>
    <t>Acceptatiecriteria</t>
  </si>
  <si>
    <t>aantal testcondities</t>
  </si>
  <si>
    <t>Not selected</t>
  </si>
  <si>
    <t>R11</t>
  </si>
  <si>
    <t>R12</t>
  </si>
  <si>
    <t>Fault Never Good</t>
  </si>
  <si>
    <t>Good Never Fault</t>
  </si>
  <si>
    <t>Good Was Fault</t>
  </si>
  <si>
    <t>Geautoriseerd door</t>
  </si>
  <si>
    <t>Cluster ID</t>
  </si>
  <si>
    <t>Datum laatste wijziging</t>
  </si>
  <si>
    <t>Quality of system</t>
  </si>
  <si>
    <t>Quality of selection</t>
  </si>
  <si>
    <t>T</t>
  </si>
  <si>
    <t>F</t>
  </si>
  <si>
    <t>Fault Was Good</t>
  </si>
  <si>
    <t>Verwacht resultaat</t>
  </si>
  <si>
    <t>Omschrijving</t>
  </si>
  <si>
    <t>Applicatie</t>
  </si>
  <si>
    <t>Must have</t>
  </si>
  <si>
    <t>Should have</t>
  </si>
  <si>
    <t>Could have</t>
  </si>
  <si>
    <t>Won't have</t>
  </si>
  <si>
    <t>Not started</t>
  </si>
  <si>
    <t>aantal testgevallen</t>
  </si>
  <si>
    <t>&lt;handtekening&gt;</t>
  </si>
  <si>
    <t>subcluster ID</t>
  </si>
  <si>
    <t>subcluster naam</t>
  </si>
  <si>
    <t>R9</t>
  </si>
  <si>
    <t>R10</t>
  </si>
  <si>
    <t>N</t>
  </si>
  <si>
    <t>Fault In Test</t>
  </si>
  <si>
    <t>Fault In Application</t>
  </si>
  <si>
    <t>Selected, not executed</t>
  </si>
  <si>
    <t>FWG</t>
  </si>
  <si>
    <t>Resultaat</t>
    <phoneticPr fontId="0" type="noConversion"/>
  </si>
  <si>
    <t>testconditie</t>
  </si>
  <si>
    <t>testgeval</t>
  </si>
  <si>
    <t>Count(FNG)</t>
  </si>
  <si>
    <t>Count(FWG)</t>
  </si>
  <si>
    <t>R1 =&gt; R2</t>
  </si>
  <si>
    <t>R1 =&gt; R3</t>
  </si>
  <si>
    <t>R1 =&gt; R4</t>
  </si>
  <si>
    <t>R1 =&gt; R5</t>
  </si>
  <si>
    <t>R1 =&gt; R6</t>
  </si>
  <si>
    <t>Test prioriteit</t>
  </si>
  <si>
    <t>Incident nummer</t>
  </si>
  <si>
    <t>Functionele prioriteit</t>
  </si>
  <si>
    <t>n/a1</t>
  </si>
  <si>
    <t>n/a2</t>
  </si>
  <si>
    <t>Up2R1</t>
  </si>
  <si>
    <t>Up2R2</t>
  </si>
  <si>
    <t>Up2R3</t>
  </si>
  <si>
    <t>Up2R4</t>
  </si>
  <si>
    <t>UITVOERING</t>
  </si>
  <si>
    <t>Testaanpak</t>
  </si>
  <si>
    <t>Testomgeving</t>
  </si>
  <si>
    <t>Fault, Was Good</t>
  </si>
  <si>
    <t>Good, Never Fault</t>
  </si>
  <si>
    <t>Not tested Presumed False</t>
  </si>
  <si>
    <t>Not tested Presumed Good</t>
  </si>
  <si>
    <t>Good, Was Fault</t>
  </si>
  <si>
    <t xml:space="preserve"> </t>
  </si>
  <si>
    <t>Total Cumulated</t>
  </si>
  <si>
    <t>(afkorting)</t>
  </si>
  <si>
    <t>Selected, Presumed Good</t>
  </si>
  <si>
    <t>Good</t>
  </si>
  <si>
    <t>GNF</t>
  </si>
  <si>
    <t>S</t>
  </si>
  <si>
    <t>FNG</t>
  </si>
  <si>
    <t>GWF</t>
  </si>
  <si>
    <t>&lt;verwijs hier naar je stappenplannen en het gebruik van specifieke gegevens en queries&gt;</t>
  </si>
  <si>
    <t>Status testgeval</t>
  </si>
  <si>
    <t>Test Prioriteit</t>
  </si>
  <si>
    <t>Must Test</t>
  </si>
  <si>
    <t>Should Test</t>
  </si>
  <si>
    <t>Table with aggregated results</t>
  </si>
  <si>
    <t>Zie PL</t>
  </si>
  <si>
    <t>N.B. Op 08-01-2013 in overleg met de Productowner besloten dat INFO meldingen niet meer getest hoeven te worden. In dit testscript is hiermee rekening gehouden vanaf CAT07</t>
  </si>
  <si>
    <t>IST</t>
  </si>
  <si>
    <t>Testgevallen n.a.v. BMR27</t>
  </si>
  <si>
    <t>0.2</t>
  </si>
  <si>
    <t>VBPL12</t>
  </si>
  <si>
    <t>BMR</t>
  </si>
  <si>
    <t>BMR 27 wijzigingen</t>
  </si>
  <si>
    <t>Vulling nieuwe attributen Persoon adres</t>
  </si>
  <si>
    <t>Vulling van nieuwe/gewijzigde attributen Persoon adres:</t>
  </si>
  <si>
    <t>Nieuwe preconditie PRE094</t>
  </si>
  <si>
    <t>In Categorie 08/58 Verblijfplaats mag niet zowel groep 13 Adres buitenland als groep 14 Immigratie voorkomen</t>
  </si>
  <si>
    <t>Preconditie PRE057 tekstueel gewijzigd</t>
  </si>
  <si>
    <t>PRE057 tekstueek gewijzigd (controleer in DB)</t>
  </si>
  <si>
    <t>NPRE08C500T10</t>
  </si>
  <si>
    <t xml:space="preserve">In geval van een Nederlands verblijfadres moet 11.70 Woonplaatsnaam een bestaande (actuele danwel historische) woonplaats zijn, behorende bij de gemeente zoals vastgelegd in 09.10 Gemeente van inschrijving. Kortom het moet een in BAG voorkomende combinatie van woonplaats zijn en gemeente bevatten. Dit wordt gecontroleerd door na te gaan of de woonplaatsnaam voorkomt in de BRP stamtabel Plaats.
Uitzondering hierop is de standaardwaarde ‘.’. Dit wordt behandeld als &lt;geen waarde&gt;.
</t>
  </si>
  <si>
    <t>DEF021 (het adres is niet bekend)</t>
  </si>
  <si>
    <t xml:space="preserve">Vulling: "Identificatiecode adresseerbaar object" </t>
  </si>
  <si>
    <t>zie PL</t>
  </si>
  <si>
    <t>DEF022 (het adres is bekend)</t>
  </si>
  <si>
    <t>Vulling: "Identificatiecode adresseerbaar object"  (vulling LO3 11.80 Identificatiecode verblijfplaats)</t>
  </si>
  <si>
    <t>DEF022 (het adres is bekend) Woonplaatsnaam</t>
  </si>
  <si>
    <t>Vulling woonplaatsnaam met '.'</t>
  </si>
  <si>
    <t>DEF022 (het adres is bekend) Persoon aangetroffen op adres?</t>
  </si>
  <si>
    <t>&lt;geen waarde&gt;</t>
  </si>
  <si>
    <t>DEF033 (alleen plaatsnaam bekend) voor objecttype Persoon Adres</t>
  </si>
  <si>
    <t>Vulling BRP</t>
  </si>
  <si>
    <t>Vulling LO3</t>
  </si>
  <si>
    <t>Buitenlands adres regel 1</t>
  </si>
  <si>
    <t>13.40 adres buitenland</t>
  </si>
  <si>
    <t>Buitenlands adres regel 2</t>
  </si>
  <si>
    <t>Buitenlands adres regel 3</t>
  </si>
  <si>
    <t>DEF034 (meer dan alleen plaatsnaam bekend) voor objecttype Persoon Adres</t>
  </si>
  <si>
    <t>13.30 Regel 1 adres buitenland</t>
  </si>
  <si>
    <t>13.40 Regel 2 adres buitenland</t>
  </si>
  <si>
    <t>13.50 Regel 3 adres buitenland</t>
  </si>
  <si>
    <t>Datum vertrek uit Nederland (is geschrapt) -&gt; zie testgevallen migratie</t>
  </si>
  <si>
    <t>Identificatiecode adresseerbaar object -&gt; LO3 element 11.80</t>
  </si>
  <si>
    <t>Afgekorte naam openbare ruimte -&gt; LO3 element 11.10</t>
  </si>
  <si>
    <t>Woonplaatsnaam -&gt; 11.70</t>
  </si>
  <si>
    <t>Persoon aangetroffen op adres? -&gt; @@todo in bidirectionele conversie document</t>
  </si>
  <si>
    <t>Wordt niet gevuld vanuit LO3</t>
  </si>
  <si>
    <t>INSC05</t>
  </si>
  <si>
    <t>Tijdstip laatste wijziging</t>
  </si>
  <si>
    <t>Systeemdatum/tijd dat de gegevens in de BRP worden opgeslagen. Dit is hetzelfde tijdstip als in attribuut Administratieve handeling.Tijdstip registratie (zie conversieregel CBA001-LB03)</t>
  </si>
  <si>
    <t>Tijdstip laatste wijziging GBA-systematiek</t>
  </si>
  <si>
    <t>Onverwerkt bijhoudingsvoorstel niet-ingezetene aanwezig?</t>
  </si>
  <si>
    <t>gevuld met: &lt;geen waarde&gt; is op FALSE gezet</t>
  </si>
  <si>
    <t>ACTIE</t>
  </si>
  <si>
    <t>Gegevens aangepast (is verwijderd)</t>
  </si>
  <si>
    <t>Controleer of "Gegevens aangepast" is verwijderd bij Kern.Actie Groep Identiteit</t>
  </si>
  <si>
    <t>INSC05C10T10</t>
  </si>
  <si>
    <t>Datum ontlening (is toegevoegd)</t>
  </si>
  <si>
    <t>Controleer of "Datum ontlening" is gevuld met datum document bij Kern.Actie Groep Identiteit</t>
  </si>
  <si>
    <t>OK</t>
  </si>
  <si>
    <t>ACTBRON</t>
  </si>
  <si>
    <t>88.10 en 88.20 toegevoegd voor CAT1, 4, 6, 7, 8, 51, 54, 56, 58</t>
  </si>
  <si>
    <t>ACTBRONC10T10.xls</t>
  </si>
  <si>
    <t>ACTBRONC10T30.xls</t>
  </si>
  <si>
    <t>Elementen 88.10 en 88.20 toegevoegd bij bijhouding gedaan door Overheidsorgaan (BRP-LO3)</t>
  </si>
  <si>
    <t>Elementen 88.10 en 88.20 toegevoegd bij bijhouding niet gedaan door Overheidsorgaan (BRP-LO3)</t>
  </si>
  <si>
    <t>RNI Deelnemer 88.10 + Omschrijving verdrag 88.20 DEF085 en DEF086 (BRP-LO3)</t>
  </si>
  <si>
    <t>88.10 RNI-deelnemer wordt gevuld met Actie.partij (Er vindt een vertaling plaats aan de hand van de Conversietabel RNI-deelnemer)</t>
  </si>
  <si>
    <t>88.20 Omschrijving verdrag wordt gevuld met Actie/Bron.Rechtsgrondomschrijving</t>
  </si>
  <si>
    <t>88.10 RNI-deelnemer wordt gevuld met &lt;geen waarde&gt;</t>
  </si>
  <si>
    <t>88.20 Omschrijving verdrag wordt gevuld met &lt;geen waarde&gt;</t>
  </si>
  <si>
    <t>Bij de partij, die opgenomen is als Actie.Partij, heeft het attribuut Partij.soort de waarde 'Overheidsorgaan' (RNI 88.10 is gevuld)</t>
  </si>
  <si>
    <t>Bij de partij, die opgenomen is als Actie.Partij, heeft het attribuut Partij.soort niet de waarde 'Overheidsorgaan' (RNI 88.10 is niet gevuld, of alleen BRP-LO3 actie.partij gevuld met gemeente. Anders Migratievoorziening)</t>
  </si>
  <si>
    <t>RNI Deelnemer LO3-BRP</t>
  </si>
  <si>
    <t>PRE098 Als groep 88 RNI-deelnemer is opgenomen, dan moet 88.10 RNI-deelnemer opgenomen zijn</t>
  </si>
  <si>
    <t>ACTBRONC20T10.xls</t>
  </si>
  <si>
    <t>88.10 ontbreekt in groep 88 (88.20 is gevuld)</t>
  </si>
  <si>
    <t>PRE098 Als groep 88 RNI-deelnemer is opgenomen, dan moet 88.10 RNI-deelnemer opgenomen zijn.</t>
  </si>
  <si>
    <t>DEF081 Actualisering (in RNI) op basis van een deelnemersopgave</t>
  </si>
  <si>
    <t>Groep 88 is opgenomen en het betreft 1 van de volgende CAT: 01/51, 04/54, 06/56, 08/58</t>
  </si>
  <si>
    <t>BRP vulling:</t>
  </si>
  <si>
    <t>Actie.Partij</t>
  </si>
  <si>
    <t>88.10 RNI-deelnemer</t>
  </si>
  <si>
    <t>Actie/Bron.Rechtsgrondomschrijving</t>
  </si>
  <si>
    <t>Actie/Bron.Rechtsgrond</t>
  </si>
  <si>
    <t>88.20 Omschrijving verdrag</t>
  </si>
  <si>
    <t>LET OP: Actie/Bron is een nieuw aan te maken rij. Dit is dus niet de rij die al aangemaakt is in CBA001-LB01 (Actie/Bron.Actie en Actie/Bron.document) om het Document aan de Actie te koppelen</t>
  </si>
  <si>
    <t>ACTBRONC20T30.xls</t>
  </si>
  <si>
    <t>DEF082 Actualisering niet op basis van een deelnemersopgave &lt;&gt; CAT07</t>
  </si>
  <si>
    <r>
      <t xml:space="preserve">Groep 88 is </t>
    </r>
    <r>
      <rPr>
        <b/>
        <sz val="10"/>
        <rFont val="Arial"/>
        <family val="2"/>
      </rPr>
      <t>niet</t>
    </r>
    <r>
      <rPr>
        <sz val="10"/>
        <rFont val="Arial"/>
        <family val="2"/>
      </rPr>
      <t xml:space="preserve"> opgenomen en het betreft 1 van de volgende CAT: 01/51, 04/54, 06/56, 08/58</t>
    </r>
  </si>
  <si>
    <t>DEF082 Actualisering niet op basis van een deelnemersopgave = CAT07</t>
  </si>
  <si>
    <t>Groep 88 is opgenomen en het betreft CAT07</t>
  </si>
  <si>
    <t>Migratievoorziening'</t>
  </si>
  <si>
    <t>Onderzoek naar niet opgenomen gegevens?</t>
  </si>
  <si>
    <t xml:space="preserve"> @@ todo: voorlopig gevuld met FALSE omdat het veld verplicht is</t>
  </si>
  <si>
    <t>nvt</t>
  </si>
  <si>
    <t>RNI Deelnemer veldcontroles</t>
  </si>
  <si>
    <t>88.10 Code niet bekend in tabel</t>
  </si>
  <si>
    <t>88.10 gevuld met 0001</t>
  </si>
  <si>
    <t>ACTBRONC30T10.xls</t>
  </si>
  <si>
    <t>88.10 3 cijferig code</t>
  </si>
  <si>
    <t>88.10 gevuld met 000</t>
  </si>
  <si>
    <t>88.20 &gt; 50 tekens</t>
  </si>
  <si>
    <t>88.20 = 51 tekens</t>
  </si>
  <si>
    <t>88.20 = met leesteken</t>
  </si>
  <si>
    <t>88.20 = ?</t>
  </si>
  <si>
    <t>ACTBRONC10T20.xls (CAT6/56)</t>
  </si>
  <si>
    <t>ACTBRONC10T40.xls</t>
  </si>
  <si>
    <t>ACTBRONC20T20.xls</t>
  </si>
  <si>
    <t>ACTBRONC20T60.xls</t>
  </si>
  <si>
    <t>ACTBRONC20T70.xls (CAT06/56)</t>
  </si>
  <si>
    <t>ACTBRONC20T90.xls</t>
  </si>
  <si>
    <t>In BRP:</t>
  </si>
  <si>
    <t>Identificatiecode adresseerbaar object</t>
  </si>
  <si>
    <t>Afgekorte naam openbare ruimte</t>
  </si>
  <si>
    <t>Woonplaatsnaam</t>
  </si>
  <si>
    <t>0626010010016001</t>
  </si>
  <si>
    <t>S vd Oyeln</t>
  </si>
  <si>
    <t>Voorschoten</t>
  </si>
  <si>
    <t>PRE094 (ERROR)</t>
  </si>
  <si>
    <t>PRE057 (ERROR)</t>
  </si>
  <si>
    <t>Vulling: &lt;geen waarde&gt;</t>
  </si>
  <si>
    <t>Vulling: "0626010010016001"</t>
  </si>
  <si>
    <t>Woonplaatsnaam: &lt;geen waarde&gt;</t>
  </si>
  <si>
    <t>Main Street</t>
  </si>
  <si>
    <t>Controle in de db in tabel kern.his_persafgeleidadministrati:</t>
  </si>
  <si>
    <t>tslaatstewijz timestamp</t>
  </si>
  <si>
    <t>systeemdatum/tijd (tijd van draaien testgeval)</t>
  </si>
  <si>
    <t>tslaatstewijzgbasystematiek</t>
  </si>
  <si>
    <t>indonverwbijhvoorstelnieting</t>
  </si>
  <si>
    <t>indonderzoeknaarnietopgenome</t>
  </si>
  <si>
    <t>Controleer in db tabel kern.actie:</t>
  </si>
  <si>
    <t>Datum ontlening</t>
  </si>
  <si>
    <t>PRE054 (ERROR)</t>
  </si>
  <si>
    <t>STRUC_FOUT</t>
  </si>
  <si>
    <t>Mainstreet</t>
  </si>
  <si>
    <t>Toronto</t>
  </si>
  <si>
    <t>NOK Oranje-1827</t>
  </si>
  <si>
    <t>OK (wordt wel een nieuwe logmelding gebouwd zie Oranje-1863)</t>
  </si>
  <si>
    <t>LET OP: Bij de terugconversie zijn bij groep 88 (RNI) de gegevens leeg omdat groep 71 niet gevuld is (dit is verwacht gedrag) (dit laatste geldt voor ACTBRONC10T10.xls)</t>
  </si>
  <si>
    <t>ACTBRONC10T10b.xls (kopie van C10T10 met groep 71 gevuld)</t>
  </si>
  <si>
    <t>ACTBRONC10T10c.xls (kopie van C10T10 met alleen 71.10 gevuld)</t>
  </si>
  <si>
    <t>ACTBRONC10T10d.xls (kopie van C10T10 met alleen 71.20 gevuld)</t>
  </si>
  <si>
    <t>Vulling Vorige/Volgend A-nummer LO3-BRP-LO3</t>
  </si>
  <si>
    <t>Vulling Vorige/Volgende A-nummer LO3-BRP-LO3 CAT01</t>
  </si>
  <si>
    <t>In BRP zijn de volgende elementen gevuld: Vorige Adminstratienummer (met 20.10) en Volgende Administratienummer (met 20.20)</t>
  </si>
  <si>
    <t>Op de terugweg is er geen verschil m.b.t. A-nummers</t>
  </si>
  <si>
    <t>Vulling Vorige/Volgende A-nummer LO3-BRP-LO3 CAT51</t>
  </si>
  <si>
    <t>In CAT01 zijn elementen 20.10 (Vorige) en 20.20 (Volgende) gevuld</t>
  </si>
  <si>
    <t>In CAT51 zijn elementen 20.10 (Vorige) en 20.20 (Volgende) gevuld</t>
  </si>
  <si>
    <t>VANR05</t>
  </si>
  <si>
    <t>"VANR05C10T30.xls"</t>
  </si>
  <si>
    <t>"VANR05C10T10.xls"</t>
  </si>
  <si>
    <t>"VANR05C10T20.xls"</t>
  </si>
  <si>
    <t>Vulling Vorige/Volgende A-nummer LO3-BRP-LO3 CAT01 en CAT51</t>
  </si>
  <si>
    <t>In CAT01 en CAT51 zijn elementen 20.10 (Vorige) en 20.20 (Volgende) gevuld</t>
  </si>
  <si>
    <t>Controleren Vorige/Volgende A-nummer volgens HUP</t>
  </si>
  <si>
    <t>In de HUP zijn een aantal situaties beschreven mbt A-nummerwijzigingen, deze specifieke testgevallen zijn al beschreven in het testscript van VANR (Test\_01 Conversie\03 Testscripts\Groep 20 A-nummer verwijzing)</t>
  </si>
  <si>
    <t>Controleren bestaande testgevallen in de regressietest, deze testgevallen dekken de verschillende situaties in de HUP mbt A-nummer wijzigingen</t>
  </si>
  <si>
    <t>"VANR01 t/m VANR03"</t>
  </si>
  <si>
    <t>In BRP zijn de elementen Vorige en Volgende administratienummers gevuld indien 20.10 of 20.20 gevuld is</t>
  </si>
  <si>
    <t>Op de terugweg is er geen verschil m.b.t. A-nummers vulling</t>
  </si>
  <si>
    <t>LET OP! Bij testgeval ACTBRONC20T20 wordt PRE098 SUPPRESSED omdat CAT56 onjuist is en CAT06 is leeg</t>
  </si>
  <si>
    <t>NATIBMR</t>
  </si>
  <si>
    <t>"NATI05C10T30.xls"</t>
  </si>
  <si>
    <t>"NATI05C20T10.xls"</t>
  </si>
  <si>
    <t>"NATI05C20T20.xls"</t>
  </si>
  <si>
    <t>Converteren Geprivilegieerde (Probas)</t>
  </si>
  <si>
    <t>Converteren geprivilegieerde (PROBAS)</t>
  </si>
  <si>
    <t>(Oranje-1875)</t>
  </si>
  <si>
    <t>Bij beschrijving document: "Probas"</t>
  </si>
  <si>
    <t>Bijzondere verblijfsrechtelijke positie in BRP krijgt de waarde "Ja"</t>
  </si>
  <si>
    <t>Converteren niet Geprivilegieerde (niet PROBAS)</t>
  </si>
  <si>
    <t>Beschrijving document: "Niet PROBAS"</t>
  </si>
  <si>
    <t>Converteren PROBAS in historie</t>
  </si>
  <si>
    <t>In CAT54, beschrijving document: "PROBAS"</t>
  </si>
  <si>
    <t>Geen BRP stapel BVP</t>
  </si>
  <si>
    <t>OUDS04</t>
  </si>
  <si>
    <t>BIJZSIT01</t>
  </si>
  <si>
    <t>Bijzondere situaties n.a.v. BMR wijziging</t>
  </si>
  <si>
    <t>LB027</t>
  </si>
  <si>
    <t>Een voorkomen uit LO3 heeft niet geleid tot gegevens in de BRP.</t>
  </si>
  <si>
    <t>"Test_oranje_147.xls"</t>
  </si>
  <si>
    <t>LB028</t>
  </si>
  <si>
    <t xml:space="preserve">Er is een Adres buitenland geregistreerd waarbij 85.10 Ingangsdatum geldigheid niet gelijk is aan 13.20 Datum </t>
  </si>
  <si>
    <t>"VBPL07C20T10.xls"</t>
  </si>
  <si>
    <t>LB029 (is geschrapt)</t>
  </si>
  <si>
    <t>Geen melding</t>
  </si>
  <si>
    <t>"Oranje-1651-LB029-geen triggers.xls"</t>
  </si>
  <si>
    <t>LB030</t>
  </si>
  <si>
    <t xml:space="preserve">Er is een verificatie uitgevoerd zonder dat de RNI-deelnemer geregistreerd is. </t>
  </si>
  <si>
    <t>"ACTBRONC10T10e.xls"</t>
  </si>
  <si>
    <t>LB031</t>
  </si>
  <si>
    <t xml:space="preserve">Er is in categorie 07 een RNI-deelnemer geregistreerd zonder dat er een verificatie is uitgevoerd. </t>
  </si>
  <si>
    <t>"ACTBRONC10T10.xls"</t>
  </si>
  <si>
    <t>LB031 en LB032 (ACTBRONC10T10)</t>
  </si>
  <si>
    <t>LB032</t>
  </si>
  <si>
    <t>"ACTBRONC10T10b.xls"</t>
  </si>
  <si>
    <t>Datumtijdregistratie BRP is overgenomen van element 80.20 (19840204)</t>
  </si>
  <si>
    <t>Converteren CAT02 en CAT03</t>
  </si>
  <si>
    <t>Datum aanvang = 62.10 (ipv 85.10)</t>
  </si>
  <si>
    <t>Datum aanvang is gewijzigd naar 62.10 (ipv 85.10) voor CAT02 en CAT03</t>
  </si>
  <si>
    <t>In de PL is een andere datum gebruikt voor 62.10 t.o.v. 85.10</t>
  </si>
  <si>
    <t>"OUDS04C10T10"</t>
  </si>
  <si>
    <t>Datum aanvang = 62.10</t>
  </si>
  <si>
    <t>Datum einde van CAT52/53 = 62.10 van  CAT02/03</t>
  </si>
  <si>
    <t>Datum einde = 62.10</t>
  </si>
  <si>
    <t>"OUDS04C10T20"</t>
  </si>
  <si>
    <t>NADV01</t>
  </si>
  <si>
    <t>Nadere aanduiding verval in historie (BRP)</t>
  </si>
  <si>
    <t>LB21 Stap 2</t>
  </si>
  <si>
    <t>"HINW01C10T30.xls"</t>
  </si>
  <si>
    <t>In kern.his_persids = nadere aanduiding verval = "O"</t>
  </si>
  <si>
    <t>LB21 Stap 3b</t>
  </si>
  <si>
    <t>In kern.his_persids = nadere aanduiding verval = &lt;geen waarde&gt;</t>
  </si>
  <si>
    <t>LB22 Stap 2</t>
  </si>
  <si>
    <t>Onjuiste LO3-rij in CAT51 (naamgebruik)</t>
  </si>
  <si>
    <t>Juiste LO3-rij in CAT51 (id nr)</t>
  </si>
  <si>
    <t>Onjuiste LO3-rij in CAT51 (id nr)</t>
  </si>
  <si>
    <t>In kern.his_persnaamgebruik = nadere aanduiding verval = "O"</t>
  </si>
  <si>
    <t>LB22 Stap 3</t>
  </si>
  <si>
    <t>Juiste LO3-rij in CAT51 (naamgebruik)</t>
  </si>
  <si>
    <t>In kern.his_persnaamgebruik = nadere aanduiding verval = &lt;geen waarde&gt;</t>
  </si>
  <si>
    <t>LB23 Stap 2</t>
  </si>
  <si>
    <t>LO3-rij is een niet-lege onjuiste rij (Geslachtsaanduiding) CAT51</t>
  </si>
  <si>
    <t>In kern.his_persgeslachtaand = nadere aanduiding verval = "O"</t>
  </si>
  <si>
    <t>LB23 Stap 3c</t>
  </si>
  <si>
    <t>LO3-rij is een niet-lege juiste rij (Geslachtsaanduiding) CAT51</t>
  </si>
  <si>
    <t>In kern.his_persgeslachtaand = nadere aanduiding verval = &lt;geen waarde&gt;</t>
  </si>
  <si>
    <t>LB23 Stap 4d</t>
  </si>
  <si>
    <t>LB23 Stap 4e</t>
  </si>
  <si>
    <t>LB24 Stap 2a</t>
  </si>
  <si>
    <t>In kern.his_persoverlijden = nadere aanduiding verval = "O"</t>
  </si>
  <si>
    <t>LB24 Stap 2b</t>
  </si>
  <si>
    <t>In kern.his_persoverlijden = nadere aanduiding verval = &lt;geen waarde&gt;</t>
  </si>
  <si>
    <t>LB24 Stap 3c</t>
  </si>
  <si>
    <t>"HINW06C10T10.xls</t>
  </si>
  <si>
    <t>"HINW06C10T30.xls</t>
  </si>
  <si>
    <t>"HINW05C10T40.xls"</t>
  </si>
  <si>
    <t>LO3-rij is een niet-lege juiste rij (Huwelijk) CAT55</t>
  </si>
  <si>
    <t>LO3-rij is een niet-lege onjuiste rij (Overlijden) CAT56</t>
  </si>
  <si>
    <t>LO3-rij is een lege rij (Overlijden) CAT56</t>
  </si>
  <si>
    <t>"HINW10C10T60a.xls"</t>
  </si>
  <si>
    <t>LO3-rij is een lege onjuiste rij (Verblijfstitel) CAT60</t>
  </si>
  <si>
    <t>(Oranje-1651)</t>
  </si>
  <si>
    <t>(Oranje-1839)</t>
  </si>
  <si>
    <t>OK (Oranje-1892 en 1893)</t>
  </si>
  <si>
    <t>VBPL13</t>
  </si>
  <si>
    <t xml:space="preserve">In LO3PL is 72.10 "Omschrijving van de aangifte adreshouding" gevuld (Er vindt een vertaling plaats aan de hand van de conversietabel Aangifte adreshouding) </t>
  </si>
  <si>
    <t>"Reden wijziging migratie" in BRP gevuld (met de waarde uit 72.10)</t>
  </si>
  <si>
    <t>Gevuld met "A"</t>
  </si>
  <si>
    <t>Reden wijziging migratie gevuld = A</t>
  </si>
  <si>
    <t>"VBPL08C10T10"</t>
  </si>
  <si>
    <t>Reden wijziging migratie gevuld = B</t>
  </si>
  <si>
    <t>"VBPL08C10T20"</t>
  </si>
  <si>
    <t>Reden wijziging migratie gevuld = G</t>
  </si>
  <si>
    <t>"VBPL08C10T30"</t>
  </si>
  <si>
    <t>Gevuld met "B"</t>
  </si>
  <si>
    <t>Gevuld met "G"</t>
  </si>
  <si>
    <t>Gevuld met "H"</t>
  </si>
  <si>
    <t>"VBPL08C10T40"</t>
  </si>
  <si>
    <t>Gevuld met "I"</t>
  </si>
  <si>
    <t>"VBPL08C10T50"</t>
  </si>
  <si>
    <t>Reden wijziging migratie gevuld = H</t>
  </si>
  <si>
    <t>Reden wijziging migratie gevuld = I</t>
  </si>
  <si>
    <t>Reden wijziging migratie gevuld = K</t>
  </si>
  <si>
    <t>Gevuld met "K"</t>
  </si>
  <si>
    <t>"VBPL08C10T60"</t>
  </si>
  <si>
    <t>Reden wijziging migratie gevuld = M</t>
  </si>
  <si>
    <t>"VBPL08C10T70"</t>
  </si>
  <si>
    <t>Reden wijziging migratie gevuld = O</t>
  </si>
  <si>
    <t>Gevuld met "M"</t>
  </si>
  <si>
    <t>Gevuld met "O"</t>
  </si>
  <si>
    <t>"VBPL08C10T80"</t>
  </si>
  <si>
    <t>Reden wijziging migratie gevuld = P</t>
  </si>
  <si>
    <t>Gevuld met "P"</t>
  </si>
  <si>
    <t>"VBPL08C10T90"</t>
  </si>
  <si>
    <t>Reden wijziging migratie gevuld = T</t>
  </si>
  <si>
    <t>"VBPL08C10T100"</t>
  </si>
  <si>
    <t>Gevuld met "T"</t>
  </si>
  <si>
    <t>Reden wijziging migratie gevuld = W</t>
  </si>
  <si>
    <t>Gevuld met "W"</t>
  </si>
  <si>
    <t>"VBPL08C10T110"</t>
  </si>
  <si>
    <t>Reden wijziging migratie gevuld = .</t>
  </si>
  <si>
    <t>Gevuld met "."</t>
  </si>
  <si>
    <t>"VBPL08C10T120"</t>
  </si>
  <si>
    <t>Aangifte adreshouding niet gevuld</t>
  </si>
  <si>
    <t>In LO3PL is 72.10 "Omschrijving van de aangifte adreshouding" niet gevuld</t>
  </si>
  <si>
    <t>"VBPL08C20T10"</t>
  </si>
  <si>
    <t>Aangifte adreshouding is gevuld met "C"</t>
  </si>
  <si>
    <t>"VBPL08C20T20"</t>
  </si>
  <si>
    <t>PRE054</t>
  </si>
  <si>
    <t>BRP element Reden wijziging migratie/aangever migratie (foutscenario)</t>
  </si>
  <si>
    <t>BRP element Reden wijziging migratie/aangever migratie</t>
  </si>
  <si>
    <t>Aangever = geen vulling</t>
  </si>
  <si>
    <t>ambtshalve (A)</t>
  </si>
  <si>
    <t>Ministrieel besluit (M)</t>
  </si>
  <si>
    <t>Aangever = G</t>
  </si>
  <si>
    <t>Aangifte door Persoon (P)</t>
  </si>
  <si>
    <t>Aangever = H</t>
  </si>
  <si>
    <t>Aangever = I</t>
  </si>
  <si>
    <t>Aangever = K</t>
  </si>
  <si>
    <t>Aangever = M</t>
  </si>
  <si>
    <t>Aangever = O</t>
  </si>
  <si>
    <t>Aangever = P</t>
  </si>
  <si>
    <t>Reden wijziging = B</t>
  </si>
  <si>
    <t>Reden wijziging = I</t>
  </si>
  <si>
    <t>reden wijziging = geen waarde</t>
  </si>
  <si>
    <t>geen vulling</t>
  </si>
  <si>
    <t>Gevuld met "C"</t>
  </si>
  <si>
    <t>LB028b</t>
  </si>
  <si>
    <t>"VBPL07C20T10b.xls"</t>
  </si>
  <si>
    <t>Er is een Adres buitenland geregistreerd waarbij 85.10 Ingangsdatum geldigheid niet gelijk is aan 13.20 Datum en 09.20 Datum inschrijving gemeente</t>
  </si>
  <si>
    <t>Testbasis</t>
  </si>
  <si>
    <t>Oranje-1802</t>
  </si>
  <si>
    <t>Oranje-1797</t>
  </si>
  <si>
    <t>Oranje-1800</t>
  </si>
  <si>
    <t>Oranje-1801</t>
  </si>
  <si>
    <t>Oranje-1620</t>
  </si>
  <si>
    <t>Oranje-1870</t>
  </si>
  <si>
    <t>Oranje-1868</t>
  </si>
  <si>
    <t>Oranje-1651</t>
  </si>
  <si>
    <t>Oranje-1869</t>
  </si>
  <si>
    <t>Oranje-1936</t>
  </si>
  <si>
    <t>Deze testgevallen zijn gemaakt i.h.k.v. BMR wijzigingen, zie ook de betreffende JIRA issues</t>
  </si>
  <si>
    <t>https://www.modernodam.nl/jira/browse/ORANJE-1802</t>
  </si>
  <si>
    <t>https://www.modernodam.nl/jira/browse/ORANJE-1797</t>
  </si>
  <si>
    <t>https://www.modernodam.nl/jira/browse/ORANJE-1800</t>
  </si>
  <si>
    <t>https://www.modernodam.nl/jira/browse/ORANJE-1801</t>
  </si>
  <si>
    <t>https://www.modernodam.nl/jira/browse/ORANJE-1620</t>
  </si>
  <si>
    <t>https://www.modernodam.nl/jira/browse/ORANJE-1870</t>
  </si>
  <si>
    <t>https://www.modernodam.nl/jira/browse/ORANJE-1868</t>
  </si>
  <si>
    <t>https://www.modernodam.nl/jira/browse/ORANJE-1651</t>
  </si>
  <si>
    <t>https://www.modernodam.nl/jira/browse/ORANJE-1869</t>
  </si>
  <si>
    <t>https://www.modernodam.nl/jira/browse/ORANJE-1936</t>
  </si>
  <si>
    <t>Definitieve versie</t>
  </si>
  <si>
    <t>1.0</t>
  </si>
  <si>
    <t>2.0</t>
  </si>
  <si>
    <t>Definitieve versie ten behoeve van Release 3.1</t>
  </si>
  <si>
    <t>De Partij, die opgenomen is als Actie.Partij, komt voor in Conversietabel RNI-deelnemer</t>
  </si>
  <si>
    <t>De Partij, die opgenomen is als Actie.Partij, komt niet voor in Conversietabel RNI-deelnemer</t>
  </si>
  <si>
    <t>2.1</t>
  </si>
  <si>
    <t>Tabblad ORANJE-1801 aangepast ACTBRONC10 n.a.v. ORANJE-3913 (DEF085/086)</t>
  </si>
  <si>
    <t>Closed issues verwerkt</t>
  </si>
  <si>
    <t>2.2</t>
  </si>
  <si>
    <t>oBRP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</si>
</sst>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m/yyyy"/>
    <numFmt numFmtId="165" formatCode="dd\ mmm\ yyyy"/>
  </numFmts>
  <fonts count="21" x14ac:knownFonts="1">
    <font>
      <sz val="10"/>
      <name val="Arial"/>
      <family val="2"/>
    </font>
    <font>
      <sz val="8"/>
      <name val="Arial"/>
      <family val="2"/>
    </font>
    <font>
      <sz val="10"/>
      <name val="Arial"/>
      <family val="2"/>
    </font>
    <font>
      <sz val="10"/>
      <name val="Arial"/>
      <family val="2"/>
    </font>
    <font>
      <b/>
      <sz val="10"/>
      <name val="Arial"/>
      <family val="2"/>
    </font>
    <font>
      <b/>
      <sz val="8"/>
      <name val="Arial"/>
      <family val="2"/>
    </font>
    <font>
      <sz val="8"/>
      <name val="Arial"/>
      <family val="2"/>
    </font>
    <font>
      <b/>
      <sz val="12"/>
      <name val="Arial Black"/>
      <family val="2"/>
    </font>
    <font>
      <i/>
      <sz val="10"/>
      <name val="Arial"/>
      <family val="2"/>
    </font>
    <font>
      <b/>
      <sz val="10"/>
      <name val="Arial"/>
      <family val="2"/>
    </font>
    <font>
      <sz val="10"/>
      <color indexed="8"/>
      <name val="Arial"/>
      <family val="2"/>
    </font>
    <font>
      <b/>
      <sz val="10"/>
      <color indexed="8"/>
      <name val="Arial"/>
      <family val="2"/>
    </font>
    <font>
      <b/>
      <i/>
      <sz val="10"/>
      <color indexed="57"/>
      <name val="Arial"/>
      <family val="2"/>
    </font>
    <font>
      <sz val="10"/>
      <color indexed="22"/>
      <name val="Arial"/>
      <family val="2"/>
    </font>
    <font>
      <b/>
      <sz val="10"/>
      <color indexed="8"/>
      <name val="Arial"/>
      <family val="2"/>
    </font>
    <font>
      <b/>
      <sz val="10"/>
      <color indexed="22"/>
      <name val="Arial"/>
      <family val="2"/>
    </font>
    <font>
      <b/>
      <sz val="10"/>
      <color indexed="57"/>
      <name val="Arial"/>
      <family val="2"/>
    </font>
    <font>
      <b/>
      <sz val="10"/>
      <color rgb="FFFF0000"/>
      <name val="Arial"/>
      <family val="2"/>
    </font>
    <font>
      <sz val="9"/>
      <name val="Verdana"/>
      <family val="2"/>
    </font>
    <font>
      <u/>
      <sz val="10"/>
      <color theme="10"/>
      <name val="Arial"/>
      <family val="2"/>
    </font>
    <font>
      <strike/>
      <sz val="10"/>
      <name val="Arial"/>
      <family val="2"/>
    </font>
  </fonts>
  <fills count="6">
    <fill>
      <patternFill patternType="none"/>
    </fill>
    <fill>
      <patternFill patternType="gray125"/>
    </fill>
    <fill>
      <patternFill patternType="solid">
        <fgColor indexed="22"/>
        <bgColor indexed="64"/>
      </patternFill>
    </fill>
    <fill>
      <patternFill patternType="solid">
        <fgColor indexed="51"/>
        <bgColor indexed="64"/>
      </patternFill>
    </fill>
    <fill>
      <patternFill patternType="solid">
        <fgColor indexed="13"/>
        <bgColor indexed="64"/>
      </patternFill>
    </fill>
    <fill>
      <patternFill patternType="solid">
        <fgColor indexed="55"/>
        <bgColor indexed="64"/>
      </patternFill>
    </fill>
  </fills>
  <borders count="17">
    <border>
      <left/>
      <right/>
      <top/>
      <bottom/>
      <diagonal/>
    </border>
    <border>
      <left/>
      <right style="thin">
        <color auto="1"/>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hair">
        <color auto="1"/>
      </top>
      <bottom style="hair">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right/>
      <top style="hair">
        <color auto="1"/>
      </top>
      <bottom/>
      <diagonal/>
    </border>
    <border>
      <left style="thin">
        <color auto="1"/>
      </left>
      <right/>
      <top style="thin">
        <color auto="1"/>
      </top>
      <bottom style="thin">
        <color auto="1"/>
      </bottom>
      <diagonal/>
    </border>
  </borders>
  <cellStyleXfs count="9">
    <xf numFmtId="0" fontId="0" fillId="0" borderId="0" applyNumberFormat="0">
      <alignment horizontal="left" vertical="top"/>
    </xf>
    <xf numFmtId="0" fontId="9" fillId="2" borderId="1" applyNumberFormat="0">
      <alignment horizontal="left" vertical="top"/>
    </xf>
    <xf numFmtId="0" fontId="3" fillId="0" borderId="0" applyNumberFormat="0">
      <alignment horizontal="left" vertical="top"/>
      <protection locked="0"/>
    </xf>
    <xf numFmtId="0" fontId="12" fillId="0" borderId="0" applyNumberFormat="0">
      <alignment horizontal="left" vertical="top"/>
    </xf>
    <xf numFmtId="0" fontId="11" fillId="3" borderId="0" applyNumberFormat="0">
      <alignment horizontal="left" vertical="top"/>
    </xf>
    <xf numFmtId="0" fontId="4" fillId="4" borderId="2" applyNumberFormat="0">
      <alignment horizontal="left" vertical="top"/>
    </xf>
    <xf numFmtId="0" fontId="11" fillId="3" borderId="2" applyNumberFormat="0">
      <alignment horizontal="left" vertical="top"/>
    </xf>
    <xf numFmtId="0" fontId="14" fillId="0" borderId="0" applyNumberFormat="0">
      <alignment horizontal="left" vertical="top"/>
    </xf>
    <xf numFmtId="0" fontId="19" fillId="0" borderId="0" applyNumberFormat="0" applyFill="0" applyBorder="0" applyAlignment="0" applyProtection="0">
      <alignment horizontal="left" vertical="top"/>
    </xf>
  </cellStyleXfs>
  <cellXfs count="187">
    <xf numFmtId="0" fontId="0" fillId="0" borderId="0" xfId="0">
      <alignment horizontal="left" vertical="top"/>
    </xf>
    <xf numFmtId="0" fontId="10" fillId="3" borderId="3" xfId="4" applyFont="1" applyBorder="1">
      <alignment horizontal="left" vertical="top"/>
    </xf>
    <xf numFmtId="0" fontId="10" fillId="3" borderId="4" xfId="4" applyFont="1" applyBorder="1">
      <alignment horizontal="left" vertical="top"/>
    </xf>
    <xf numFmtId="0" fontId="11" fillId="3" borderId="0" xfId="4">
      <alignment horizontal="left" vertical="top"/>
    </xf>
    <xf numFmtId="0" fontId="11" fillId="3" borderId="0" xfId="4" applyBorder="1">
      <alignment horizontal="left" vertical="top"/>
    </xf>
    <xf numFmtId="0" fontId="4" fillId="0" borderId="0" xfId="0" applyFont="1" applyBorder="1" applyAlignment="1" applyProtection="1">
      <alignment vertical="top"/>
      <protection locked="0"/>
    </xf>
    <xf numFmtId="0" fontId="0" fillId="2" borderId="0" xfId="0" applyFill="1" applyBorder="1">
      <alignment horizontal="left" vertical="top"/>
    </xf>
    <xf numFmtId="0" fontId="0" fillId="0" borderId="0" xfId="0" applyFill="1" applyBorder="1">
      <alignment horizontal="left" vertical="top"/>
    </xf>
    <xf numFmtId="0" fontId="0" fillId="0" borderId="0" xfId="0" applyFill="1">
      <alignment horizontal="left" vertical="top"/>
    </xf>
    <xf numFmtId="0" fontId="5" fillId="5" borderId="0" xfId="0" applyFont="1" applyFill="1" applyBorder="1" applyProtection="1">
      <alignment horizontal="left" vertical="top"/>
    </xf>
    <xf numFmtId="0" fontId="5" fillId="2" borderId="0" xfId="0" applyFont="1" applyFill="1" applyBorder="1" applyProtection="1">
      <alignment horizontal="left" vertical="top"/>
    </xf>
    <xf numFmtId="0" fontId="4" fillId="2" borderId="0" xfId="0" applyFont="1" applyFill="1" applyBorder="1" applyProtection="1">
      <alignment horizontal="left" vertical="top"/>
    </xf>
    <xf numFmtId="0" fontId="2" fillId="0" borderId="0" xfId="0" applyFont="1" applyFill="1" applyBorder="1" applyAlignment="1" applyProtection="1">
      <alignment horizontal="left" vertical="top" wrapText="1"/>
    </xf>
    <xf numFmtId="0" fontId="8" fillId="0" borderId="0" xfId="0" applyFont="1" applyFill="1" applyBorder="1" applyAlignment="1" applyProtection="1">
      <alignment horizontal="left" vertical="top" wrapText="1"/>
      <protection locked="0"/>
    </xf>
    <xf numFmtId="0" fontId="2" fillId="0" borderId="0" xfId="0" applyFont="1" applyFill="1" applyBorder="1" applyProtection="1">
      <alignment horizontal="left" vertical="top"/>
      <protection locked="0"/>
    </xf>
    <xf numFmtId="0" fontId="0" fillId="0" borderId="0" xfId="0" applyFill="1" applyBorder="1" applyProtection="1">
      <alignment horizontal="left" vertical="top"/>
    </xf>
    <xf numFmtId="0" fontId="0" fillId="2" borderId="0" xfId="0" applyFill="1" applyBorder="1" applyAlignment="1" applyProtection="1">
      <alignment horizontal="center"/>
    </xf>
    <xf numFmtId="0" fontId="0" fillId="2" borderId="0" xfId="0" applyFill="1" applyBorder="1" applyProtection="1">
      <alignment horizontal="left" vertical="top"/>
    </xf>
    <xf numFmtId="0" fontId="5" fillId="5" borderId="0" xfId="0" applyFont="1" applyFill="1" applyBorder="1" applyAlignment="1" applyProtection="1">
      <alignment horizontal="center" textRotation="90"/>
    </xf>
    <xf numFmtId="0" fontId="5" fillId="5" borderId="0" xfId="0" applyFont="1" applyFill="1" applyBorder="1" applyAlignment="1" applyProtection="1">
      <alignment textRotation="90"/>
    </xf>
    <xf numFmtId="0" fontId="4" fillId="5" borderId="0" xfId="0" applyFont="1" applyFill="1" applyBorder="1" applyAlignment="1" applyProtection="1">
      <alignment horizontal="center" textRotation="90" wrapText="1"/>
    </xf>
    <xf numFmtId="0" fontId="0" fillId="5" borderId="0" xfId="0" applyFill="1" applyBorder="1" applyProtection="1">
      <alignment horizontal="left" vertical="top"/>
    </xf>
    <xf numFmtId="0" fontId="4" fillId="5" borderId="0" xfId="0" applyFont="1" applyFill="1" applyBorder="1" applyProtection="1">
      <alignment horizontal="left" vertical="top"/>
    </xf>
    <xf numFmtId="0" fontId="0" fillId="5" borderId="0" xfId="0" applyFill="1" applyBorder="1" applyAlignment="1" applyProtection="1">
      <alignment horizontal="center"/>
    </xf>
    <xf numFmtId="0" fontId="5" fillId="5" borderId="0" xfId="0" applyFont="1" applyFill="1" applyBorder="1" applyAlignment="1" applyProtection="1">
      <alignment horizontal="center"/>
    </xf>
    <xf numFmtId="0" fontId="4" fillId="5" borderId="0" xfId="0" applyFont="1" applyFill="1" applyBorder="1" applyAlignment="1" applyProtection="1">
      <alignment horizontal="center" textRotation="90"/>
    </xf>
    <xf numFmtId="0" fontId="0" fillId="2" borderId="0" xfId="0" applyNumberFormat="1" applyFill="1" applyBorder="1" applyAlignment="1" applyProtection="1">
      <alignment horizontal="center"/>
    </xf>
    <xf numFmtId="10" fontId="0" fillId="2" borderId="0" xfId="0" applyNumberFormat="1" applyFill="1" applyBorder="1" applyAlignment="1" applyProtection="1">
      <alignment horizontal="center"/>
    </xf>
    <xf numFmtId="0" fontId="5" fillId="0" borderId="0" xfId="0" applyFont="1" applyFill="1" applyBorder="1" applyProtection="1">
      <alignment horizontal="left" vertical="top"/>
    </xf>
    <xf numFmtId="0" fontId="0" fillId="0" borderId="0" xfId="0" applyFill="1" applyBorder="1" applyAlignment="1" applyProtection="1">
      <alignment horizontal="center"/>
    </xf>
    <xf numFmtId="0" fontId="0" fillId="2" borderId="0" xfId="0" applyFill="1" applyBorder="1" applyProtection="1">
      <alignment horizontal="left" vertical="top"/>
      <protection locked="0"/>
    </xf>
    <xf numFmtId="164" fontId="4" fillId="0" borderId="0" xfId="0" applyNumberFormat="1" applyFont="1" applyFill="1" applyBorder="1" applyAlignment="1" applyProtection="1">
      <alignment horizontal="left" vertical="top" wrapText="1"/>
    </xf>
    <xf numFmtId="0" fontId="0" fillId="0" borderId="0" xfId="0" applyFill="1" applyBorder="1" applyAlignment="1" applyProtection="1">
      <alignment horizontal="left" vertical="top" wrapText="1"/>
      <protection locked="0"/>
    </xf>
    <xf numFmtId="164" fontId="2" fillId="0" borderId="0" xfId="0" applyNumberFormat="1" applyFont="1" applyFill="1" applyBorder="1" applyAlignment="1" applyProtection="1">
      <alignment horizontal="left" vertical="top" wrapText="1"/>
      <protection locked="0"/>
    </xf>
    <xf numFmtId="164" fontId="4" fillId="0" borderId="0" xfId="0" applyNumberFormat="1" applyFont="1" applyFill="1" applyBorder="1" applyAlignment="1" applyProtection="1">
      <alignment horizontal="left" vertical="top" wrapText="1"/>
      <protection locked="0"/>
    </xf>
    <xf numFmtId="0" fontId="4" fillId="0" borderId="5" xfId="0" applyFont="1" applyFill="1" applyBorder="1" applyAlignment="1" applyProtection="1">
      <alignment horizontal="left" vertical="top"/>
      <protection locked="0"/>
    </xf>
    <xf numFmtId="0" fontId="2" fillId="0" borderId="0" xfId="0" applyFont="1" applyFill="1" applyBorder="1" applyAlignment="1" applyProtection="1">
      <alignment horizontal="left" vertical="top" wrapText="1"/>
      <protection locked="0"/>
    </xf>
    <xf numFmtId="0" fontId="2" fillId="0" borderId="0" xfId="0" applyFont="1" applyFill="1" applyBorder="1" applyAlignment="1" applyProtection="1">
      <alignment horizontal="left" vertical="top"/>
    </xf>
    <xf numFmtId="0" fontId="2" fillId="0" borderId="0" xfId="0" applyFont="1" applyBorder="1" applyAlignment="1" applyProtection="1">
      <alignment wrapText="1"/>
      <protection locked="0"/>
    </xf>
    <xf numFmtId="0" fontId="2" fillId="0" borderId="0" xfId="0" applyFont="1" applyBorder="1" applyAlignment="1" applyProtection="1">
      <alignment vertical="top" wrapText="1"/>
      <protection locked="0"/>
    </xf>
    <xf numFmtId="0" fontId="2" fillId="0" borderId="0" xfId="0" applyFont="1" applyProtection="1">
      <alignment horizontal="left" vertical="top"/>
    </xf>
    <xf numFmtId="0" fontId="2" fillId="0" borderId="0" xfId="0" applyFont="1" applyBorder="1" applyProtection="1">
      <alignment horizontal="left" vertical="top"/>
      <protection locked="0"/>
    </xf>
    <xf numFmtId="0" fontId="2" fillId="0" borderId="0" xfId="0" applyFont="1" applyBorder="1" applyAlignment="1" applyProtection="1">
      <alignment horizontal="left" vertical="top"/>
      <protection locked="0"/>
    </xf>
    <xf numFmtId="0" fontId="4" fillId="2" borderId="0" xfId="0" applyFont="1" applyFill="1" applyBorder="1" applyProtection="1">
      <alignment horizontal="left" vertical="top"/>
      <protection locked="0"/>
    </xf>
    <xf numFmtId="0" fontId="4" fillId="5" borderId="0" xfId="0" applyFont="1" applyFill="1" applyBorder="1">
      <alignment horizontal="left" vertical="top"/>
    </xf>
    <xf numFmtId="0" fontId="2" fillId="5" borderId="0" xfId="0" applyFont="1" applyFill="1" applyBorder="1">
      <alignment horizontal="left" vertical="top"/>
    </xf>
    <xf numFmtId="0" fontId="2" fillId="2" borderId="0" xfId="0" applyFont="1" applyFill="1" applyBorder="1">
      <alignment horizontal="left" vertical="top"/>
    </xf>
    <xf numFmtId="0" fontId="4" fillId="2" borderId="0" xfId="0" applyNumberFormat="1" applyFont="1" applyFill="1" applyBorder="1" applyAlignment="1">
      <alignment vertical="top"/>
    </xf>
    <xf numFmtId="0" fontId="0" fillId="2" borderId="0" xfId="0" applyFill="1">
      <alignment horizontal="left" vertical="top"/>
    </xf>
    <xf numFmtId="0" fontId="7" fillId="2" borderId="0" xfId="0" applyFont="1" applyFill="1" applyBorder="1" applyProtection="1">
      <alignment horizontal="left" vertical="top"/>
    </xf>
    <xf numFmtId="0" fontId="1" fillId="2" borderId="0" xfId="0" applyFont="1" applyFill="1">
      <alignment horizontal="left" vertical="top"/>
    </xf>
    <xf numFmtId="0" fontId="5" fillId="2" borderId="0" xfId="0" applyFont="1" applyFill="1">
      <alignment horizontal="left" vertical="top"/>
    </xf>
    <xf numFmtId="0" fontId="4" fillId="2" borderId="6" xfId="0" applyFont="1" applyFill="1" applyBorder="1" applyAlignment="1" applyProtection="1">
      <alignment horizontal="center" vertical="center"/>
    </xf>
    <xf numFmtId="0" fontId="2" fillId="2" borderId="7" xfId="0" applyFont="1" applyFill="1" applyBorder="1" applyAlignment="1" applyProtection="1">
      <alignment horizontal="center" vertical="center"/>
    </xf>
    <xf numFmtId="0" fontId="13" fillId="2" borderId="7" xfId="0" applyNumberFormat="1" applyFont="1" applyFill="1" applyBorder="1" applyAlignment="1" applyProtection="1">
      <alignment horizontal="center" vertical="center"/>
      <protection locked="0"/>
    </xf>
    <xf numFmtId="0" fontId="13" fillId="2" borderId="7" xfId="0" applyFont="1" applyFill="1" applyBorder="1" applyAlignment="1" applyProtection="1">
      <alignment horizontal="center" vertical="center"/>
      <protection locked="0"/>
    </xf>
    <xf numFmtId="0" fontId="4" fillId="2" borderId="7" xfId="0" applyFont="1" applyFill="1" applyBorder="1" applyAlignment="1" applyProtection="1">
      <alignment horizontal="center" vertical="top"/>
      <protection locked="0"/>
    </xf>
    <xf numFmtId="0" fontId="4" fillId="2" borderId="8" xfId="0" applyFont="1" applyFill="1" applyBorder="1" applyAlignment="1" applyProtection="1">
      <alignment horizontal="center" vertical="top"/>
      <protection locked="0"/>
    </xf>
    <xf numFmtId="0" fontId="4" fillId="2" borderId="9" xfId="0" applyFont="1" applyFill="1" applyBorder="1" applyAlignment="1" applyProtection="1">
      <alignment horizontal="center" vertical="top"/>
      <protection locked="0"/>
    </xf>
    <xf numFmtId="0" fontId="10" fillId="3" borderId="8" xfId="4" applyFont="1" applyBorder="1">
      <alignment horizontal="left" vertical="top"/>
    </xf>
    <xf numFmtId="0" fontId="11" fillId="3" borderId="10" xfId="4" applyBorder="1">
      <alignment horizontal="left" vertical="top"/>
    </xf>
    <xf numFmtId="0" fontId="11" fillId="3" borderId="8" xfId="4" applyBorder="1">
      <alignment horizontal="left" vertical="top"/>
    </xf>
    <xf numFmtId="0" fontId="11" fillId="3" borderId="1" xfId="4" applyBorder="1">
      <alignment horizontal="left" vertical="top"/>
    </xf>
    <xf numFmtId="0" fontId="11" fillId="3" borderId="2" xfId="4" applyBorder="1">
      <alignment horizontal="left" vertical="top"/>
    </xf>
    <xf numFmtId="0" fontId="11" fillId="3" borderId="3" xfId="4" applyBorder="1">
      <alignment horizontal="left" vertical="top"/>
    </xf>
    <xf numFmtId="0" fontId="10" fillId="3" borderId="10" xfId="4" applyFont="1" applyBorder="1">
      <alignment horizontal="left" vertical="top"/>
    </xf>
    <xf numFmtId="0" fontId="10" fillId="3" borderId="2" xfId="4" applyFont="1" applyBorder="1">
      <alignment horizontal="left" vertical="top"/>
    </xf>
    <xf numFmtId="0" fontId="10" fillId="3" borderId="0" xfId="4" applyFont="1" applyBorder="1">
      <alignment horizontal="left" vertical="top"/>
    </xf>
    <xf numFmtId="0" fontId="10" fillId="3" borderId="1" xfId="4" applyFont="1" applyBorder="1">
      <alignment horizontal="left" vertical="top"/>
    </xf>
    <xf numFmtId="0" fontId="10" fillId="3" borderId="11" xfId="4" applyFont="1" applyBorder="1">
      <alignment horizontal="left" vertical="top"/>
    </xf>
    <xf numFmtId="0" fontId="10" fillId="3" borderId="12" xfId="4" applyFont="1" applyBorder="1">
      <alignment horizontal="left" vertical="top"/>
    </xf>
    <xf numFmtId="0" fontId="13" fillId="2" borderId="8" xfId="0" applyNumberFormat="1" applyFont="1" applyFill="1" applyBorder="1" applyAlignment="1" applyProtection="1">
      <alignment horizontal="center" vertical="center"/>
      <protection locked="0"/>
    </xf>
    <xf numFmtId="0" fontId="4" fillId="2" borderId="12" xfId="0" applyFont="1" applyFill="1" applyBorder="1" applyAlignment="1" applyProtection="1">
      <alignment horizontal="center" vertical="center"/>
    </xf>
    <xf numFmtId="0" fontId="2" fillId="2" borderId="0" xfId="0" applyFont="1" applyFill="1" applyBorder="1" applyAlignment="1" applyProtection="1">
      <alignment horizontal="center" vertical="center"/>
    </xf>
    <xf numFmtId="0" fontId="2" fillId="0" borderId="0" xfId="0" applyFont="1" applyBorder="1" applyAlignment="1" applyProtection="1">
      <alignment horizontal="center" vertical="center"/>
      <protection locked="0"/>
    </xf>
    <xf numFmtId="0" fontId="11" fillId="3" borderId="12" xfId="4" applyBorder="1">
      <alignment horizontal="left" vertical="top"/>
    </xf>
    <xf numFmtId="0" fontId="4" fillId="2" borderId="13" xfId="0" applyFont="1" applyFill="1" applyBorder="1" applyAlignment="1" applyProtection="1">
      <alignment horizontal="center" vertical="top"/>
      <protection locked="0"/>
    </xf>
    <xf numFmtId="0" fontId="4" fillId="2" borderId="1" xfId="0" applyFont="1" applyFill="1" applyBorder="1" applyAlignment="1" applyProtection="1">
      <alignment horizontal="center" vertical="top"/>
      <protection locked="0"/>
    </xf>
    <xf numFmtId="0" fontId="4" fillId="2" borderId="14" xfId="0" applyFont="1" applyFill="1" applyBorder="1" applyAlignment="1" applyProtection="1">
      <alignment horizontal="center" vertical="top"/>
      <protection locked="0"/>
    </xf>
    <xf numFmtId="0" fontId="2" fillId="2" borderId="15" xfId="0" applyFont="1" applyFill="1" applyBorder="1" applyAlignment="1" applyProtection="1">
      <alignment horizontal="center" vertical="center"/>
    </xf>
    <xf numFmtId="0" fontId="2" fillId="2" borderId="0" xfId="0" applyFont="1" applyFill="1" applyBorder="1" applyAlignment="1" applyProtection="1">
      <alignment horizontal="center" vertical="center"/>
      <protection locked="0"/>
    </xf>
    <xf numFmtId="0" fontId="2" fillId="2" borderId="0" xfId="0" applyFont="1" applyFill="1" applyBorder="1" applyAlignment="1" applyProtection="1">
      <alignment vertical="top"/>
      <protection locked="0"/>
    </xf>
    <xf numFmtId="0" fontId="10" fillId="0" borderId="0" xfId="0" applyFont="1" applyFill="1" applyBorder="1" applyAlignment="1" applyProtection="1">
      <alignment horizontal="left" vertical="top" wrapText="1"/>
      <protection locked="0"/>
    </xf>
    <xf numFmtId="0" fontId="11" fillId="3" borderId="0" xfId="4" applyFont="1" applyAlignment="1">
      <alignment horizontal="left" vertical="top"/>
    </xf>
    <xf numFmtId="0" fontId="11" fillId="3" borderId="0" xfId="4" applyAlignment="1">
      <alignment horizontal="left" vertical="top"/>
    </xf>
    <xf numFmtId="0" fontId="2" fillId="0" borderId="0" xfId="0" applyFont="1" applyFill="1" applyBorder="1" applyAlignment="1">
      <alignment horizontal="left" vertical="top"/>
    </xf>
    <xf numFmtId="0" fontId="2" fillId="0" borderId="0" xfId="0" applyFont="1" applyFill="1" applyAlignment="1">
      <alignment horizontal="left" vertical="top"/>
    </xf>
    <xf numFmtId="0" fontId="2" fillId="0" borderId="11" xfId="0" applyFont="1" applyFill="1" applyBorder="1" applyAlignment="1">
      <alignment horizontal="left" vertical="top"/>
    </xf>
    <xf numFmtId="0" fontId="4" fillId="0" borderId="0" xfId="0" applyFont="1" applyFill="1" applyBorder="1" applyAlignment="1" applyProtection="1">
      <alignment horizontal="left" vertical="top"/>
      <protection locked="0"/>
    </xf>
    <xf numFmtId="0" fontId="2" fillId="0" borderId="0" xfId="0" applyFont="1" applyFill="1" applyBorder="1" applyAlignment="1" applyProtection="1">
      <alignment horizontal="left" vertical="top"/>
      <protection locked="0"/>
    </xf>
    <xf numFmtId="0" fontId="4" fillId="0" borderId="0" xfId="0" applyFont="1" applyFill="1" applyBorder="1" applyAlignment="1" applyProtection="1">
      <alignment horizontal="left" vertical="top" wrapText="1"/>
      <protection locked="0"/>
    </xf>
    <xf numFmtId="0" fontId="2" fillId="0" borderId="0" xfId="0" applyFont="1" applyFill="1" applyAlignment="1" applyProtection="1">
      <alignment horizontal="left" vertical="top"/>
      <protection locked="0"/>
    </xf>
    <xf numFmtId="0" fontId="0" fillId="0" borderId="0" xfId="0" applyFill="1" applyAlignment="1" applyProtection="1">
      <alignment horizontal="left" vertical="top"/>
      <protection locked="0"/>
    </xf>
    <xf numFmtId="0" fontId="11" fillId="3" borderId="0" xfId="4" applyBorder="1" applyAlignment="1">
      <alignment horizontal="left" vertical="top"/>
    </xf>
    <xf numFmtId="0" fontId="11" fillId="3" borderId="11" xfId="4" applyFont="1" applyBorder="1" applyAlignment="1">
      <alignment horizontal="left" vertical="top"/>
    </xf>
    <xf numFmtId="0" fontId="11" fillId="3" borderId="11" xfId="4" applyBorder="1" applyAlignment="1">
      <alignment horizontal="left" vertical="top"/>
    </xf>
    <xf numFmtId="0" fontId="0" fillId="0" borderId="0" xfId="0" applyAlignment="1">
      <alignment horizontal="left" vertical="top"/>
    </xf>
    <xf numFmtId="164" fontId="6" fillId="0" borderId="0" xfId="0" applyNumberFormat="1" applyFont="1" applyFill="1" applyBorder="1" applyAlignment="1" applyProtection="1">
      <alignment horizontal="left" vertical="top"/>
      <protection locked="0"/>
    </xf>
    <xf numFmtId="0" fontId="0" fillId="0" borderId="4" xfId="0" applyFill="1" applyBorder="1" applyAlignment="1" applyProtection="1">
      <alignment horizontal="left" vertical="top"/>
      <protection locked="0"/>
    </xf>
    <xf numFmtId="0" fontId="11" fillId="0" borderId="0" xfId="0" applyFont="1" applyFill="1" applyBorder="1" applyAlignment="1" applyProtection="1">
      <alignment horizontal="left" vertical="top"/>
      <protection locked="0"/>
    </xf>
    <xf numFmtId="0" fontId="10" fillId="3" borderId="4" xfId="4" applyFont="1" applyBorder="1" applyAlignment="1">
      <alignment horizontal="left" vertical="top"/>
    </xf>
    <xf numFmtId="0" fontId="10" fillId="3" borderId="3" xfId="4" applyFont="1" applyBorder="1" applyAlignment="1">
      <alignment horizontal="left" vertical="top"/>
    </xf>
    <xf numFmtId="14" fontId="11" fillId="0" borderId="0" xfId="0" applyNumberFormat="1" applyFont="1" applyFill="1" applyBorder="1" applyAlignment="1" applyProtection="1">
      <alignment horizontal="left" vertical="top"/>
      <protection locked="0"/>
    </xf>
    <xf numFmtId="165" fontId="11" fillId="3" borderId="0" xfId="4" applyNumberFormat="1" applyFont="1" applyAlignment="1">
      <alignment horizontal="left" vertical="top"/>
    </xf>
    <xf numFmtId="165" fontId="11" fillId="3" borderId="0" xfId="4" applyNumberFormat="1" applyAlignment="1">
      <alignment horizontal="left" vertical="top"/>
    </xf>
    <xf numFmtId="165" fontId="0" fillId="0" borderId="4" xfId="0" applyNumberFormat="1" applyFill="1" applyBorder="1" applyAlignment="1" applyProtection="1">
      <alignment horizontal="left" vertical="top"/>
      <protection locked="0"/>
    </xf>
    <xf numFmtId="0" fontId="4" fillId="2" borderId="13" xfId="0" applyFont="1" applyFill="1" applyBorder="1" applyAlignment="1" applyProtection="1">
      <alignment horizontal="center" vertical="top" wrapText="1"/>
      <protection locked="0"/>
    </xf>
    <xf numFmtId="0" fontId="13" fillId="2" borderId="0" xfId="0" applyFont="1" applyFill="1" applyBorder="1" applyAlignment="1" applyProtection="1">
      <alignment vertical="top"/>
      <protection locked="0"/>
    </xf>
    <xf numFmtId="0" fontId="15" fillId="2" borderId="0" xfId="0" applyFont="1" applyFill="1" applyBorder="1" applyAlignment="1" applyProtection="1">
      <alignment vertical="top"/>
      <protection locked="0"/>
    </xf>
    <xf numFmtId="165" fontId="11" fillId="3" borderId="0" xfId="4" applyNumberFormat="1">
      <alignment horizontal="left" vertical="top"/>
    </xf>
    <xf numFmtId="0" fontId="4" fillId="2" borderId="1" xfId="1" applyFont="1" applyAlignment="1">
      <alignment horizontal="left" vertical="top"/>
    </xf>
    <xf numFmtId="0" fontId="4" fillId="2" borderId="1" xfId="1" applyFont="1" applyBorder="1" applyAlignment="1">
      <alignment horizontal="left" vertical="top"/>
    </xf>
    <xf numFmtId="0" fontId="11" fillId="3" borderId="0" xfId="4" applyFont="1">
      <alignment horizontal="left" vertical="top"/>
    </xf>
    <xf numFmtId="14" fontId="11" fillId="3" borderId="2" xfId="6" applyNumberFormat="1" applyFont="1" applyAlignment="1">
      <alignment horizontal="left" vertical="top"/>
    </xf>
    <xf numFmtId="0" fontId="4" fillId="4" borderId="2" xfId="5" applyFont="1" applyAlignment="1">
      <alignment horizontal="left" vertical="top"/>
    </xf>
    <xf numFmtId="0" fontId="11" fillId="3" borderId="0" xfId="4" applyFont="1" applyBorder="1" applyAlignment="1">
      <alignment horizontal="left" vertical="top"/>
    </xf>
    <xf numFmtId="0" fontId="16" fillId="3" borderId="0" xfId="4" applyFont="1" applyBorder="1" applyAlignment="1">
      <alignment horizontal="left" vertical="top"/>
    </xf>
    <xf numFmtId="0" fontId="4" fillId="2" borderId="1" xfId="1" applyNumberFormat="1" applyFont="1" applyAlignment="1">
      <alignment horizontal="left" vertical="top"/>
    </xf>
    <xf numFmtId="14" fontId="16" fillId="0" borderId="0" xfId="3" applyNumberFormat="1" applyFont="1" applyAlignment="1">
      <alignment horizontal="left" vertical="top"/>
    </xf>
    <xf numFmtId="0" fontId="6" fillId="0" borderId="0" xfId="0" applyFont="1" applyFill="1" applyBorder="1" applyAlignment="1" applyProtection="1">
      <alignment horizontal="left" vertical="top" wrapText="1"/>
      <protection locked="0"/>
    </xf>
    <xf numFmtId="14" fontId="2" fillId="0" borderId="0" xfId="0" applyNumberFormat="1" applyFont="1" applyFill="1" applyBorder="1" applyAlignment="1" applyProtection="1">
      <alignment horizontal="left" vertical="top"/>
      <protection locked="0"/>
    </xf>
    <xf numFmtId="0" fontId="11" fillId="3" borderId="2" xfId="6" applyFont="1" applyAlignment="1">
      <alignment horizontal="left" vertical="top"/>
    </xf>
    <xf numFmtId="0" fontId="16" fillId="0" borderId="0" xfId="3" applyFont="1" applyAlignment="1">
      <alignment horizontal="left" vertical="top"/>
    </xf>
    <xf numFmtId="0" fontId="2" fillId="0" borderId="0" xfId="2" applyFont="1">
      <alignment horizontal="left" vertical="top"/>
      <protection locked="0"/>
    </xf>
    <xf numFmtId="1" fontId="2" fillId="0" borderId="0" xfId="2" applyNumberFormat="1" applyFont="1">
      <alignment horizontal="left" vertical="top"/>
      <protection locked="0"/>
    </xf>
    <xf numFmtId="0" fontId="11" fillId="0" borderId="0" xfId="7" applyFont="1">
      <alignment horizontal="left" vertical="top"/>
    </xf>
    <xf numFmtId="0" fontId="4" fillId="2" borderId="1" xfId="1" applyNumberFormat="1" applyFont="1">
      <alignment horizontal="left" vertical="top"/>
    </xf>
    <xf numFmtId="0" fontId="2" fillId="0" borderId="0" xfId="3" applyFont="1" applyAlignment="1">
      <alignment horizontal="left" vertical="top"/>
    </xf>
    <xf numFmtId="0" fontId="10" fillId="0" borderId="0" xfId="0" applyFont="1" applyFill="1" applyAlignment="1" applyProtection="1">
      <alignment horizontal="left" vertical="top" wrapText="1"/>
      <protection locked="0"/>
    </xf>
    <xf numFmtId="0" fontId="4" fillId="0" borderId="0" xfId="3" applyFont="1" applyAlignment="1">
      <alignment horizontal="left" vertical="top"/>
    </xf>
    <xf numFmtId="0" fontId="2" fillId="0" borderId="0" xfId="0" applyFont="1" applyFill="1" applyBorder="1" applyAlignment="1" applyProtection="1">
      <alignment horizontal="left" vertical="top"/>
      <protection locked="0"/>
    </xf>
    <xf numFmtId="0" fontId="2" fillId="0" borderId="0" xfId="0" applyFont="1" applyFill="1" applyBorder="1" applyAlignment="1" applyProtection="1">
      <alignment horizontal="left" vertical="top" wrapText="1"/>
      <protection locked="0"/>
    </xf>
    <xf numFmtId="0" fontId="4" fillId="4" borderId="2" xfId="5" applyFont="1" applyAlignment="1">
      <alignment horizontal="left" vertical="top"/>
    </xf>
    <xf numFmtId="0" fontId="0" fillId="0" borderId="0" xfId="3" applyFont="1" applyAlignment="1">
      <alignment horizontal="left" vertical="top"/>
    </xf>
    <xf numFmtId="0" fontId="2" fillId="0" borderId="0" xfId="2" applyFont="1" applyAlignment="1">
      <alignment horizontal="left" vertical="top"/>
      <protection locked="0"/>
    </xf>
    <xf numFmtId="0" fontId="0" fillId="0" borderId="0" xfId="0" applyFont="1" applyFill="1" applyBorder="1" applyAlignment="1" applyProtection="1">
      <alignment horizontal="left" vertical="top" wrapText="1"/>
      <protection locked="0"/>
    </xf>
    <xf numFmtId="0" fontId="4" fillId="4" borderId="2" xfId="5" applyFont="1" applyAlignment="1">
      <alignment horizontal="left" vertical="top"/>
    </xf>
    <xf numFmtId="14" fontId="11" fillId="3" borderId="2" xfId="6" applyNumberFormat="1" applyFont="1" applyAlignment="1">
      <alignment horizontal="left" vertical="top"/>
    </xf>
    <xf numFmtId="0" fontId="11" fillId="3" borderId="2" xfId="6" applyFont="1" applyAlignment="1">
      <alignment horizontal="left" vertical="top"/>
    </xf>
    <xf numFmtId="0" fontId="17" fillId="0" borderId="0" xfId="3" applyFont="1" applyAlignment="1">
      <alignment horizontal="left" vertical="top"/>
    </xf>
    <xf numFmtId="0" fontId="4" fillId="4" borderId="2" xfId="5" applyFont="1" applyAlignment="1">
      <alignment horizontal="left" vertical="top"/>
    </xf>
    <xf numFmtId="14" fontId="11" fillId="3" borderId="2" xfId="6" applyNumberFormat="1" applyFont="1" applyAlignment="1">
      <alignment horizontal="left" vertical="top"/>
    </xf>
    <xf numFmtId="0" fontId="11" fillId="3" borderId="2" xfId="6" applyFont="1" applyAlignment="1">
      <alignment horizontal="left" vertical="top"/>
    </xf>
    <xf numFmtId="0" fontId="4" fillId="4" borderId="2" xfId="5" applyFont="1" applyAlignment="1">
      <alignment horizontal="left" vertical="top"/>
    </xf>
    <xf numFmtId="14" fontId="11" fillId="3" borderId="2" xfId="6" applyNumberFormat="1" applyFont="1" applyAlignment="1">
      <alignment horizontal="left" vertical="top"/>
    </xf>
    <xf numFmtId="0" fontId="11" fillId="3" borderId="2" xfId="6" applyFont="1" applyAlignment="1">
      <alignment horizontal="left" vertical="top"/>
    </xf>
    <xf numFmtId="0" fontId="0" fillId="0" borderId="0" xfId="2" applyFont="1">
      <alignment horizontal="left" vertical="top"/>
      <protection locked="0"/>
    </xf>
    <xf numFmtId="0" fontId="0" fillId="0" borderId="0" xfId="0" quotePrefix="1" applyFont="1" applyFill="1" applyBorder="1" applyAlignment="1" applyProtection="1">
      <alignment horizontal="left" vertical="top" wrapText="1"/>
      <protection locked="0"/>
    </xf>
    <xf numFmtId="49" fontId="2" fillId="0" borderId="0" xfId="0" applyNumberFormat="1" applyFont="1" applyFill="1" applyBorder="1" applyAlignment="1" applyProtection="1">
      <alignment horizontal="left" vertical="top" wrapText="1"/>
      <protection locked="0"/>
    </xf>
    <xf numFmtId="0" fontId="0" fillId="0" borderId="0" xfId="0" applyFont="1" applyFill="1" applyBorder="1" applyAlignment="1" applyProtection="1">
      <alignment horizontal="left" vertical="top"/>
      <protection locked="0"/>
    </xf>
    <xf numFmtId="49" fontId="0" fillId="0" borderId="0" xfId="3" applyNumberFormat="1" applyFont="1" applyAlignment="1">
      <alignment horizontal="left" vertical="top"/>
    </xf>
    <xf numFmtId="0" fontId="4" fillId="4" borderId="2" xfId="5" applyFont="1" applyAlignment="1">
      <alignment horizontal="left" vertical="top"/>
    </xf>
    <xf numFmtId="14" fontId="11" fillId="3" borderId="2" xfId="6" applyNumberFormat="1" applyFont="1" applyAlignment="1">
      <alignment horizontal="left" vertical="top"/>
    </xf>
    <xf numFmtId="0" fontId="11" fillId="3" borderId="2" xfId="6" applyFont="1" applyAlignment="1">
      <alignment horizontal="left" vertical="top"/>
    </xf>
    <xf numFmtId="0" fontId="4" fillId="4" borderId="2" xfId="5" applyFont="1" applyAlignment="1">
      <alignment horizontal="left" vertical="top"/>
    </xf>
    <xf numFmtId="0" fontId="10" fillId="0" borderId="0" xfId="7" applyFont="1">
      <alignment horizontal="left" vertical="top"/>
    </xf>
    <xf numFmtId="0" fontId="4" fillId="4" borderId="2" xfId="5" applyFont="1" applyAlignment="1">
      <alignment horizontal="left" vertical="top"/>
    </xf>
    <xf numFmtId="14" fontId="11" fillId="3" borderId="2" xfId="6" applyNumberFormat="1" applyFont="1" applyAlignment="1">
      <alignment horizontal="left" vertical="top"/>
    </xf>
    <xf numFmtId="0" fontId="11" fillId="3" borderId="2" xfId="6" applyFont="1" applyAlignment="1">
      <alignment horizontal="left" vertical="top"/>
    </xf>
    <xf numFmtId="0" fontId="4" fillId="4" borderId="2" xfId="5" applyFont="1" applyAlignment="1">
      <alignment horizontal="left" vertical="top"/>
    </xf>
    <xf numFmtId="14" fontId="11" fillId="3" borderId="2" xfId="6" applyNumberFormat="1" applyFont="1" applyAlignment="1">
      <alignment horizontal="left" vertical="top"/>
    </xf>
    <xf numFmtId="0" fontId="11" fillId="3" borderId="2" xfId="6" applyFont="1" applyAlignment="1">
      <alignment horizontal="left" vertical="top"/>
    </xf>
    <xf numFmtId="0" fontId="4" fillId="4" borderId="2" xfId="5" applyFont="1" applyAlignment="1">
      <alignment horizontal="left" vertical="top"/>
    </xf>
    <xf numFmtId="14" fontId="11" fillId="3" borderId="2" xfId="6" applyNumberFormat="1" applyFont="1" applyAlignment="1">
      <alignment horizontal="left" vertical="top"/>
    </xf>
    <xf numFmtId="0" fontId="11" fillId="3" borderId="2" xfId="6" applyFont="1" applyAlignment="1">
      <alignment horizontal="left" vertical="top"/>
    </xf>
    <xf numFmtId="0" fontId="18" fillId="0" borderId="0" xfId="0" applyFont="1">
      <alignment horizontal="left" vertical="top"/>
    </xf>
    <xf numFmtId="0" fontId="18" fillId="0" borderId="0" xfId="0" applyFont="1" applyAlignment="1">
      <alignment horizontal="left" vertical="center"/>
    </xf>
    <xf numFmtId="0" fontId="4" fillId="4" borderId="2" xfId="5" applyFont="1" applyAlignment="1">
      <alignment horizontal="left" vertical="top"/>
    </xf>
    <xf numFmtId="14" fontId="11" fillId="3" borderId="2" xfId="6" applyNumberFormat="1" applyFont="1" applyAlignment="1">
      <alignment horizontal="left" vertical="top"/>
    </xf>
    <xf numFmtId="0" fontId="11" fillId="3" borderId="2" xfId="6" applyFont="1" applyAlignment="1">
      <alignment horizontal="left" vertical="top"/>
    </xf>
    <xf numFmtId="14" fontId="11" fillId="3" borderId="2" xfId="6" applyNumberFormat="1" applyFont="1" applyAlignment="1">
      <alignment horizontal="left" vertical="top"/>
    </xf>
    <xf numFmtId="0" fontId="11" fillId="3" borderId="2" xfId="6" applyFont="1" applyAlignment="1">
      <alignment horizontal="left" vertical="top"/>
    </xf>
    <xf numFmtId="0" fontId="4" fillId="4" borderId="2" xfId="5" applyFont="1" applyAlignment="1">
      <alignment horizontal="left" vertical="top"/>
    </xf>
    <xf numFmtId="14" fontId="11" fillId="3" borderId="2" xfId="6" applyNumberFormat="1" applyFont="1" applyAlignment="1">
      <alignment horizontal="left" vertical="top"/>
    </xf>
    <xf numFmtId="0" fontId="11" fillId="3" borderId="2" xfId="6" applyFont="1" applyAlignment="1">
      <alignment horizontal="left" vertical="top"/>
    </xf>
    <xf numFmtId="0" fontId="4" fillId="4" borderId="2" xfId="5" applyFont="1" applyAlignment="1">
      <alignment horizontal="left" vertical="top"/>
    </xf>
    <xf numFmtId="0" fontId="4" fillId="0" borderId="0" xfId="0" applyFont="1">
      <alignment horizontal="left" vertical="top"/>
    </xf>
    <xf numFmtId="0" fontId="0" fillId="0" borderId="0" xfId="0" applyFont="1">
      <alignment horizontal="left" vertical="top"/>
    </xf>
    <xf numFmtId="0" fontId="19" fillId="0" borderId="0" xfId="8">
      <alignment horizontal="left" vertical="top"/>
    </xf>
    <xf numFmtId="0" fontId="20" fillId="0" borderId="0" xfId="3" applyFont="1" applyAlignment="1">
      <alignment horizontal="left" vertical="top"/>
    </xf>
    <xf numFmtId="0" fontId="20" fillId="0" borderId="0" xfId="2" applyFont="1">
      <alignment horizontal="left" vertical="top"/>
      <protection locked="0"/>
    </xf>
    <xf numFmtId="0" fontId="4" fillId="4" borderId="2" xfId="5" applyFont="1" applyAlignment="1">
      <alignment horizontal="left" vertical="top"/>
    </xf>
    <xf numFmtId="14" fontId="11" fillId="3" borderId="2" xfId="6" applyNumberFormat="1" applyFont="1" applyAlignment="1">
      <alignment horizontal="left" vertical="top"/>
    </xf>
    <xf numFmtId="0" fontId="11" fillId="3" borderId="2" xfId="6" applyFont="1" applyAlignment="1">
      <alignment horizontal="left" vertical="top"/>
    </xf>
    <xf numFmtId="0" fontId="4" fillId="2" borderId="16"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4" fillId="2" borderId="3" xfId="0" applyFont="1" applyFill="1" applyBorder="1" applyAlignment="1" applyProtection="1">
      <alignment horizontal="center" vertical="center"/>
    </xf>
  </cellXfs>
  <cellStyles count="9">
    <cellStyle name="actionword" xfId="1" xr:uid="{00000000-0005-0000-0000-000000000000}"/>
    <cellStyle name="argument" xfId="2" xr:uid="{00000000-0005-0000-0000-000001000000}"/>
    <cellStyle name="comment" xfId="3" xr:uid="{00000000-0005-0000-0000-000002000000}"/>
    <cellStyle name="Hyperlink" xfId="8" builtinId="8"/>
    <cellStyle name="information" xfId="4" xr:uid="{00000000-0005-0000-0000-000004000000}"/>
    <cellStyle name="Standaard" xfId="0" builtinId="0"/>
    <cellStyle name="testcase" xfId="5" xr:uid="{00000000-0005-0000-0000-000006000000}"/>
    <cellStyle name="testcondition" xfId="6" xr:uid="{00000000-0005-0000-0000-000007000000}"/>
    <cellStyle name="testdata" xfId="7" xr:uid="{00000000-0005-0000-0000-000008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Quality of system per run</a:t>
            </a:r>
          </a:p>
        </c:rich>
      </c:tx>
      <c:layout>
        <c:manualLayout>
          <c:xMode val="edge"/>
          <c:yMode val="edge"/>
          <c:x val="0.33180821736905602"/>
          <c:y val="1.61290949742393E-2"/>
        </c:manualLayout>
      </c:layout>
      <c:overlay val="0"/>
      <c:spPr>
        <a:noFill/>
        <a:ln w="25400">
          <a:noFill/>
        </a:ln>
      </c:spPr>
    </c:title>
    <c:autoTitleDeleted val="0"/>
    <c:view3D>
      <c:rotX val="80"/>
      <c:rotY val="0"/>
      <c:rAngAx val="0"/>
      <c:perspective val="0"/>
    </c:view3D>
    <c:floor>
      <c:thickness val="0"/>
    </c:floor>
    <c:sideWall>
      <c:thickness val="0"/>
    </c:sideWall>
    <c:backWall>
      <c:thickness val="0"/>
    </c:backWall>
    <c:plotArea>
      <c:layout>
        <c:manualLayout>
          <c:layoutTarget val="inner"/>
          <c:xMode val="edge"/>
          <c:yMode val="edge"/>
          <c:x val="0.25400478951792299"/>
          <c:y val="0.19354867290177799"/>
          <c:w val="0.37757468712123599"/>
          <c:h val="0.67338809113743603"/>
        </c:manualLayout>
      </c:layout>
      <c:pie3DChart>
        <c:varyColors val="1"/>
        <c:ser>
          <c:idx val="0"/>
          <c:order val="0"/>
          <c:spPr>
            <a:solidFill>
              <a:srgbClr val="9999FF"/>
            </a:solidFill>
            <a:ln w="12700">
              <a:solidFill>
                <a:srgbClr val="000000"/>
              </a:solidFill>
              <a:prstDash val="solid"/>
            </a:ln>
          </c:spPr>
          <c:dPt>
            <c:idx val="0"/>
            <c:bubble3D val="0"/>
            <c:spPr>
              <a:pattFill prst="wdDnDiag">
                <a:fgClr>
                  <a:srgbClr val="FFFFFF"/>
                </a:fgClr>
                <a:bgClr>
                  <a:srgbClr val="006411"/>
                </a:bgClr>
              </a:pattFill>
              <a:ln w="12700">
                <a:solidFill>
                  <a:srgbClr val="000000"/>
                </a:solidFill>
                <a:prstDash val="solid"/>
              </a:ln>
            </c:spPr>
            <c:extLst>
              <c:ext xmlns:c16="http://schemas.microsoft.com/office/drawing/2014/chart" uri="{C3380CC4-5D6E-409C-BE32-E72D297353CC}">
                <c16:uniqueId val="{00000001-F30B-4D71-BF6A-85C17539C5C1}"/>
              </c:ext>
            </c:extLst>
          </c:dPt>
          <c:dPt>
            <c:idx val="1"/>
            <c:bubble3D val="0"/>
            <c:spPr>
              <a:pattFill prst="dkVert">
                <a:fgClr>
                  <a:srgbClr val="FFFFFF"/>
                </a:fgClr>
                <a:bgClr>
                  <a:srgbClr val="339966"/>
                </a:bgClr>
              </a:pattFill>
              <a:ln w="12700">
                <a:solidFill>
                  <a:srgbClr val="000000"/>
                </a:solidFill>
                <a:prstDash val="solid"/>
              </a:ln>
            </c:spPr>
            <c:extLst>
              <c:ext xmlns:c16="http://schemas.microsoft.com/office/drawing/2014/chart" uri="{C3380CC4-5D6E-409C-BE32-E72D297353CC}">
                <c16:uniqueId val="{00000003-F30B-4D71-BF6A-85C17539C5C1}"/>
              </c:ext>
            </c:extLst>
          </c:dPt>
          <c:dPt>
            <c:idx val="2"/>
            <c:bubble3D val="0"/>
            <c:spPr>
              <a:pattFill prst="wdUpDiag">
                <a:fgClr>
                  <a:srgbClr val="FFFFFF"/>
                </a:fgClr>
                <a:bgClr>
                  <a:srgbClr val="FF6600"/>
                </a:bgClr>
              </a:pattFill>
              <a:ln w="12700">
                <a:solidFill>
                  <a:srgbClr val="000000"/>
                </a:solidFill>
                <a:prstDash val="solid"/>
              </a:ln>
            </c:spPr>
            <c:extLst>
              <c:ext xmlns:c16="http://schemas.microsoft.com/office/drawing/2014/chart" uri="{C3380CC4-5D6E-409C-BE32-E72D297353CC}">
                <c16:uniqueId val="{00000005-F30B-4D71-BF6A-85C17539C5C1}"/>
              </c:ext>
            </c:extLst>
          </c:dPt>
          <c:dPt>
            <c:idx val="3"/>
            <c:bubble3D val="0"/>
            <c:spPr>
              <a:pattFill prst="dkHorz">
                <a:fgClr>
                  <a:srgbClr val="FFFFFF"/>
                </a:fgClr>
                <a:bgClr>
                  <a:srgbClr val="FF9900"/>
                </a:bgClr>
              </a:pattFill>
              <a:ln w="12700">
                <a:solidFill>
                  <a:srgbClr val="000000"/>
                </a:solidFill>
                <a:prstDash val="solid"/>
              </a:ln>
            </c:spPr>
            <c:extLst>
              <c:ext xmlns:c16="http://schemas.microsoft.com/office/drawing/2014/chart" uri="{C3380CC4-5D6E-409C-BE32-E72D297353CC}">
                <c16:uniqueId val="{00000007-F30B-4D71-BF6A-85C17539C5C1}"/>
              </c:ext>
            </c:extLst>
          </c:dPt>
          <c:dPt>
            <c:idx val="4"/>
            <c:bubble3D val="0"/>
            <c:spPr>
              <a:pattFill prst="openDmnd">
                <a:fgClr>
                  <a:srgbClr val="FFFFFF"/>
                </a:fgClr>
                <a:bgClr>
                  <a:srgbClr val="993300"/>
                </a:bgClr>
              </a:pattFill>
              <a:ln w="12700">
                <a:solidFill>
                  <a:srgbClr val="000000"/>
                </a:solidFill>
                <a:prstDash val="solid"/>
              </a:ln>
            </c:spPr>
            <c:extLst>
              <c:ext xmlns:c16="http://schemas.microsoft.com/office/drawing/2014/chart" uri="{C3380CC4-5D6E-409C-BE32-E72D297353CC}">
                <c16:uniqueId val="{00000009-F30B-4D71-BF6A-85C17539C5C1}"/>
              </c:ext>
            </c:extLst>
          </c:dPt>
          <c:dPt>
            <c:idx val="5"/>
            <c:bubble3D val="0"/>
            <c:spPr>
              <a:pattFill prst="smGrid">
                <a:fgClr>
                  <a:srgbClr val="FFFFFF"/>
                </a:fgClr>
                <a:bgClr>
                  <a:srgbClr val="FFFF99"/>
                </a:bgClr>
              </a:pattFill>
              <a:ln w="12700">
                <a:solidFill>
                  <a:srgbClr val="000000"/>
                </a:solidFill>
                <a:prstDash val="solid"/>
              </a:ln>
            </c:spPr>
            <c:extLst>
              <c:ext xmlns:c16="http://schemas.microsoft.com/office/drawing/2014/chart" uri="{C3380CC4-5D6E-409C-BE32-E72D297353CC}">
                <c16:uniqueId val="{0000000B-F30B-4D71-BF6A-85C17539C5C1}"/>
              </c:ext>
            </c:extLst>
          </c:dPt>
          <c:dPt>
            <c:idx val="6"/>
            <c:bubble3D val="0"/>
            <c:spPr>
              <a:pattFill prst="horzBrick">
                <a:fgClr>
                  <a:srgbClr val="FFFFFF"/>
                </a:fgClr>
                <a:bgClr>
                  <a:srgbClr val="1FB714"/>
                </a:bgClr>
              </a:pattFill>
              <a:ln w="12700">
                <a:solidFill>
                  <a:srgbClr val="000000"/>
                </a:solidFill>
                <a:prstDash val="solid"/>
              </a:ln>
            </c:spPr>
            <c:extLst>
              <c:ext xmlns:c16="http://schemas.microsoft.com/office/drawing/2014/chart" uri="{C3380CC4-5D6E-409C-BE32-E72D297353CC}">
                <c16:uniqueId val="{0000000D-F30B-4D71-BF6A-85C17539C5C1}"/>
              </c:ext>
            </c:extLst>
          </c:dPt>
          <c:dPt>
            <c:idx val="7"/>
            <c:bubble3D val="0"/>
            <c:spPr>
              <a:pattFill prst="diagBrick">
                <a:fgClr>
                  <a:srgbClr val="FFFFFF"/>
                </a:fgClr>
                <a:bgClr>
                  <a:srgbClr val="FFCC00"/>
                </a:bgClr>
              </a:pattFill>
              <a:ln w="12700">
                <a:solidFill>
                  <a:srgbClr val="000000"/>
                </a:solidFill>
                <a:prstDash val="solid"/>
              </a:ln>
            </c:spPr>
            <c:extLst>
              <c:ext xmlns:c16="http://schemas.microsoft.com/office/drawing/2014/chart" uri="{C3380CC4-5D6E-409C-BE32-E72D297353CC}">
                <c16:uniqueId val="{0000000F-F30B-4D71-BF6A-85C17539C5C1}"/>
              </c:ext>
            </c:extLst>
          </c:dPt>
          <c:dPt>
            <c:idx val="8"/>
            <c:bubble3D val="0"/>
            <c:spPr>
              <a:pattFill prst="pct75">
                <a:fgClr>
                  <a:srgbClr val="FFFFFF"/>
                </a:fgClr>
                <a:bgClr>
                  <a:srgbClr val="000080"/>
                </a:bgClr>
              </a:pattFill>
              <a:ln w="12700">
                <a:solidFill>
                  <a:srgbClr val="000000"/>
                </a:solidFill>
                <a:prstDash val="solid"/>
              </a:ln>
            </c:spPr>
            <c:extLst>
              <c:ext xmlns:c16="http://schemas.microsoft.com/office/drawing/2014/chart" uri="{C3380CC4-5D6E-409C-BE32-E72D297353CC}">
                <c16:uniqueId val="{00000011-F30B-4D71-BF6A-85C17539C5C1}"/>
              </c:ext>
            </c:extLst>
          </c:dPt>
          <c:dPt>
            <c:idx val="9"/>
            <c:bubble3D val="0"/>
            <c:spPr>
              <a:pattFill prst="pct60">
                <a:fgClr>
                  <a:srgbClr val="FFFFFF"/>
                </a:fgClr>
                <a:bgClr>
                  <a:srgbClr val="CCFFCC"/>
                </a:bgClr>
              </a:pattFill>
              <a:ln w="12700">
                <a:solidFill>
                  <a:srgbClr val="000000"/>
                </a:solidFill>
                <a:prstDash val="solid"/>
              </a:ln>
            </c:spPr>
            <c:extLst>
              <c:ext xmlns:c16="http://schemas.microsoft.com/office/drawing/2014/chart" uri="{C3380CC4-5D6E-409C-BE32-E72D297353CC}">
                <c16:uniqueId val="{00000013-F30B-4D71-BF6A-85C17539C5C1}"/>
              </c:ext>
            </c:extLst>
          </c:dPt>
          <c:dPt>
            <c:idx val="10"/>
            <c:bubble3D val="0"/>
            <c:spPr>
              <a:pattFill prst="dashDnDiag">
                <a:fgClr>
                  <a:srgbClr val="FFFFFF"/>
                </a:fgClr>
                <a:bgClr>
                  <a:srgbClr val="FFCC99"/>
                </a:bgClr>
              </a:pattFill>
              <a:ln w="12700">
                <a:solidFill>
                  <a:srgbClr val="000000"/>
                </a:solidFill>
                <a:prstDash val="solid"/>
              </a:ln>
            </c:spPr>
            <c:extLst>
              <c:ext xmlns:c16="http://schemas.microsoft.com/office/drawing/2014/chart" uri="{C3380CC4-5D6E-409C-BE32-E72D297353CC}">
                <c16:uniqueId val="{00000015-F30B-4D71-BF6A-85C17539C5C1}"/>
              </c:ext>
            </c:extLst>
          </c:dPt>
          <c:dPt>
            <c:idx val="11"/>
            <c:bubble3D val="0"/>
            <c:spPr>
              <a:pattFill prst="dashUpDiag">
                <a:fgClr>
                  <a:srgbClr val="FFFFFF"/>
                </a:fgClr>
                <a:bgClr>
                  <a:srgbClr val="00FFFF"/>
                </a:bgClr>
              </a:pattFill>
              <a:ln w="12700">
                <a:solidFill>
                  <a:srgbClr val="000000"/>
                </a:solidFill>
                <a:prstDash val="solid"/>
              </a:ln>
            </c:spPr>
            <c:extLst>
              <c:ext xmlns:c16="http://schemas.microsoft.com/office/drawing/2014/chart" uri="{C3380CC4-5D6E-409C-BE32-E72D297353CC}">
                <c16:uniqueId val="{00000017-F30B-4D71-BF6A-85C17539C5C1}"/>
              </c:ext>
            </c:extLst>
          </c:dPt>
          <c:dLbls>
            <c:dLbl>
              <c:idx val="4"/>
              <c:dLblPos val="bestFit"/>
              <c:showLegendKey val="1"/>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F30B-4D71-BF6A-85C17539C5C1}"/>
                </c:ext>
              </c:extLst>
            </c:dLbl>
            <c:dLbl>
              <c:idx val="5"/>
              <c:layout>
                <c:manualLayout>
                  <c:x val="1.0799464427051099E-2"/>
                  <c:y val="-1.40479544681388E-2"/>
                </c:manualLayout>
              </c:layout>
              <c:dLblPos val="bestFit"/>
              <c:showLegendKey val="1"/>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F30B-4D71-BF6A-85C17539C5C1}"/>
                </c:ext>
              </c:extLst>
            </c:dLbl>
            <c:numFmt formatCode="0%" sourceLinked="0"/>
            <c:spPr>
              <a:noFill/>
              <a:ln w="25400">
                <a:noFill/>
              </a:ln>
            </c:spPr>
            <c:txPr>
              <a:bodyPr/>
              <a:lstStyle/>
              <a:p>
                <a:pPr>
                  <a:defRPr sz="875" b="0" i="0" u="none" strike="noStrike" baseline="0">
                    <a:solidFill>
                      <a:srgbClr val="000000"/>
                    </a:solidFill>
                    <a:latin typeface="Arial"/>
                    <a:ea typeface="Arial"/>
                    <a:cs typeface="Arial"/>
                  </a:defRPr>
                </a:pPr>
                <a:endParaRPr lang="nl-NL"/>
              </a:p>
            </c:txPr>
            <c:showLegendKey val="1"/>
            <c:showVal val="0"/>
            <c:showCatName val="0"/>
            <c:showSerName val="0"/>
            <c:showPercent val="1"/>
            <c:showBubbleSize val="0"/>
            <c:showLeaderLines val="0"/>
            <c:extLst>
              <c:ext xmlns:c15="http://schemas.microsoft.com/office/drawing/2012/chart" uri="{CE6537A1-D6FC-4f65-9D91-7224C49458BB}"/>
            </c:extLst>
          </c:dLbls>
          <c:cat>
            <c:strRef>
              <c:f>'Samenvatting testresultaat'!$B$8:$B$19</c:f>
              <c:strCache>
                <c:ptCount val="12"/>
                <c:pt idx="0">
                  <c:v>GNF</c:v>
                </c:pt>
                <c:pt idx="1">
                  <c:v>GWF</c:v>
                </c:pt>
                <c:pt idx="2">
                  <c:v>FWG</c:v>
                </c:pt>
                <c:pt idx="3">
                  <c:v>FNG</c:v>
                </c:pt>
                <c:pt idx="4">
                  <c:v>T</c:v>
                </c:pt>
                <c:pt idx="5">
                  <c:v>S</c:v>
                </c:pt>
                <c:pt idx="6">
                  <c:v>SPG</c:v>
                </c:pt>
                <c:pt idx="7">
                  <c:v>SPF</c:v>
                </c:pt>
                <c:pt idx="8">
                  <c:v>N</c:v>
                </c:pt>
                <c:pt idx="9">
                  <c:v>NPG</c:v>
                </c:pt>
                <c:pt idx="10">
                  <c:v>NPF</c:v>
                </c:pt>
                <c:pt idx="11">
                  <c:v>Not Ready</c:v>
                </c:pt>
              </c:strCache>
            </c:strRef>
          </c:cat>
          <c:val>
            <c:numRef>
              <c:f>'Samenvatting testresultaat'!$C$8:$C$19</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8-F30B-4D71-BF6A-85C17539C5C1}"/>
            </c:ext>
          </c:extLst>
        </c:ser>
        <c:dLbls>
          <c:showLegendKey val="0"/>
          <c:showVal val="0"/>
          <c:showCatName val="0"/>
          <c:showSerName val="0"/>
          <c:showPercent val="0"/>
          <c:showBubbleSize val="0"/>
          <c:showLeaderLines val="0"/>
        </c:dLbls>
      </c:pie3DChart>
      <c:spPr>
        <a:noFill/>
        <a:ln w="25400">
          <a:noFill/>
        </a:ln>
      </c:spPr>
    </c:plotArea>
    <c:legend>
      <c:legendPos val="r"/>
      <c:layout>
        <c:manualLayout>
          <c:xMode val="edge"/>
          <c:yMode val="edge"/>
          <c:wMode val="edge"/>
          <c:hMode val="edge"/>
          <c:x val="0.85849188662737896"/>
          <c:y val="0.13390343301104499"/>
          <c:w val="0.98270588817907201"/>
          <c:h val="0.98005967202817601"/>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nl-NL"/>
        </a:p>
      </c:txPr>
    </c:legend>
    <c:plotVisOnly val="1"/>
    <c:dispBlanksAs val="zero"/>
    <c:showDLblsOverMax val="0"/>
  </c:chart>
  <c:spPr>
    <a:solidFill>
      <a:srgbClr val="FFFFFF"/>
    </a:solidFill>
    <a:ln w="9525">
      <a:noFill/>
    </a:ln>
  </c:spPr>
  <c:txPr>
    <a:bodyPr/>
    <a:lstStyle/>
    <a:p>
      <a:pPr>
        <a:defRPr sz="1175" b="0" i="0" u="none" strike="noStrike" baseline="0">
          <a:solidFill>
            <a:srgbClr val="000000"/>
          </a:solidFill>
          <a:latin typeface="Arial"/>
          <a:ea typeface="Arial"/>
          <a:cs typeface="Arial"/>
        </a:defRPr>
      </a:pPr>
      <a:endParaRPr lang="nl-NL"/>
    </a:p>
  </c:txPr>
  <c:printSettings>
    <c:headerFooter alignWithMargins="0"/>
    <c:pageMargins b="1" l="0.75" r="0.75" t="1" header="0.5" footer="0.5"/>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Quality of selection per run</a:t>
            </a:r>
          </a:p>
        </c:rich>
      </c:tx>
      <c:layout>
        <c:manualLayout>
          <c:xMode val="edge"/>
          <c:yMode val="edge"/>
          <c:x val="0.31890642777633998"/>
          <c:y val="1.61290949742393E-2"/>
        </c:manualLayout>
      </c:layout>
      <c:overlay val="0"/>
      <c:spPr>
        <a:noFill/>
        <a:ln w="25400">
          <a:noFill/>
        </a:ln>
      </c:spPr>
    </c:title>
    <c:autoTitleDeleted val="0"/>
    <c:view3D>
      <c:rotX val="80"/>
      <c:rotY val="0"/>
      <c:rAngAx val="0"/>
      <c:perspective val="0"/>
    </c:view3D>
    <c:floor>
      <c:thickness val="0"/>
    </c:floor>
    <c:sideWall>
      <c:thickness val="0"/>
    </c:sideWall>
    <c:backWall>
      <c:thickness val="0"/>
    </c:backWall>
    <c:plotArea>
      <c:layout>
        <c:manualLayout>
          <c:layoutTarget val="inner"/>
          <c:xMode val="edge"/>
          <c:yMode val="edge"/>
          <c:x val="0.24601353061071299"/>
          <c:y val="0.20161320093935201"/>
          <c:w val="0.39407722958938202"/>
          <c:h val="0.70564620328773298"/>
        </c:manualLayout>
      </c:layout>
      <c:pie3DChart>
        <c:varyColors val="1"/>
        <c:ser>
          <c:idx val="0"/>
          <c:order val="0"/>
          <c:spPr>
            <a:solidFill>
              <a:srgbClr val="9999FF"/>
            </a:solidFill>
            <a:ln w="12700">
              <a:solidFill>
                <a:srgbClr val="000000"/>
              </a:solidFill>
              <a:prstDash val="solid"/>
            </a:ln>
          </c:spPr>
          <c:dPt>
            <c:idx val="0"/>
            <c:bubble3D val="0"/>
            <c:spPr>
              <a:pattFill prst="wdDnDiag">
                <a:fgClr>
                  <a:srgbClr val="FFFFFF"/>
                </a:fgClr>
                <a:bgClr>
                  <a:srgbClr val="006411"/>
                </a:bgClr>
              </a:pattFill>
              <a:ln w="12700">
                <a:solidFill>
                  <a:srgbClr val="000000"/>
                </a:solidFill>
                <a:prstDash val="solid"/>
              </a:ln>
            </c:spPr>
            <c:extLst>
              <c:ext xmlns:c16="http://schemas.microsoft.com/office/drawing/2014/chart" uri="{C3380CC4-5D6E-409C-BE32-E72D297353CC}">
                <c16:uniqueId val="{00000001-EB28-4855-B269-3F2F9462A248}"/>
              </c:ext>
            </c:extLst>
          </c:dPt>
          <c:dPt>
            <c:idx val="1"/>
            <c:bubble3D val="0"/>
            <c:spPr>
              <a:pattFill prst="dkVert">
                <a:fgClr>
                  <a:srgbClr val="FFFFFF"/>
                </a:fgClr>
                <a:bgClr>
                  <a:srgbClr val="339966"/>
                </a:bgClr>
              </a:pattFill>
              <a:ln w="12700">
                <a:solidFill>
                  <a:srgbClr val="000000"/>
                </a:solidFill>
                <a:prstDash val="solid"/>
              </a:ln>
            </c:spPr>
            <c:extLst>
              <c:ext xmlns:c16="http://schemas.microsoft.com/office/drawing/2014/chart" uri="{C3380CC4-5D6E-409C-BE32-E72D297353CC}">
                <c16:uniqueId val="{00000003-EB28-4855-B269-3F2F9462A248}"/>
              </c:ext>
            </c:extLst>
          </c:dPt>
          <c:dPt>
            <c:idx val="2"/>
            <c:bubble3D val="0"/>
            <c:spPr>
              <a:pattFill prst="wdUpDiag">
                <a:fgClr>
                  <a:srgbClr val="FFFFFF"/>
                </a:fgClr>
                <a:bgClr>
                  <a:srgbClr val="FF6600"/>
                </a:bgClr>
              </a:pattFill>
              <a:ln w="12700">
                <a:solidFill>
                  <a:srgbClr val="000000"/>
                </a:solidFill>
                <a:prstDash val="solid"/>
              </a:ln>
            </c:spPr>
            <c:extLst>
              <c:ext xmlns:c16="http://schemas.microsoft.com/office/drawing/2014/chart" uri="{C3380CC4-5D6E-409C-BE32-E72D297353CC}">
                <c16:uniqueId val="{00000005-EB28-4855-B269-3F2F9462A248}"/>
              </c:ext>
            </c:extLst>
          </c:dPt>
          <c:dPt>
            <c:idx val="3"/>
            <c:bubble3D val="0"/>
            <c:spPr>
              <a:pattFill prst="dkHorz">
                <a:fgClr>
                  <a:srgbClr val="FFFFFF"/>
                </a:fgClr>
                <a:bgClr>
                  <a:srgbClr val="FF9900"/>
                </a:bgClr>
              </a:pattFill>
              <a:ln w="12700">
                <a:solidFill>
                  <a:srgbClr val="000000"/>
                </a:solidFill>
                <a:prstDash val="solid"/>
              </a:ln>
            </c:spPr>
            <c:extLst>
              <c:ext xmlns:c16="http://schemas.microsoft.com/office/drawing/2014/chart" uri="{C3380CC4-5D6E-409C-BE32-E72D297353CC}">
                <c16:uniqueId val="{00000007-EB28-4855-B269-3F2F9462A248}"/>
              </c:ext>
            </c:extLst>
          </c:dPt>
          <c:dPt>
            <c:idx val="4"/>
            <c:bubble3D val="0"/>
            <c:spPr>
              <a:pattFill prst="openDmnd">
                <a:fgClr>
                  <a:srgbClr val="FFFFFF"/>
                </a:fgClr>
                <a:bgClr>
                  <a:srgbClr val="993300"/>
                </a:bgClr>
              </a:pattFill>
              <a:ln w="12700">
                <a:solidFill>
                  <a:srgbClr val="000000"/>
                </a:solidFill>
                <a:prstDash val="solid"/>
              </a:ln>
            </c:spPr>
            <c:extLst>
              <c:ext xmlns:c16="http://schemas.microsoft.com/office/drawing/2014/chart" uri="{C3380CC4-5D6E-409C-BE32-E72D297353CC}">
                <c16:uniqueId val="{00000009-EB28-4855-B269-3F2F9462A248}"/>
              </c:ext>
            </c:extLst>
          </c:dPt>
          <c:dPt>
            <c:idx val="5"/>
            <c:bubble3D val="0"/>
            <c:spPr>
              <a:pattFill prst="smGrid">
                <a:fgClr>
                  <a:srgbClr val="FFFFFF"/>
                </a:fgClr>
                <a:bgClr>
                  <a:srgbClr val="FFFF99"/>
                </a:bgClr>
              </a:pattFill>
              <a:ln w="12700">
                <a:solidFill>
                  <a:srgbClr val="000000"/>
                </a:solidFill>
                <a:prstDash val="solid"/>
              </a:ln>
            </c:spPr>
            <c:extLst>
              <c:ext xmlns:c16="http://schemas.microsoft.com/office/drawing/2014/chart" uri="{C3380CC4-5D6E-409C-BE32-E72D297353CC}">
                <c16:uniqueId val="{0000000B-EB28-4855-B269-3F2F9462A248}"/>
              </c:ext>
            </c:extLst>
          </c:dPt>
          <c:dPt>
            <c:idx val="6"/>
            <c:bubble3D val="0"/>
            <c:spPr>
              <a:pattFill prst="horzBrick">
                <a:fgClr>
                  <a:srgbClr val="FFFFFF"/>
                </a:fgClr>
                <a:bgClr>
                  <a:srgbClr val="1FB714"/>
                </a:bgClr>
              </a:pattFill>
              <a:ln w="12700">
                <a:solidFill>
                  <a:srgbClr val="000000"/>
                </a:solidFill>
                <a:prstDash val="solid"/>
              </a:ln>
            </c:spPr>
            <c:extLst>
              <c:ext xmlns:c16="http://schemas.microsoft.com/office/drawing/2014/chart" uri="{C3380CC4-5D6E-409C-BE32-E72D297353CC}">
                <c16:uniqueId val="{0000000D-EB28-4855-B269-3F2F9462A248}"/>
              </c:ext>
            </c:extLst>
          </c:dPt>
          <c:dPt>
            <c:idx val="7"/>
            <c:bubble3D val="0"/>
            <c:spPr>
              <a:pattFill prst="diagBrick">
                <a:fgClr>
                  <a:srgbClr val="FFFFFF"/>
                </a:fgClr>
                <a:bgClr>
                  <a:srgbClr val="FFCC00"/>
                </a:bgClr>
              </a:pattFill>
              <a:ln w="12700">
                <a:solidFill>
                  <a:srgbClr val="000000"/>
                </a:solidFill>
                <a:prstDash val="solid"/>
              </a:ln>
            </c:spPr>
            <c:extLst>
              <c:ext xmlns:c16="http://schemas.microsoft.com/office/drawing/2014/chart" uri="{C3380CC4-5D6E-409C-BE32-E72D297353CC}">
                <c16:uniqueId val="{0000000F-EB28-4855-B269-3F2F9462A248}"/>
              </c:ext>
            </c:extLst>
          </c:dPt>
          <c:dLbls>
            <c:spPr>
              <a:noFill/>
              <a:ln w="25400">
                <a:noFill/>
              </a:ln>
            </c:spPr>
            <c:txPr>
              <a:bodyPr/>
              <a:lstStyle/>
              <a:p>
                <a:pPr>
                  <a:defRPr sz="1200" b="0" i="0" u="none" strike="noStrike" baseline="0">
                    <a:solidFill>
                      <a:srgbClr val="000000"/>
                    </a:solidFill>
                    <a:latin typeface="Arial"/>
                    <a:ea typeface="Arial"/>
                    <a:cs typeface="Arial"/>
                  </a:defRPr>
                </a:pPr>
                <a:endParaRPr lang="nl-NL"/>
              </a:p>
            </c:txPr>
            <c:showLegendKey val="0"/>
            <c:showVal val="0"/>
            <c:showCatName val="1"/>
            <c:showSerName val="0"/>
            <c:showPercent val="0"/>
            <c:showBubbleSize val="0"/>
            <c:showLeaderLines val="0"/>
            <c:extLst>
              <c:ext xmlns:c15="http://schemas.microsoft.com/office/drawing/2012/chart" uri="{CE6537A1-D6FC-4f65-9D91-7224C49458BB}"/>
            </c:extLst>
          </c:dLbls>
          <c:cat>
            <c:strRef>
              <c:f>'Samenvatting testresultaat'!$B$22:$B$29</c:f>
              <c:strCache>
                <c:ptCount val="8"/>
                <c:pt idx="0">
                  <c:v>GNF</c:v>
                </c:pt>
                <c:pt idx="1">
                  <c:v>GWF</c:v>
                </c:pt>
                <c:pt idx="2">
                  <c:v>FWG</c:v>
                </c:pt>
                <c:pt idx="3">
                  <c:v>FNG</c:v>
                </c:pt>
                <c:pt idx="4">
                  <c:v>T</c:v>
                </c:pt>
                <c:pt idx="5">
                  <c:v>S</c:v>
                </c:pt>
                <c:pt idx="6">
                  <c:v>SPG</c:v>
                </c:pt>
                <c:pt idx="7">
                  <c:v>SPF</c:v>
                </c:pt>
              </c:strCache>
            </c:strRef>
          </c:cat>
          <c:val>
            <c:numRef>
              <c:f>'Samenvatting testresultaat'!$C$22:$C$29</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0-EB28-4855-B269-3F2F9462A248}"/>
            </c:ext>
          </c:extLst>
        </c:ser>
        <c:dLbls>
          <c:showLegendKey val="0"/>
          <c:showVal val="0"/>
          <c:showCatName val="0"/>
          <c:showSerName val="0"/>
          <c:showPercent val="0"/>
          <c:showBubbleSize val="0"/>
          <c:showLeaderLines val="0"/>
        </c:dLbls>
      </c:pie3DChart>
      <c:spPr>
        <a:noFill/>
        <a:ln w="25400">
          <a:noFill/>
        </a:ln>
      </c:spPr>
    </c:plotArea>
    <c:legend>
      <c:legendPos val="r"/>
      <c:layout>
        <c:manualLayout>
          <c:xMode val="edge"/>
          <c:yMode val="edge"/>
          <c:wMode val="edge"/>
          <c:hMode val="edge"/>
          <c:x val="0.88263042237091305"/>
          <c:y val="0.32478722211005701"/>
          <c:w val="0.97809224551156404"/>
          <c:h val="0.87464626750716001"/>
        </c:manualLayout>
      </c:layout>
      <c:overlay val="0"/>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nl-NL"/>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nl-NL"/>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t>Quality of system per run (simplified)</a:t>
            </a:r>
          </a:p>
        </c:rich>
      </c:tx>
      <c:layout>
        <c:manualLayout>
          <c:xMode val="edge"/>
          <c:yMode val="edge"/>
          <c:x val="0.259090879265092"/>
          <c:y val="1.7391430365682799E-2"/>
        </c:manualLayout>
      </c:layout>
      <c:overlay val="0"/>
      <c:spPr>
        <a:noFill/>
        <a:ln w="25400">
          <a:noFill/>
        </a:ln>
      </c:spPr>
    </c:title>
    <c:autoTitleDeleted val="0"/>
    <c:view3D>
      <c:rotX val="80"/>
      <c:rotY val="0"/>
      <c:rAngAx val="0"/>
      <c:perspective val="0"/>
    </c:view3D>
    <c:floor>
      <c:thickness val="0"/>
    </c:floor>
    <c:sideWall>
      <c:thickness val="0"/>
    </c:sideWall>
    <c:backWall>
      <c:thickness val="0"/>
    </c:backWall>
    <c:plotArea>
      <c:layout>
        <c:manualLayout>
          <c:layoutTarget val="inner"/>
          <c:xMode val="edge"/>
          <c:yMode val="edge"/>
          <c:x val="0.26590909090909098"/>
          <c:y val="0.195652485435131"/>
          <c:w val="0.37045454545454598"/>
          <c:h val="0.71739244659547996"/>
        </c:manualLayout>
      </c:layout>
      <c:pie3DChart>
        <c:varyColors val="1"/>
        <c:ser>
          <c:idx val="0"/>
          <c:order val="0"/>
          <c:spPr>
            <a:solidFill>
              <a:srgbClr val="9999FF"/>
            </a:solidFill>
            <a:ln w="12700">
              <a:solidFill>
                <a:srgbClr val="000000"/>
              </a:solidFill>
              <a:prstDash val="solid"/>
            </a:ln>
          </c:spPr>
          <c:dPt>
            <c:idx val="0"/>
            <c:bubble3D val="0"/>
            <c:spPr>
              <a:pattFill prst="wdDnDiag">
                <a:fgClr>
                  <a:srgbClr val="FFFFFF"/>
                </a:fgClr>
                <a:bgClr>
                  <a:srgbClr val="006411"/>
                </a:bgClr>
              </a:pattFill>
              <a:ln w="12700">
                <a:solidFill>
                  <a:srgbClr val="000000"/>
                </a:solidFill>
                <a:prstDash val="solid"/>
              </a:ln>
            </c:spPr>
            <c:extLst>
              <c:ext xmlns:c16="http://schemas.microsoft.com/office/drawing/2014/chart" uri="{C3380CC4-5D6E-409C-BE32-E72D297353CC}">
                <c16:uniqueId val="{00000001-3318-4FC7-B969-9E37271D05C6}"/>
              </c:ext>
            </c:extLst>
          </c:dPt>
          <c:dPt>
            <c:idx val="1"/>
            <c:bubble3D val="0"/>
            <c:spPr>
              <a:pattFill prst="wdUpDiag">
                <a:fgClr>
                  <a:srgbClr val="FFFFFF"/>
                </a:fgClr>
                <a:bgClr>
                  <a:srgbClr val="FF6600"/>
                </a:bgClr>
              </a:pattFill>
              <a:ln w="12700">
                <a:solidFill>
                  <a:srgbClr val="000000"/>
                </a:solidFill>
                <a:prstDash val="solid"/>
              </a:ln>
            </c:spPr>
            <c:extLst>
              <c:ext xmlns:c16="http://schemas.microsoft.com/office/drawing/2014/chart" uri="{C3380CC4-5D6E-409C-BE32-E72D297353CC}">
                <c16:uniqueId val="{00000003-3318-4FC7-B969-9E37271D05C6}"/>
              </c:ext>
            </c:extLst>
          </c:dPt>
          <c:dPt>
            <c:idx val="2"/>
            <c:bubble3D val="0"/>
            <c:spPr>
              <a:pattFill prst="openDmnd">
                <a:fgClr>
                  <a:srgbClr val="FFFFFF"/>
                </a:fgClr>
                <a:bgClr>
                  <a:srgbClr val="993300"/>
                </a:bgClr>
              </a:pattFill>
              <a:ln w="12700">
                <a:solidFill>
                  <a:srgbClr val="000000"/>
                </a:solidFill>
                <a:prstDash val="solid"/>
              </a:ln>
            </c:spPr>
            <c:extLst>
              <c:ext xmlns:c16="http://schemas.microsoft.com/office/drawing/2014/chart" uri="{C3380CC4-5D6E-409C-BE32-E72D297353CC}">
                <c16:uniqueId val="{00000005-3318-4FC7-B969-9E37271D05C6}"/>
              </c:ext>
            </c:extLst>
          </c:dPt>
          <c:dPt>
            <c:idx val="3"/>
            <c:bubble3D val="0"/>
            <c:spPr>
              <a:pattFill prst="smGrid">
                <a:fgClr>
                  <a:srgbClr val="FFFFFF"/>
                </a:fgClr>
                <a:bgClr>
                  <a:srgbClr val="FFFF99"/>
                </a:bgClr>
              </a:pattFill>
              <a:ln w="12700">
                <a:solidFill>
                  <a:srgbClr val="000000"/>
                </a:solidFill>
                <a:prstDash val="solid"/>
              </a:ln>
            </c:spPr>
            <c:extLst>
              <c:ext xmlns:c16="http://schemas.microsoft.com/office/drawing/2014/chart" uri="{C3380CC4-5D6E-409C-BE32-E72D297353CC}">
                <c16:uniqueId val="{00000007-3318-4FC7-B969-9E37271D05C6}"/>
              </c:ext>
            </c:extLst>
          </c:dPt>
          <c:dPt>
            <c:idx val="4"/>
            <c:bubble3D val="0"/>
            <c:spPr>
              <a:pattFill prst="pct75">
                <a:fgClr>
                  <a:srgbClr val="FFFFFF"/>
                </a:fgClr>
                <a:bgClr>
                  <a:srgbClr val="000080"/>
                </a:bgClr>
              </a:pattFill>
              <a:ln w="12700">
                <a:solidFill>
                  <a:srgbClr val="000000"/>
                </a:solidFill>
                <a:prstDash val="solid"/>
              </a:ln>
            </c:spPr>
            <c:extLst>
              <c:ext xmlns:c16="http://schemas.microsoft.com/office/drawing/2014/chart" uri="{C3380CC4-5D6E-409C-BE32-E72D297353CC}">
                <c16:uniqueId val="{00000009-3318-4FC7-B969-9E37271D05C6}"/>
              </c:ext>
            </c:extLst>
          </c:dPt>
          <c:dPt>
            <c:idx val="5"/>
            <c:bubble3D val="0"/>
            <c:spPr>
              <a:pattFill prst="dashUpDiag">
                <a:fgClr>
                  <a:srgbClr val="FFFFFF"/>
                </a:fgClr>
                <a:bgClr>
                  <a:srgbClr val="00FFFF"/>
                </a:bgClr>
              </a:pattFill>
              <a:ln w="12700">
                <a:solidFill>
                  <a:srgbClr val="000000"/>
                </a:solidFill>
                <a:prstDash val="solid"/>
              </a:ln>
            </c:spPr>
            <c:extLst>
              <c:ext xmlns:c16="http://schemas.microsoft.com/office/drawing/2014/chart" uri="{C3380CC4-5D6E-409C-BE32-E72D297353CC}">
                <c16:uniqueId val="{0000000B-3318-4FC7-B969-9E37271D05C6}"/>
              </c:ext>
            </c:extLst>
          </c:dPt>
          <c:dLbls>
            <c:spPr>
              <a:noFill/>
              <a:ln w="25400">
                <a:noFill/>
              </a:ln>
            </c:spPr>
            <c:txPr>
              <a:bodyPr/>
              <a:lstStyle/>
              <a:p>
                <a:pPr>
                  <a:defRPr sz="1125" b="0" i="0" u="none" strike="noStrike" baseline="0">
                    <a:solidFill>
                      <a:srgbClr val="000000"/>
                    </a:solidFill>
                    <a:latin typeface="Arial"/>
                    <a:ea typeface="Arial"/>
                    <a:cs typeface="Arial"/>
                  </a:defRPr>
                </a:pPr>
                <a:endParaRPr lang="nl-NL"/>
              </a:p>
            </c:txPr>
            <c:showLegendKey val="0"/>
            <c:showVal val="0"/>
            <c:showCatName val="1"/>
            <c:showSerName val="0"/>
            <c:showPercent val="0"/>
            <c:showBubbleSize val="0"/>
            <c:showLeaderLines val="0"/>
            <c:extLst>
              <c:ext xmlns:c15="http://schemas.microsoft.com/office/drawing/2012/chart" uri="{CE6537A1-D6FC-4f65-9D91-7224C49458BB}"/>
            </c:extLst>
          </c:dLbls>
          <c:cat>
            <c:strRef>
              <c:f>'Samenvatting testresultaat'!$T$22:$T$27</c:f>
              <c:strCache>
                <c:ptCount val="6"/>
                <c:pt idx="0">
                  <c:v>G (GNF+GWF)</c:v>
                </c:pt>
                <c:pt idx="1">
                  <c:v>F (FWG+FNG)</c:v>
                </c:pt>
                <c:pt idx="2">
                  <c:v>T</c:v>
                </c:pt>
                <c:pt idx="3">
                  <c:v>S (S+SPG+SPF)</c:v>
                </c:pt>
                <c:pt idx="4">
                  <c:v>N (N+NPG+NPF)</c:v>
                </c:pt>
                <c:pt idx="5">
                  <c:v>Not Ready</c:v>
                </c:pt>
              </c:strCache>
            </c:strRef>
          </c:cat>
          <c:val>
            <c:numRef>
              <c:f>'Samenvatting testresultaat'!$U$22:$U$27</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C-3318-4FC7-B969-9E37271D05C6}"/>
            </c:ext>
          </c:extLst>
        </c:ser>
        <c:dLbls>
          <c:showLegendKey val="0"/>
          <c:showVal val="0"/>
          <c:showCatName val="0"/>
          <c:showSerName val="0"/>
          <c:showPercent val="0"/>
          <c:showBubbleSize val="0"/>
          <c:showLeaderLines val="0"/>
        </c:dLbls>
      </c:pie3DChart>
      <c:spPr>
        <a:noFill/>
        <a:ln w="25400">
          <a:noFill/>
        </a:ln>
      </c:spPr>
    </c:plotArea>
    <c:legend>
      <c:legendPos val="r"/>
      <c:layout>
        <c:manualLayout>
          <c:xMode val="edge"/>
          <c:yMode val="edge"/>
          <c:wMode val="edge"/>
          <c:hMode val="edge"/>
          <c:x val="0.760938156167979"/>
          <c:y val="0.40797546012269897"/>
          <c:w val="0.97968832020997398"/>
          <c:h val="0.754601226993865"/>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Arial"/>
              <a:ea typeface="Arial"/>
              <a:cs typeface="Arial"/>
            </a:defRPr>
          </a:pPr>
          <a:endParaRPr lang="nl-NL"/>
        </a:p>
      </c:txPr>
    </c:legend>
    <c:plotVisOnly val="1"/>
    <c:dispBlanksAs val="zero"/>
    <c:showDLblsOverMax val="0"/>
  </c:chart>
  <c:spPr>
    <a:solidFill>
      <a:srgbClr val="FFFFFF"/>
    </a:solidFill>
    <a:ln w="9525">
      <a:noFill/>
    </a:ln>
  </c:spPr>
  <c:txPr>
    <a:bodyPr/>
    <a:lstStyle/>
    <a:p>
      <a:pPr>
        <a:defRPr sz="1125" b="0" i="0" u="none" strike="noStrike" baseline="0">
          <a:solidFill>
            <a:srgbClr val="000000"/>
          </a:solidFill>
          <a:latin typeface="Arial"/>
          <a:ea typeface="Arial"/>
          <a:cs typeface="Arial"/>
        </a:defRPr>
      </a:pPr>
      <a:endParaRPr lang="nl-NL"/>
    </a:p>
  </c:txPr>
  <c:printSettings>
    <c:headerFooter alignWithMargins="0"/>
    <c:pageMargins b="1" l="0.75" r="0.75" t="1"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1" i="0" u="none" strike="noStrike" baseline="0">
                <a:solidFill>
                  <a:srgbClr val="000000"/>
                </a:solidFill>
                <a:latin typeface="Arial"/>
                <a:ea typeface="Arial"/>
                <a:cs typeface="Arial"/>
              </a:defRPr>
            </a:pPr>
            <a:r>
              <a:t>Quality development of the system</a:t>
            </a:r>
          </a:p>
        </c:rich>
      </c:tx>
      <c:layout>
        <c:manualLayout>
          <c:xMode val="edge"/>
          <c:yMode val="edge"/>
          <c:x val="0.37512940155984797"/>
          <c:y val="3.2608762779332903E-2"/>
        </c:manualLayout>
      </c:layout>
      <c:overlay val="0"/>
      <c:spPr>
        <a:noFill/>
        <a:ln w="25400">
          <a:noFill/>
        </a:ln>
      </c:spPr>
    </c:title>
    <c:autoTitleDeleted val="0"/>
    <c:plotArea>
      <c:layout>
        <c:manualLayout>
          <c:layoutTarget val="inner"/>
          <c:xMode val="edge"/>
          <c:yMode val="edge"/>
          <c:x val="7.0466294502043794E-2"/>
          <c:y val="0.16666637181136101"/>
          <c:w val="0.919170635636953"/>
          <c:h val="0.62681048529055405"/>
        </c:manualLayout>
      </c:layout>
      <c:barChart>
        <c:barDir val="col"/>
        <c:grouping val="percentStacked"/>
        <c:varyColors val="0"/>
        <c:ser>
          <c:idx val="0"/>
          <c:order val="0"/>
          <c:tx>
            <c:strRef>
              <c:f>'Samenvatting testresultaat'!$B$8</c:f>
              <c:strCache>
                <c:ptCount val="1"/>
                <c:pt idx="0">
                  <c:v>GNF</c:v>
                </c:pt>
              </c:strCache>
            </c:strRef>
          </c:tx>
          <c:spPr>
            <a:pattFill prst="wdDnDiag">
              <a:fgClr>
                <a:srgbClr val="FFFFFF"/>
              </a:fgClr>
              <a:bgClr>
                <a:srgbClr val="006411"/>
              </a:bgClr>
            </a:pattFill>
            <a:ln w="12700">
              <a:solidFill>
                <a:srgbClr val="000000"/>
              </a:solidFill>
              <a:prstDash val="solid"/>
            </a:ln>
          </c:spPr>
          <c:invertIfNegative val="0"/>
          <c:cat>
            <c:strRef>
              <c:f>'Samenvatting testresultaat'!$C$5</c:f>
              <c:strCache>
                <c:ptCount val="1"/>
                <c:pt idx="0">
                  <c:v>R1</c:v>
                </c:pt>
              </c:strCache>
            </c:strRef>
          </c:cat>
          <c:val>
            <c:numRef>
              <c:f>'Samenvatting testresultaat'!$C$8</c:f>
              <c:numCache>
                <c:formatCode>General</c:formatCode>
                <c:ptCount val="1"/>
                <c:pt idx="0">
                  <c:v>0</c:v>
                </c:pt>
              </c:numCache>
            </c:numRef>
          </c:val>
          <c:extLst>
            <c:ext xmlns:c16="http://schemas.microsoft.com/office/drawing/2014/chart" uri="{C3380CC4-5D6E-409C-BE32-E72D297353CC}">
              <c16:uniqueId val="{00000000-C8EF-4A53-A833-EBBA61576CFE}"/>
            </c:ext>
          </c:extLst>
        </c:ser>
        <c:ser>
          <c:idx val="1"/>
          <c:order val="1"/>
          <c:tx>
            <c:strRef>
              <c:f>'Samenvatting testresultaat'!$B$9</c:f>
              <c:strCache>
                <c:ptCount val="1"/>
                <c:pt idx="0">
                  <c:v>GWF</c:v>
                </c:pt>
              </c:strCache>
            </c:strRef>
          </c:tx>
          <c:spPr>
            <a:pattFill prst="dkVert">
              <a:fgClr>
                <a:srgbClr val="FFFFFF"/>
              </a:fgClr>
              <a:bgClr>
                <a:srgbClr val="339966"/>
              </a:bgClr>
            </a:pattFill>
            <a:ln w="12700">
              <a:solidFill>
                <a:srgbClr val="000000"/>
              </a:solidFill>
              <a:prstDash val="solid"/>
            </a:ln>
          </c:spPr>
          <c:invertIfNegative val="0"/>
          <c:val>
            <c:numRef>
              <c:f>'Samenvatting testresultaat'!$C$9</c:f>
              <c:numCache>
                <c:formatCode>General</c:formatCode>
                <c:ptCount val="1"/>
                <c:pt idx="0">
                  <c:v>0</c:v>
                </c:pt>
              </c:numCache>
            </c:numRef>
          </c:val>
          <c:extLst>
            <c:ext xmlns:c16="http://schemas.microsoft.com/office/drawing/2014/chart" uri="{C3380CC4-5D6E-409C-BE32-E72D297353CC}">
              <c16:uniqueId val="{00000001-C8EF-4A53-A833-EBBA61576CFE}"/>
            </c:ext>
          </c:extLst>
        </c:ser>
        <c:ser>
          <c:idx val="2"/>
          <c:order val="2"/>
          <c:tx>
            <c:strRef>
              <c:f>'Samenvatting testresultaat'!$B$10</c:f>
              <c:strCache>
                <c:ptCount val="1"/>
                <c:pt idx="0">
                  <c:v>FWG</c:v>
                </c:pt>
              </c:strCache>
            </c:strRef>
          </c:tx>
          <c:spPr>
            <a:pattFill prst="wdUpDiag">
              <a:fgClr>
                <a:srgbClr val="FFFFFF"/>
              </a:fgClr>
              <a:bgClr>
                <a:srgbClr val="FF6600"/>
              </a:bgClr>
            </a:pattFill>
            <a:ln w="12700">
              <a:solidFill>
                <a:srgbClr val="000000"/>
              </a:solidFill>
              <a:prstDash val="solid"/>
            </a:ln>
          </c:spPr>
          <c:invertIfNegative val="0"/>
          <c:val>
            <c:numRef>
              <c:f>'Samenvatting testresultaat'!$C$10</c:f>
              <c:numCache>
                <c:formatCode>General</c:formatCode>
                <c:ptCount val="1"/>
                <c:pt idx="0">
                  <c:v>0</c:v>
                </c:pt>
              </c:numCache>
            </c:numRef>
          </c:val>
          <c:extLst>
            <c:ext xmlns:c16="http://schemas.microsoft.com/office/drawing/2014/chart" uri="{C3380CC4-5D6E-409C-BE32-E72D297353CC}">
              <c16:uniqueId val="{00000002-C8EF-4A53-A833-EBBA61576CFE}"/>
            </c:ext>
          </c:extLst>
        </c:ser>
        <c:ser>
          <c:idx val="3"/>
          <c:order val="3"/>
          <c:tx>
            <c:strRef>
              <c:f>'Samenvatting testresultaat'!$B$11</c:f>
              <c:strCache>
                <c:ptCount val="1"/>
                <c:pt idx="0">
                  <c:v>FNG</c:v>
                </c:pt>
              </c:strCache>
            </c:strRef>
          </c:tx>
          <c:spPr>
            <a:pattFill prst="dkHorz">
              <a:fgClr>
                <a:srgbClr val="FFFFFF"/>
              </a:fgClr>
              <a:bgClr>
                <a:srgbClr val="FF9900"/>
              </a:bgClr>
            </a:pattFill>
            <a:ln w="12700">
              <a:solidFill>
                <a:srgbClr val="000000"/>
              </a:solidFill>
              <a:prstDash val="solid"/>
            </a:ln>
          </c:spPr>
          <c:invertIfNegative val="0"/>
          <c:val>
            <c:numRef>
              <c:f>'Samenvatting testresultaat'!$C$11</c:f>
              <c:numCache>
                <c:formatCode>General</c:formatCode>
                <c:ptCount val="1"/>
                <c:pt idx="0">
                  <c:v>0</c:v>
                </c:pt>
              </c:numCache>
            </c:numRef>
          </c:val>
          <c:extLst>
            <c:ext xmlns:c16="http://schemas.microsoft.com/office/drawing/2014/chart" uri="{C3380CC4-5D6E-409C-BE32-E72D297353CC}">
              <c16:uniqueId val="{00000003-C8EF-4A53-A833-EBBA61576CFE}"/>
            </c:ext>
          </c:extLst>
        </c:ser>
        <c:ser>
          <c:idx val="4"/>
          <c:order val="4"/>
          <c:tx>
            <c:strRef>
              <c:f>'Samenvatting testresultaat'!$B$12</c:f>
              <c:strCache>
                <c:ptCount val="1"/>
                <c:pt idx="0">
                  <c:v>T</c:v>
                </c:pt>
              </c:strCache>
            </c:strRef>
          </c:tx>
          <c:spPr>
            <a:pattFill prst="openDmnd">
              <a:fgClr>
                <a:srgbClr val="FFFFFF"/>
              </a:fgClr>
              <a:bgClr>
                <a:srgbClr val="993300"/>
              </a:bgClr>
            </a:pattFill>
            <a:ln w="12700">
              <a:solidFill>
                <a:srgbClr val="000000"/>
              </a:solidFill>
              <a:prstDash val="solid"/>
            </a:ln>
          </c:spPr>
          <c:invertIfNegative val="0"/>
          <c:val>
            <c:numRef>
              <c:f>'Samenvatting testresultaat'!$C$12</c:f>
              <c:numCache>
                <c:formatCode>General</c:formatCode>
                <c:ptCount val="1"/>
                <c:pt idx="0">
                  <c:v>0</c:v>
                </c:pt>
              </c:numCache>
            </c:numRef>
          </c:val>
          <c:extLst>
            <c:ext xmlns:c16="http://schemas.microsoft.com/office/drawing/2014/chart" uri="{C3380CC4-5D6E-409C-BE32-E72D297353CC}">
              <c16:uniqueId val="{00000004-C8EF-4A53-A833-EBBA61576CFE}"/>
            </c:ext>
          </c:extLst>
        </c:ser>
        <c:ser>
          <c:idx val="5"/>
          <c:order val="5"/>
          <c:tx>
            <c:strRef>
              <c:f>'Samenvatting testresultaat'!$B$13</c:f>
              <c:strCache>
                <c:ptCount val="1"/>
                <c:pt idx="0">
                  <c:v>S</c:v>
                </c:pt>
              </c:strCache>
            </c:strRef>
          </c:tx>
          <c:spPr>
            <a:pattFill prst="smGrid">
              <a:fgClr>
                <a:srgbClr val="FFFFFF"/>
              </a:fgClr>
              <a:bgClr>
                <a:srgbClr val="FFFF99"/>
              </a:bgClr>
            </a:pattFill>
            <a:ln w="12700">
              <a:solidFill>
                <a:srgbClr val="000000"/>
              </a:solidFill>
              <a:prstDash val="solid"/>
            </a:ln>
          </c:spPr>
          <c:invertIfNegative val="0"/>
          <c:val>
            <c:numRef>
              <c:f>'Samenvatting testresultaat'!$C$13</c:f>
              <c:numCache>
                <c:formatCode>General</c:formatCode>
                <c:ptCount val="1"/>
                <c:pt idx="0">
                  <c:v>0</c:v>
                </c:pt>
              </c:numCache>
            </c:numRef>
          </c:val>
          <c:extLst>
            <c:ext xmlns:c16="http://schemas.microsoft.com/office/drawing/2014/chart" uri="{C3380CC4-5D6E-409C-BE32-E72D297353CC}">
              <c16:uniqueId val="{00000005-C8EF-4A53-A833-EBBA61576CFE}"/>
            </c:ext>
          </c:extLst>
        </c:ser>
        <c:ser>
          <c:idx val="6"/>
          <c:order val="6"/>
          <c:tx>
            <c:strRef>
              <c:f>'Samenvatting testresultaat'!$B$14</c:f>
              <c:strCache>
                <c:ptCount val="1"/>
                <c:pt idx="0">
                  <c:v>SPG</c:v>
                </c:pt>
              </c:strCache>
            </c:strRef>
          </c:tx>
          <c:spPr>
            <a:pattFill prst="horzBrick">
              <a:fgClr>
                <a:srgbClr val="FFFFFF"/>
              </a:fgClr>
              <a:bgClr>
                <a:srgbClr val="1FB714"/>
              </a:bgClr>
            </a:pattFill>
            <a:ln w="12700">
              <a:solidFill>
                <a:srgbClr val="000000"/>
              </a:solidFill>
              <a:prstDash val="solid"/>
            </a:ln>
          </c:spPr>
          <c:invertIfNegative val="0"/>
          <c:val>
            <c:numRef>
              <c:f>'Samenvatting testresultaat'!$C$14</c:f>
              <c:numCache>
                <c:formatCode>General</c:formatCode>
                <c:ptCount val="1"/>
                <c:pt idx="0">
                  <c:v>0</c:v>
                </c:pt>
              </c:numCache>
            </c:numRef>
          </c:val>
          <c:extLst>
            <c:ext xmlns:c16="http://schemas.microsoft.com/office/drawing/2014/chart" uri="{C3380CC4-5D6E-409C-BE32-E72D297353CC}">
              <c16:uniqueId val="{00000006-C8EF-4A53-A833-EBBA61576CFE}"/>
            </c:ext>
          </c:extLst>
        </c:ser>
        <c:ser>
          <c:idx val="7"/>
          <c:order val="7"/>
          <c:tx>
            <c:strRef>
              <c:f>'Samenvatting testresultaat'!$B$15</c:f>
              <c:strCache>
                <c:ptCount val="1"/>
                <c:pt idx="0">
                  <c:v>SPF</c:v>
                </c:pt>
              </c:strCache>
            </c:strRef>
          </c:tx>
          <c:spPr>
            <a:pattFill prst="diagBrick">
              <a:fgClr>
                <a:srgbClr val="FFFFFF"/>
              </a:fgClr>
              <a:bgClr>
                <a:srgbClr val="FFCC00"/>
              </a:bgClr>
            </a:pattFill>
            <a:ln w="12700">
              <a:solidFill>
                <a:srgbClr val="000000"/>
              </a:solidFill>
              <a:prstDash val="solid"/>
            </a:ln>
          </c:spPr>
          <c:invertIfNegative val="0"/>
          <c:val>
            <c:numRef>
              <c:f>'Samenvatting testresultaat'!$C$15</c:f>
              <c:numCache>
                <c:formatCode>General</c:formatCode>
                <c:ptCount val="1"/>
                <c:pt idx="0">
                  <c:v>0</c:v>
                </c:pt>
              </c:numCache>
            </c:numRef>
          </c:val>
          <c:extLst>
            <c:ext xmlns:c16="http://schemas.microsoft.com/office/drawing/2014/chart" uri="{C3380CC4-5D6E-409C-BE32-E72D297353CC}">
              <c16:uniqueId val="{00000007-C8EF-4A53-A833-EBBA61576CFE}"/>
            </c:ext>
          </c:extLst>
        </c:ser>
        <c:ser>
          <c:idx val="8"/>
          <c:order val="8"/>
          <c:tx>
            <c:strRef>
              <c:f>'Samenvatting testresultaat'!$B$16</c:f>
              <c:strCache>
                <c:ptCount val="1"/>
                <c:pt idx="0">
                  <c:v>N</c:v>
                </c:pt>
              </c:strCache>
            </c:strRef>
          </c:tx>
          <c:spPr>
            <a:pattFill prst="pct75">
              <a:fgClr>
                <a:srgbClr val="FFFFFF"/>
              </a:fgClr>
              <a:bgClr>
                <a:srgbClr val="000080"/>
              </a:bgClr>
            </a:pattFill>
            <a:ln w="12700">
              <a:solidFill>
                <a:srgbClr val="000000"/>
              </a:solidFill>
              <a:prstDash val="solid"/>
            </a:ln>
          </c:spPr>
          <c:invertIfNegative val="0"/>
          <c:val>
            <c:numRef>
              <c:f>'Samenvatting testresultaat'!$C$16</c:f>
              <c:numCache>
                <c:formatCode>General</c:formatCode>
                <c:ptCount val="1"/>
                <c:pt idx="0">
                  <c:v>0</c:v>
                </c:pt>
              </c:numCache>
            </c:numRef>
          </c:val>
          <c:extLst>
            <c:ext xmlns:c16="http://schemas.microsoft.com/office/drawing/2014/chart" uri="{C3380CC4-5D6E-409C-BE32-E72D297353CC}">
              <c16:uniqueId val="{00000008-C8EF-4A53-A833-EBBA61576CFE}"/>
            </c:ext>
          </c:extLst>
        </c:ser>
        <c:ser>
          <c:idx val="9"/>
          <c:order val="9"/>
          <c:tx>
            <c:strRef>
              <c:f>'Samenvatting testresultaat'!$B$17</c:f>
              <c:strCache>
                <c:ptCount val="1"/>
                <c:pt idx="0">
                  <c:v>NPG</c:v>
                </c:pt>
              </c:strCache>
            </c:strRef>
          </c:tx>
          <c:spPr>
            <a:pattFill prst="pct60">
              <a:fgClr>
                <a:srgbClr val="FFFFFF"/>
              </a:fgClr>
              <a:bgClr>
                <a:srgbClr val="CCFFCC"/>
              </a:bgClr>
            </a:pattFill>
            <a:ln w="12700">
              <a:solidFill>
                <a:srgbClr val="000000"/>
              </a:solidFill>
              <a:prstDash val="solid"/>
            </a:ln>
          </c:spPr>
          <c:invertIfNegative val="0"/>
          <c:val>
            <c:numRef>
              <c:f>'Samenvatting testresultaat'!$C$17</c:f>
              <c:numCache>
                <c:formatCode>General</c:formatCode>
                <c:ptCount val="1"/>
                <c:pt idx="0">
                  <c:v>0</c:v>
                </c:pt>
              </c:numCache>
            </c:numRef>
          </c:val>
          <c:extLst>
            <c:ext xmlns:c16="http://schemas.microsoft.com/office/drawing/2014/chart" uri="{C3380CC4-5D6E-409C-BE32-E72D297353CC}">
              <c16:uniqueId val="{00000009-C8EF-4A53-A833-EBBA61576CFE}"/>
            </c:ext>
          </c:extLst>
        </c:ser>
        <c:ser>
          <c:idx val="10"/>
          <c:order val="10"/>
          <c:tx>
            <c:strRef>
              <c:f>'Samenvatting testresultaat'!$B$18</c:f>
              <c:strCache>
                <c:ptCount val="1"/>
                <c:pt idx="0">
                  <c:v>NPF</c:v>
                </c:pt>
              </c:strCache>
            </c:strRef>
          </c:tx>
          <c:spPr>
            <a:pattFill prst="dashDnDiag">
              <a:fgClr>
                <a:srgbClr val="FFFFFF"/>
              </a:fgClr>
              <a:bgClr>
                <a:srgbClr val="FFCC99"/>
              </a:bgClr>
            </a:pattFill>
            <a:ln w="12700">
              <a:solidFill>
                <a:srgbClr val="000000"/>
              </a:solidFill>
              <a:prstDash val="solid"/>
            </a:ln>
          </c:spPr>
          <c:invertIfNegative val="0"/>
          <c:val>
            <c:numRef>
              <c:f>'Samenvatting testresultaat'!$C$18</c:f>
              <c:numCache>
                <c:formatCode>General</c:formatCode>
                <c:ptCount val="1"/>
                <c:pt idx="0">
                  <c:v>0</c:v>
                </c:pt>
              </c:numCache>
            </c:numRef>
          </c:val>
          <c:extLst>
            <c:ext xmlns:c16="http://schemas.microsoft.com/office/drawing/2014/chart" uri="{C3380CC4-5D6E-409C-BE32-E72D297353CC}">
              <c16:uniqueId val="{0000000A-C8EF-4A53-A833-EBBA61576CFE}"/>
            </c:ext>
          </c:extLst>
        </c:ser>
        <c:ser>
          <c:idx val="11"/>
          <c:order val="11"/>
          <c:tx>
            <c:strRef>
              <c:f>'Samenvatting testresultaat'!$B$19</c:f>
              <c:strCache>
                <c:ptCount val="1"/>
                <c:pt idx="0">
                  <c:v>Not Ready</c:v>
                </c:pt>
              </c:strCache>
            </c:strRef>
          </c:tx>
          <c:spPr>
            <a:pattFill prst="dashUpDiag">
              <a:fgClr>
                <a:srgbClr val="FFFFFF"/>
              </a:fgClr>
              <a:bgClr>
                <a:srgbClr val="00FFFF"/>
              </a:bgClr>
            </a:pattFill>
            <a:ln w="12700">
              <a:solidFill>
                <a:srgbClr val="000000"/>
              </a:solidFill>
              <a:prstDash val="solid"/>
            </a:ln>
          </c:spPr>
          <c:invertIfNegative val="0"/>
          <c:val>
            <c:numRef>
              <c:f>'Samenvatting testresultaat'!$C$19</c:f>
              <c:numCache>
                <c:formatCode>General</c:formatCode>
                <c:ptCount val="1"/>
                <c:pt idx="0">
                  <c:v>0</c:v>
                </c:pt>
              </c:numCache>
            </c:numRef>
          </c:val>
          <c:extLst>
            <c:ext xmlns:c16="http://schemas.microsoft.com/office/drawing/2014/chart" uri="{C3380CC4-5D6E-409C-BE32-E72D297353CC}">
              <c16:uniqueId val="{0000000B-C8EF-4A53-A833-EBBA61576CFE}"/>
            </c:ext>
          </c:extLst>
        </c:ser>
        <c:dLbls>
          <c:showLegendKey val="0"/>
          <c:showVal val="0"/>
          <c:showCatName val="0"/>
          <c:showSerName val="0"/>
          <c:showPercent val="0"/>
          <c:showBubbleSize val="0"/>
        </c:dLbls>
        <c:gapWidth val="150"/>
        <c:overlap val="100"/>
        <c:serLines>
          <c:spPr>
            <a:ln w="3175">
              <a:solidFill>
                <a:srgbClr val="000000"/>
              </a:solidFill>
              <a:prstDash val="solid"/>
            </a:ln>
          </c:spPr>
        </c:serLines>
        <c:axId val="-739819136"/>
        <c:axId val="-739817232"/>
      </c:barChart>
      <c:catAx>
        <c:axId val="-73981913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50" b="1" i="1" u="none" strike="noStrike" baseline="0">
                <a:solidFill>
                  <a:srgbClr val="000000"/>
                </a:solidFill>
                <a:latin typeface="Arial"/>
                <a:ea typeface="Arial"/>
                <a:cs typeface="Arial"/>
              </a:defRPr>
            </a:pPr>
            <a:endParaRPr lang="nl-NL"/>
          </a:p>
        </c:txPr>
        <c:crossAx val="-739817232"/>
        <c:crosses val="autoZero"/>
        <c:auto val="1"/>
        <c:lblAlgn val="ctr"/>
        <c:lblOffset val="100"/>
        <c:tickLblSkip val="1"/>
        <c:tickMarkSkip val="1"/>
        <c:noMultiLvlLbl val="0"/>
      </c:catAx>
      <c:valAx>
        <c:axId val="-739817232"/>
        <c:scaling>
          <c:orientation val="minMax"/>
        </c:scaling>
        <c:delete val="0"/>
        <c:axPos val="l"/>
        <c:numFmt formatCode="0%" sourceLinked="1"/>
        <c:majorTickMark val="out"/>
        <c:minorTickMark val="none"/>
        <c:tickLblPos val="nextTo"/>
        <c:spPr>
          <a:ln w="3175">
            <a:solidFill>
              <a:srgbClr val="000000"/>
            </a:solidFill>
            <a:prstDash val="solid"/>
          </a:ln>
        </c:spPr>
        <c:txPr>
          <a:bodyPr rot="0" vert="horz"/>
          <a:lstStyle/>
          <a:p>
            <a:pPr>
              <a:defRPr sz="1175" b="1" i="0" u="none" strike="noStrike" baseline="0">
                <a:solidFill>
                  <a:srgbClr val="000000"/>
                </a:solidFill>
                <a:latin typeface="Arial"/>
                <a:ea typeface="Arial"/>
                <a:cs typeface="Arial"/>
              </a:defRPr>
            </a:pPr>
            <a:endParaRPr lang="nl-NL"/>
          </a:p>
        </c:txPr>
        <c:crossAx val="-739819136"/>
        <c:crosses val="autoZero"/>
        <c:crossBetween val="between"/>
      </c:valAx>
      <c:spPr>
        <a:solidFill>
          <a:srgbClr val="FFFFFF"/>
        </a:solidFill>
        <a:ln w="12700">
          <a:solidFill>
            <a:srgbClr val="808080"/>
          </a:solidFill>
          <a:prstDash val="solid"/>
        </a:ln>
      </c:spPr>
    </c:plotArea>
    <c:legend>
      <c:legendPos val="b"/>
      <c:layout>
        <c:manualLayout>
          <c:xMode val="edge"/>
          <c:yMode val="edge"/>
          <c:wMode val="edge"/>
          <c:hMode val="edge"/>
          <c:x val="0.25997165952546503"/>
          <c:y val="0.92071718656651302"/>
          <c:w val="0.710826659488077"/>
          <c:h val="0.99232843976344398"/>
        </c:manualLayout>
      </c:layout>
      <c:overlay val="0"/>
      <c:spPr>
        <a:solidFill>
          <a:srgbClr val="FFFFFF"/>
        </a:solidFill>
        <a:ln w="3175">
          <a:solidFill>
            <a:srgbClr val="000000"/>
          </a:solidFill>
          <a:prstDash val="solid"/>
        </a:ln>
      </c:spPr>
      <c:txPr>
        <a:bodyPr/>
        <a:lstStyle/>
        <a:p>
          <a:pPr>
            <a:defRPr sz="1010" b="0" i="0" u="none" strike="noStrike" baseline="0">
              <a:solidFill>
                <a:srgbClr val="000000"/>
              </a:solidFill>
              <a:latin typeface="Arial"/>
              <a:ea typeface="Arial"/>
              <a:cs typeface="Arial"/>
            </a:defRPr>
          </a:pPr>
          <a:endParaRPr lang="nl-NL"/>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nl-NL"/>
    </a:p>
  </c:txPr>
  <c:printSettings>
    <c:headerFooter alignWithMargins="0"/>
    <c:pageMargins b="1" l="0.75" r="0.75" t="1" header="0.5" footer="0.5"/>
    <c:pageSetup orientation="landscape" horizontalDpi="300" verticalDpi="300"/>
  </c:printSettings>
</c:chartSpace>
</file>

<file path=xl/ctrlProps/ctrlProp1.xml><?xml version="1.0" encoding="utf-8"?>
<formControlPr xmlns="http://schemas.microsoft.com/office/spreadsheetml/2009/9/main" objectType="CheckBox" fmlaLink="$K$10" lockText="1" noThreeD="1"/>
</file>

<file path=xl/ctrlProps/ctrlProp10.xml><?xml version="1.0" encoding="utf-8"?>
<formControlPr xmlns="http://schemas.microsoft.com/office/spreadsheetml/2009/9/main" objectType="CheckBox" fmlaLink="$T$10" lockText="1" noThreeD="1"/>
</file>

<file path=xl/ctrlProps/ctrlProp11.xml><?xml version="1.0" encoding="utf-8"?>
<formControlPr xmlns="http://schemas.microsoft.com/office/spreadsheetml/2009/9/main" objectType="CheckBox" fmlaLink="$U$10" lockText="1" noThreeD="1"/>
</file>

<file path=xl/ctrlProps/ctrlProp12.xml><?xml version="1.0" encoding="utf-8"?>
<formControlPr xmlns="http://schemas.microsoft.com/office/spreadsheetml/2009/9/main" objectType="CheckBox" fmlaLink="$V$10" lockText="1" noThreeD="1"/>
</file>

<file path=xl/ctrlProps/ctrlProp13.xml><?xml version="1.0" encoding="utf-8"?>
<formControlPr xmlns="http://schemas.microsoft.com/office/spreadsheetml/2009/9/main" objectType="CheckBox" fmlaLink="$W$10" lockText="1" noThreeD="1"/>
</file>

<file path=xl/ctrlProps/ctrlProp14.xml><?xml version="1.0" encoding="utf-8"?>
<formControlPr xmlns="http://schemas.microsoft.com/office/spreadsheetml/2009/9/main" objectType="CheckBox" fmlaLink="$J$10" lockText="1" noThreeD="1"/>
</file>

<file path=xl/ctrlProps/ctrlProp15.xml><?xml version="1.0" encoding="utf-8"?>
<formControlPr xmlns="http://schemas.microsoft.com/office/spreadsheetml/2009/9/main" objectType="CheckBox" checked="Checked" fmlaLink="$I$10" lockText="1" noThreeD="1"/>
</file>

<file path=xl/ctrlProps/ctrlProp2.xml><?xml version="1.0" encoding="utf-8"?>
<formControlPr xmlns="http://schemas.microsoft.com/office/spreadsheetml/2009/9/main" objectType="CheckBox" fmlaLink="$L$10" lockText="1" noThreeD="1"/>
</file>

<file path=xl/ctrlProps/ctrlProp3.xml><?xml version="1.0" encoding="utf-8"?>
<formControlPr xmlns="http://schemas.microsoft.com/office/spreadsheetml/2009/9/main" objectType="CheckBox" fmlaLink="$M$10" lockText="1" noThreeD="1"/>
</file>

<file path=xl/ctrlProps/ctrlProp4.xml><?xml version="1.0" encoding="utf-8"?>
<formControlPr xmlns="http://schemas.microsoft.com/office/spreadsheetml/2009/9/main" objectType="CheckBox" fmlaLink="$N$10" lockText="1" noThreeD="1"/>
</file>

<file path=xl/ctrlProps/ctrlProp5.xml><?xml version="1.0" encoding="utf-8"?>
<formControlPr xmlns="http://schemas.microsoft.com/office/spreadsheetml/2009/9/main" objectType="CheckBox" fmlaLink="$O$10" lockText="1" noThreeD="1"/>
</file>

<file path=xl/ctrlProps/ctrlProp6.xml><?xml version="1.0" encoding="utf-8"?>
<formControlPr xmlns="http://schemas.microsoft.com/office/spreadsheetml/2009/9/main" objectType="CheckBox" fmlaLink="$P$10" lockText="1" noThreeD="1"/>
</file>

<file path=xl/ctrlProps/ctrlProp7.xml><?xml version="1.0" encoding="utf-8"?>
<formControlPr xmlns="http://schemas.microsoft.com/office/spreadsheetml/2009/9/main" objectType="CheckBox" fmlaLink="$Q$10" lockText="1" noThreeD="1"/>
</file>

<file path=xl/ctrlProps/ctrlProp8.xml><?xml version="1.0" encoding="utf-8"?>
<formControlPr xmlns="http://schemas.microsoft.com/office/spreadsheetml/2009/9/main" objectType="CheckBox" fmlaLink="$R$10" lockText="1" noThreeD="1"/>
</file>

<file path=xl/ctrlProps/ctrlProp9.xml><?xml version="1.0" encoding="utf-8"?>
<formControlPr xmlns="http://schemas.microsoft.com/office/spreadsheetml/2009/9/main" objectType="CheckBox" fmlaLink="$S$10"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3" Type="http://schemas.openxmlformats.org/officeDocument/2006/relationships/image" Target="../media/image32.emf"/><Relationship Id="rId2" Type="http://schemas.openxmlformats.org/officeDocument/2006/relationships/image" Target="../media/image31.emf"/><Relationship Id="rId1" Type="http://schemas.openxmlformats.org/officeDocument/2006/relationships/image" Target="../media/image1.jpeg"/><Relationship Id="rId5" Type="http://schemas.openxmlformats.org/officeDocument/2006/relationships/image" Target="../media/image34.emf"/><Relationship Id="rId4" Type="http://schemas.openxmlformats.org/officeDocument/2006/relationships/image" Target="../media/image33.emf"/></Relationships>
</file>

<file path=xl/drawings/_rels/drawing11.xml.rels><?xml version="1.0" encoding="UTF-8" standalone="yes"?>
<Relationships xmlns="http://schemas.openxmlformats.org/package/2006/relationships"><Relationship Id="rId3" Type="http://schemas.openxmlformats.org/officeDocument/2006/relationships/image" Target="../media/image36.emf"/><Relationship Id="rId2" Type="http://schemas.openxmlformats.org/officeDocument/2006/relationships/image" Target="../media/image35.emf"/><Relationship Id="rId1" Type="http://schemas.openxmlformats.org/officeDocument/2006/relationships/image" Target="../media/image1.jpeg"/><Relationship Id="rId5" Type="http://schemas.openxmlformats.org/officeDocument/2006/relationships/image" Target="../media/image38.emf"/><Relationship Id="rId4" Type="http://schemas.openxmlformats.org/officeDocument/2006/relationships/image" Target="../media/image37.emf"/></Relationships>
</file>

<file path=xl/drawings/_rels/drawing12.xml.rels><?xml version="1.0" encoding="UTF-8" standalone="yes"?>
<Relationships xmlns="http://schemas.openxmlformats.org/package/2006/relationships"><Relationship Id="rId3" Type="http://schemas.openxmlformats.org/officeDocument/2006/relationships/image" Target="../media/image40.emf"/><Relationship Id="rId2" Type="http://schemas.openxmlformats.org/officeDocument/2006/relationships/image" Target="../media/image39.emf"/><Relationship Id="rId1" Type="http://schemas.openxmlformats.org/officeDocument/2006/relationships/image" Target="../media/image1.jpeg"/><Relationship Id="rId5" Type="http://schemas.openxmlformats.org/officeDocument/2006/relationships/image" Target="../media/image42.emf"/><Relationship Id="rId4" Type="http://schemas.openxmlformats.org/officeDocument/2006/relationships/image" Target="../media/image41.emf"/></Relationships>
</file>

<file path=xl/drawings/_rels/drawing13.xml.rels><?xml version="1.0" encoding="UTF-8" standalone="yes"?>
<Relationships xmlns="http://schemas.openxmlformats.org/package/2006/relationships"><Relationship Id="rId8" Type="http://schemas.openxmlformats.org/officeDocument/2006/relationships/image" Target="../media/image49.emf"/><Relationship Id="rId3" Type="http://schemas.openxmlformats.org/officeDocument/2006/relationships/image" Target="../media/image44.emf"/><Relationship Id="rId7" Type="http://schemas.openxmlformats.org/officeDocument/2006/relationships/image" Target="../media/image48.emf"/><Relationship Id="rId12" Type="http://schemas.openxmlformats.org/officeDocument/2006/relationships/image" Target="../media/image53.emf"/><Relationship Id="rId2" Type="http://schemas.openxmlformats.org/officeDocument/2006/relationships/image" Target="../media/image43.emf"/><Relationship Id="rId1" Type="http://schemas.openxmlformats.org/officeDocument/2006/relationships/image" Target="../media/image1.jpeg"/><Relationship Id="rId6" Type="http://schemas.openxmlformats.org/officeDocument/2006/relationships/image" Target="../media/image47.emf"/><Relationship Id="rId11" Type="http://schemas.openxmlformats.org/officeDocument/2006/relationships/image" Target="../media/image52.emf"/><Relationship Id="rId5" Type="http://schemas.openxmlformats.org/officeDocument/2006/relationships/image" Target="../media/image46.emf"/><Relationship Id="rId10" Type="http://schemas.openxmlformats.org/officeDocument/2006/relationships/image" Target="../media/image51.emf"/><Relationship Id="rId4" Type="http://schemas.openxmlformats.org/officeDocument/2006/relationships/image" Target="../media/image45.emf"/><Relationship Id="rId9" Type="http://schemas.openxmlformats.org/officeDocument/2006/relationships/image" Target="../media/image50.emf"/></Relationships>
</file>

<file path=xl/drawings/_rels/drawing1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55.emf"/><Relationship Id="rId4" Type="http://schemas.openxmlformats.org/officeDocument/2006/relationships/image" Target="../media/image54.emf"/></Relationships>
</file>

<file path=xl/drawings/_rels/drawing16.xml.rels><?xml version="1.0" encoding="UTF-8" standalone="yes"?>
<Relationships xmlns="http://schemas.openxmlformats.org/package/2006/relationships"><Relationship Id="rId3" Type="http://schemas.openxmlformats.org/officeDocument/2006/relationships/image" Target="../media/image55.emf"/><Relationship Id="rId2" Type="http://schemas.openxmlformats.org/officeDocument/2006/relationships/image" Target="../media/image56.emf"/><Relationship Id="rId1" Type="http://schemas.openxmlformats.org/officeDocument/2006/relationships/chart" Target="../charts/chart4.xml"/></Relationships>
</file>

<file path=xl/drawings/_rels/drawing17.xml.rels><?xml version="1.0" encoding="UTF-8" standalone="yes"?>
<Relationships xmlns="http://schemas.openxmlformats.org/package/2006/relationships"><Relationship Id="rId3" Type="http://schemas.openxmlformats.org/officeDocument/2006/relationships/image" Target="../media/image59.emf"/><Relationship Id="rId2" Type="http://schemas.openxmlformats.org/officeDocument/2006/relationships/image" Target="../media/image58.emf"/><Relationship Id="rId1" Type="http://schemas.openxmlformats.org/officeDocument/2006/relationships/image" Target="../media/image57.emf"/><Relationship Id="rId4" Type="http://schemas.openxmlformats.org/officeDocument/2006/relationships/image" Target="../media/image60.emf"/></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1.jpeg"/><Relationship Id="rId5" Type="http://schemas.openxmlformats.org/officeDocument/2006/relationships/image" Target="../media/image6.emf"/><Relationship Id="rId4" Type="http://schemas.openxmlformats.org/officeDocument/2006/relationships/image" Target="../media/image5.emf"/></Relationships>
</file>

<file path=xl/drawings/_rels/drawing4.x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1.jpeg"/><Relationship Id="rId5" Type="http://schemas.openxmlformats.org/officeDocument/2006/relationships/image" Target="../media/image10.emf"/><Relationship Id="rId4" Type="http://schemas.openxmlformats.org/officeDocument/2006/relationships/image" Target="../media/image9.emf"/></Relationships>
</file>

<file path=xl/drawings/_rels/drawing5.xml.rels><?xml version="1.0" encoding="UTF-8" standalone="yes"?>
<Relationships xmlns="http://schemas.openxmlformats.org/package/2006/relationships"><Relationship Id="rId3" Type="http://schemas.openxmlformats.org/officeDocument/2006/relationships/image" Target="../media/image12.emf"/><Relationship Id="rId2" Type="http://schemas.openxmlformats.org/officeDocument/2006/relationships/image" Target="../media/image11.emf"/><Relationship Id="rId1" Type="http://schemas.openxmlformats.org/officeDocument/2006/relationships/image" Target="../media/image1.jpeg"/><Relationship Id="rId5" Type="http://schemas.openxmlformats.org/officeDocument/2006/relationships/image" Target="../media/image14.emf"/><Relationship Id="rId4" Type="http://schemas.openxmlformats.org/officeDocument/2006/relationships/image" Target="../media/image13.emf"/></Relationships>
</file>

<file path=xl/drawings/_rels/drawing6.xml.rels><?xml version="1.0" encoding="UTF-8" standalone="yes"?>
<Relationships xmlns="http://schemas.openxmlformats.org/package/2006/relationships"><Relationship Id="rId3" Type="http://schemas.openxmlformats.org/officeDocument/2006/relationships/image" Target="../media/image16.emf"/><Relationship Id="rId2" Type="http://schemas.openxmlformats.org/officeDocument/2006/relationships/image" Target="../media/image15.emf"/><Relationship Id="rId1" Type="http://schemas.openxmlformats.org/officeDocument/2006/relationships/image" Target="../media/image1.jpeg"/><Relationship Id="rId5" Type="http://schemas.openxmlformats.org/officeDocument/2006/relationships/image" Target="../media/image18.emf"/><Relationship Id="rId4" Type="http://schemas.openxmlformats.org/officeDocument/2006/relationships/image" Target="../media/image17.emf"/></Relationships>
</file>

<file path=xl/drawings/_rels/drawing7.xml.rels><?xml version="1.0" encoding="UTF-8" standalone="yes"?>
<Relationships xmlns="http://schemas.openxmlformats.org/package/2006/relationships"><Relationship Id="rId3" Type="http://schemas.openxmlformats.org/officeDocument/2006/relationships/image" Target="../media/image20.emf"/><Relationship Id="rId2" Type="http://schemas.openxmlformats.org/officeDocument/2006/relationships/image" Target="../media/image19.emf"/><Relationship Id="rId1" Type="http://schemas.openxmlformats.org/officeDocument/2006/relationships/image" Target="../media/image1.jpeg"/><Relationship Id="rId5" Type="http://schemas.openxmlformats.org/officeDocument/2006/relationships/image" Target="../media/image22.emf"/><Relationship Id="rId4" Type="http://schemas.openxmlformats.org/officeDocument/2006/relationships/image" Target="../media/image21.emf"/></Relationships>
</file>

<file path=xl/drawings/_rels/drawing8.xml.rels><?xml version="1.0" encoding="UTF-8" standalone="yes"?>
<Relationships xmlns="http://schemas.openxmlformats.org/package/2006/relationships"><Relationship Id="rId3" Type="http://schemas.openxmlformats.org/officeDocument/2006/relationships/image" Target="../media/image24.emf"/><Relationship Id="rId2" Type="http://schemas.openxmlformats.org/officeDocument/2006/relationships/image" Target="../media/image23.emf"/><Relationship Id="rId1" Type="http://schemas.openxmlformats.org/officeDocument/2006/relationships/image" Target="../media/image1.jpeg"/><Relationship Id="rId5" Type="http://schemas.openxmlformats.org/officeDocument/2006/relationships/image" Target="../media/image26.emf"/><Relationship Id="rId4" Type="http://schemas.openxmlformats.org/officeDocument/2006/relationships/image" Target="../media/image25.emf"/></Relationships>
</file>

<file path=xl/drawings/_rels/drawing9.xml.rels><?xml version="1.0" encoding="UTF-8" standalone="yes"?>
<Relationships xmlns="http://schemas.openxmlformats.org/package/2006/relationships"><Relationship Id="rId3" Type="http://schemas.openxmlformats.org/officeDocument/2006/relationships/image" Target="../media/image28.emf"/><Relationship Id="rId2" Type="http://schemas.openxmlformats.org/officeDocument/2006/relationships/image" Target="../media/image27.emf"/><Relationship Id="rId1" Type="http://schemas.openxmlformats.org/officeDocument/2006/relationships/image" Target="../media/image1.jpeg"/><Relationship Id="rId5" Type="http://schemas.openxmlformats.org/officeDocument/2006/relationships/image" Target="../media/image30.emf"/><Relationship Id="rId4" Type="http://schemas.openxmlformats.org/officeDocument/2006/relationships/image" Target="../media/image29.emf"/></Relationships>
</file>

<file path=xl/drawings/drawing1.xml><?xml version="1.0" encoding="utf-8"?>
<xdr:wsDr xmlns:xdr="http://schemas.openxmlformats.org/drawingml/2006/spreadsheetDrawing" xmlns:a="http://schemas.openxmlformats.org/drawingml/2006/main">
  <xdr:twoCellAnchor editAs="oneCell">
    <xdr:from>
      <xdr:col>1</xdr:col>
      <xdr:colOff>3638550</xdr:colOff>
      <xdr:row>0</xdr:row>
      <xdr:rowOff>0</xdr:rowOff>
    </xdr:from>
    <xdr:to>
      <xdr:col>1</xdr:col>
      <xdr:colOff>4629150</xdr:colOff>
      <xdr:row>6</xdr:row>
      <xdr:rowOff>9525</xdr:rowOff>
    </xdr:to>
    <xdr:pic>
      <xdr:nvPicPr>
        <xdr:cNvPr id="102024" name="Picture 16" descr="TestFrame logo">
          <a:extLst>
            <a:ext uri="{FF2B5EF4-FFF2-40B4-BE49-F238E27FC236}">
              <a16:creationId xmlns:a16="http://schemas.microsoft.com/office/drawing/2014/main" id="{00000000-0008-0000-0000-0000888E01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67325" y="0"/>
          <a:ext cx="990600"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1514475</xdr:colOff>
      <xdr:row>0</xdr:row>
      <xdr:rowOff>0</xdr:rowOff>
    </xdr:from>
    <xdr:to>
      <xdr:col>1</xdr:col>
      <xdr:colOff>9525</xdr:colOff>
      <xdr:row>2</xdr:row>
      <xdr:rowOff>152400</xdr:rowOff>
    </xdr:to>
    <xdr:pic>
      <xdr:nvPicPr>
        <xdr:cNvPr id="2" name="Picture 5" descr="TestFrame logo">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4762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3</xdr:row>
      <xdr:rowOff>101600</xdr:rowOff>
    </xdr:from>
    <xdr:to>
      <xdr:col>4</xdr:col>
      <xdr:colOff>1651000</xdr:colOff>
      <xdr:row>5</xdr:row>
      <xdr:rowOff>63500</xdr:rowOff>
    </xdr:to>
    <xdr:sp macro="" textlink="">
      <xdr:nvSpPr>
        <xdr:cNvPr id="166913" name="cmdFixeren_Testcodes" hidden="1">
          <a:extLst>
            <a:ext uri="{63B3BB69-23CF-44E3-9099-C40C66FF867C}">
              <a14:compatExt xmlns:a14="http://schemas.microsoft.com/office/drawing/2010/main" spid="_x0000_s166913"/>
            </a:ext>
            <a:ext uri="{FF2B5EF4-FFF2-40B4-BE49-F238E27FC236}">
              <a16:creationId xmlns:a16="http://schemas.microsoft.com/office/drawing/2014/main" id="{00000000-0008-0000-0900-0000018C02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1</xdr:row>
      <xdr:rowOff>139700</xdr:rowOff>
    </xdr:from>
    <xdr:to>
      <xdr:col>4</xdr:col>
      <xdr:colOff>1651000</xdr:colOff>
      <xdr:row>3</xdr:row>
      <xdr:rowOff>101600</xdr:rowOff>
    </xdr:to>
    <xdr:sp macro="" textlink="">
      <xdr:nvSpPr>
        <xdr:cNvPr id="166914" name="cmdGroupingTestcases" hidden="1">
          <a:extLst>
            <a:ext uri="{63B3BB69-23CF-44E3-9099-C40C66FF867C}">
              <a14:compatExt xmlns:a14="http://schemas.microsoft.com/office/drawing/2010/main" spid="_x0000_s166914"/>
            </a:ext>
            <a:ext uri="{FF2B5EF4-FFF2-40B4-BE49-F238E27FC236}">
              <a16:creationId xmlns:a16="http://schemas.microsoft.com/office/drawing/2014/main" id="{00000000-0008-0000-0900-0000028C02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0</xdr:row>
      <xdr:rowOff>12700</xdr:rowOff>
    </xdr:from>
    <xdr:to>
      <xdr:col>4</xdr:col>
      <xdr:colOff>1651000</xdr:colOff>
      <xdr:row>1</xdr:row>
      <xdr:rowOff>139700</xdr:rowOff>
    </xdr:to>
    <xdr:sp macro="" textlink="">
      <xdr:nvSpPr>
        <xdr:cNvPr id="166915" name="cmdTestrun_by_Test_Priority" hidden="1">
          <a:extLst>
            <a:ext uri="{63B3BB69-23CF-44E3-9099-C40C66FF867C}">
              <a14:compatExt xmlns:a14="http://schemas.microsoft.com/office/drawing/2010/main" spid="_x0000_s166915"/>
            </a:ext>
            <a:ext uri="{FF2B5EF4-FFF2-40B4-BE49-F238E27FC236}">
              <a16:creationId xmlns:a16="http://schemas.microsoft.com/office/drawing/2014/main" id="{00000000-0008-0000-0900-0000038C02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5</xdr:row>
      <xdr:rowOff>63500</xdr:rowOff>
    </xdr:from>
    <xdr:to>
      <xdr:col>4</xdr:col>
      <xdr:colOff>1651000</xdr:colOff>
      <xdr:row>7</xdr:row>
      <xdr:rowOff>12700</xdr:rowOff>
    </xdr:to>
    <xdr:sp macro="" textlink="">
      <xdr:nvSpPr>
        <xdr:cNvPr id="166916" name="cmdRecalculateNumbers" hidden="1">
          <a:extLst>
            <a:ext uri="{63B3BB69-23CF-44E3-9099-C40C66FF867C}">
              <a14:compatExt xmlns:a14="http://schemas.microsoft.com/office/drawing/2010/main" spid="_x0000_s166916"/>
            </a:ext>
            <a:ext uri="{FF2B5EF4-FFF2-40B4-BE49-F238E27FC236}">
              <a16:creationId xmlns:a16="http://schemas.microsoft.com/office/drawing/2014/main" id="{00000000-0008-0000-0900-0000048C02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3</xdr:row>
      <xdr:rowOff>101600</xdr:rowOff>
    </xdr:from>
    <xdr:to>
      <xdr:col>4</xdr:col>
      <xdr:colOff>1651000</xdr:colOff>
      <xdr:row>5</xdr:row>
      <xdr:rowOff>63500</xdr:rowOff>
    </xdr:to>
    <xdr:pic>
      <xdr:nvPicPr>
        <xdr:cNvPr id="3" name="cmdFixeren_Testcodes">
          <a:extLst>
            <a:ext uri="{FF2B5EF4-FFF2-40B4-BE49-F238E27FC236}">
              <a16:creationId xmlns:a16="http://schemas.microsoft.com/office/drawing/2014/main" id="{00000000-0008-0000-0900-000003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91600" y="5969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1</xdr:row>
      <xdr:rowOff>139700</xdr:rowOff>
    </xdr:from>
    <xdr:to>
      <xdr:col>4</xdr:col>
      <xdr:colOff>1651000</xdr:colOff>
      <xdr:row>3</xdr:row>
      <xdr:rowOff>101600</xdr:rowOff>
    </xdr:to>
    <xdr:pic>
      <xdr:nvPicPr>
        <xdr:cNvPr id="4" name="cmdGroupingTestcases">
          <a:extLst>
            <a:ext uri="{FF2B5EF4-FFF2-40B4-BE49-F238E27FC236}">
              <a16:creationId xmlns:a16="http://schemas.microsoft.com/office/drawing/2014/main" id="{00000000-0008-0000-0900-000004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991600" y="3048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0</xdr:row>
      <xdr:rowOff>12700</xdr:rowOff>
    </xdr:from>
    <xdr:to>
      <xdr:col>4</xdr:col>
      <xdr:colOff>1651000</xdr:colOff>
      <xdr:row>1</xdr:row>
      <xdr:rowOff>139700</xdr:rowOff>
    </xdr:to>
    <xdr:pic>
      <xdr:nvPicPr>
        <xdr:cNvPr id="5" name="cmdTestrun_by_Test_Priority">
          <a:extLst>
            <a:ext uri="{FF2B5EF4-FFF2-40B4-BE49-F238E27FC236}">
              <a16:creationId xmlns:a16="http://schemas.microsoft.com/office/drawing/2014/main" id="{00000000-0008-0000-0900-000005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991600" y="127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5</xdr:row>
      <xdr:rowOff>63500</xdr:rowOff>
    </xdr:from>
    <xdr:to>
      <xdr:col>4</xdr:col>
      <xdr:colOff>1651000</xdr:colOff>
      <xdr:row>7</xdr:row>
      <xdr:rowOff>12700</xdr:rowOff>
    </xdr:to>
    <xdr:pic>
      <xdr:nvPicPr>
        <xdr:cNvPr id="6" name="cmdRecalculateNumbers">
          <a:extLst>
            <a:ext uri="{FF2B5EF4-FFF2-40B4-BE49-F238E27FC236}">
              <a16:creationId xmlns:a16="http://schemas.microsoft.com/office/drawing/2014/main" id="{00000000-0008-0000-0900-000006000000}"/>
            </a:ext>
          </a:extLst>
        </xdr:cNvPr>
        <xdr:cNvPicPr preferRelativeResize="0">
          <a:picLocks noChangeArrowheads="1" noChangeShapeType="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991600" y="889000"/>
          <a:ext cx="1651000" cy="2794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1514475</xdr:colOff>
      <xdr:row>0</xdr:row>
      <xdr:rowOff>0</xdr:rowOff>
    </xdr:from>
    <xdr:to>
      <xdr:col>1</xdr:col>
      <xdr:colOff>9525</xdr:colOff>
      <xdr:row>2</xdr:row>
      <xdr:rowOff>152400</xdr:rowOff>
    </xdr:to>
    <xdr:pic>
      <xdr:nvPicPr>
        <xdr:cNvPr id="2" name="Picture 5" descr="TestFrame logo">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4762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3</xdr:row>
      <xdr:rowOff>101600</xdr:rowOff>
    </xdr:from>
    <xdr:to>
      <xdr:col>4</xdr:col>
      <xdr:colOff>1651000</xdr:colOff>
      <xdr:row>5</xdr:row>
      <xdr:rowOff>63500</xdr:rowOff>
    </xdr:to>
    <xdr:sp macro="" textlink="">
      <xdr:nvSpPr>
        <xdr:cNvPr id="174081" name="cmdFixeren_Testcodes" hidden="1">
          <a:extLst>
            <a:ext uri="{63B3BB69-23CF-44E3-9099-C40C66FF867C}">
              <a14:compatExt xmlns:a14="http://schemas.microsoft.com/office/drawing/2010/main" spid="_x0000_s174081"/>
            </a:ext>
            <a:ext uri="{FF2B5EF4-FFF2-40B4-BE49-F238E27FC236}">
              <a16:creationId xmlns:a16="http://schemas.microsoft.com/office/drawing/2014/main" id="{00000000-0008-0000-0A00-000001A802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1</xdr:row>
      <xdr:rowOff>139700</xdr:rowOff>
    </xdr:from>
    <xdr:to>
      <xdr:col>4</xdr:col>
      <xdr:colOff>1651000</xdr:colOff>
      <xdr:row>3</xdr:row>
      <xdr:rowOff>101600</xdr:rowOff>
    </xdr:to>
    <xdr:sp macro="" textlink="">
      <xdr:nvSpPr>
        <xdr:cNvPr id="174082" name="cmdGroupingTestcases" hidden="1">
          <a:extLst>
            <a:ext uri="{63B3BB69-23CF-44E3-9099-C40C66FF867C}">
              <a14:compatExt xmlns:a14="http://schemas.microsoft.com/office/drawing/2010/main" spid="_x0000_s174082"/>
            </a:ext>
            <a:ext uri="{FF2B5EF4-FFF2-40B4-BE49-F238E27FC236}">
              <a16:creationId xmlns:a16="http://schemas.microsoft.com/office/drawing/2014/main" id="{00000000-0008-0000-0A00-000002A802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0</xdr:row>
      <xdr:rowOff>12700</xdr:rowOff>
    </xdr:from>
    <xdr:to>
      <xdr:col>4</xdr:col>
      <xdr:colOff>1651000</xdr:colOff>
      <xdr:row>1</xdr:row>
      <xdr:rowOff>139700</xdr:rowOff>
    </xdr:to>
    <xdr:sp macro="" textlink="">
      <xdr:nvSpPr>
        <xdr:cNvPr id="174083" name="cmdTestrun_by_Test_Priority" hidden="1">
          <a:extLst>
            <a:ext uri="{63B3BB69-23CF-44E3-9099-C40C66FF867C}">
              <a14:compatExt xmlns:a14="http://schemas.microsoft.com/office/drawing/2010/main" spid="_x0000_s174083"/>
            </a:ext>
            <a:ext uri="{FF2B5EF4-FFF2-40B4-BE49-F238E27FC236}">
              <a16:creationId xmlns:a16="http://schemas.microsoft.com/office/drawing/2014/main" id="{00000000-0008-0000-0A00-000003A802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5</xdr:row>
      <xdr:rowOff>63500</xdr:rowOff>
    </xdr:from>
    <xdr:to>
      <xdr:col>4</xdr:col>
      <xdr:colOff>1651000</xdr:colOff>
      <xdr:row>7</xdr:row>
      <xdr:rowOff>12700</xdr:rowOff>
    </xdr:to>
    <xdr:sp macro="" textlink="">
      <xdr:nvSpPr>
        <xdr:cNvPr id="174084" name="cmdRecalculateNumbers" hidden="1">
          <a:extLst>
            <a:ext uri="{63B3BB69-23CF-44E3-9099-C40C66FF867C}">
              <a14:compatExt xmlns:a14="http://schemas.microsoft.com/office/drawing/2010/main" spid="_x0000_s174084"/>
            </a:ext>
            <a:ext uri="{FF2B5EF4-FFF2-40B4-BE49-F238E27FC236}">
              <a16:creationId xmlns:a16="http://schemas.microsoft.com/office/drawing/2014/main" id="{00000000-0008-0000-0A00-000004A802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3</xdr:row>
      <xdr:rowOff>101600</xdr:rowOff>
    </xdr:from>
    <xdr:to>
      <xdr:col>4</xdr:col>
      <xdr:colOff>1651000</xdr:colOff>
      <xdr:row>5</xdr:row>
      <xdr:rowOff>63500</xdr:rowOff>
    </xdr:to>
    <xdr:pic>
      <xdr:nvPicPr>
        <xdr:cNvPr id="3" name="cmdFixeren_Testcodes">
          <a:extLst>
            <a:ext uri="{FF2B5EF4-FFF2-40B4-BE49-F238E27FC236}">
              <a16:creationId xmlns:a16="http://schemas.microsoft.com/office/drawing/2014/main" id="{00000000-0008-0000-0A00-000003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91600" y="5969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1</xdr:row>
      <xdr:rowOff>139700</xdr:rowOff>
    </xdr:from>
    <xdr:to>
      <xdr:col>4</xdr:col>
      <xdr:colOff>1651000</xdr:colOff>
      <xdr:row>3</xdr:row>
      <xdr:rowOff>101600</xdr:rowOff>
    </xdr:to>
    <xdr:pic>
      <xdr:nvPicPr>
        <xdr:cNvPr id="4" name="cmdGroupingTestcases">
          <a:extLst>
            <a:ext uri="{FF2B5EF4-FFF2-40B4-BE49-F238E27FC236}">
              <a16:creationId xmlns:a16="http://schemas.microsoft.com/office/drawing/2014/main" id="{00000000-0008-0000-0A00-000004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991600" y="3048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0</xdr:row>
      <xdr:rowOff>12700</xdr:rowOff>
    </xdr:from>
    <xdr:to>
      <xdr:col>4</xdr:col>
      <xdr:colOff>1651000</xdr:colOff>
      <xdr:row>1</xdr:row>
      <xdr:rowOff>139700</xdr:rowOff>
    </xdr:to>
    <xdr:pic>
      <xdr:nvPicPr>
        <xdr:cNvPr id="5" name="cmdTestrun_by_Test_Priority">
          <a:extLst>
            <a:ext uri="{FF2B5EF4-FFF2-40B4-BE49-F238E27FC236}">
              <a16:creationId xmlns:a16="http://schemas.microsoft.com/office/drawing/2014/main" id="{00000000-0008-0000-0A00-000005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991600" y="127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5</xdr:row>
      <xdr:rowOff>63500</xdr:rowOff>
    </xdr:from>
    <xdr:to>
      <xdr:col>4</xdr:col>
      <xdr:colOff>1651000</xdr:colOff>
      <xdr:row>7</xdr:row>
      <xdr:rowOff>12700</xdr:rowOff>
    </xdr:to>
    <xdr:pic>
      <xdr:nvPicPr>
        <xdr:cNvPr id="6" name="cmdRecalculateNumbers">
          <a:extLst>
            <a:ext uri="{FF2B5EF4-FFF2-40B4-BE49-F238E27FC236}">
              <a16:creationId xmlns:a16="http://schemas.microsoft.com/office/drawing/2014/main" id="{00000000-0008-0000-0A00-000006000000}"/>
            </a:ext>
          </a:extLst>
        </xdr:cNvPr>
        <xdr:cNvPicPr preferRelativeResize="0">
          <a:picLocks noChangeArrowheads="1" noChangeShapeType="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991600" y="889000"/>
          <a:ext cx="1651000" cy="2794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1514475</xdr:colOff>
      <xdr:row>0</xdr:row>
      <xdr:rowOff>0</xdr:rowOff>
    </xdr:from>
    <xdr:to>
      <xdr:col>1</xdr:col>
      <xdr:colOff>9525</xdr:colOff>
      <xdr:row>2</xdr:row>
      <xdr:rowOff>152400</xdr:rowOff>
    </xdr:to>
    <xdr:pic>
      <xdr:nvPicPr>
        <xdr:cNvPr id="2" name="Picture 5" descr="TestFrame logo">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4762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3</xdr:row>
      <xdr:rowOff>101600</xdr:rowOff>
    </xdr:from>
    <xdr:to>
      <xdr:col>4</xdr:col>
      <xdr:colOff>1651000</xdr:colOff>
      <xdr:row>5</xdr:row>
      <xdr:rowOff>63500</xdr:rowOff>
    </xdr:to>
    <xdr:sp macro="" textlink="">
      <xdr:nvSpPr>
        <xdr:cNvPr id="181249" name="cmdFixeren_Testcodes" hidden="1">
          <a:extLst>
            <a:ext uri="{63B3BB69-23CF-44E3-9099-C40C66FF867C}">
              <a14:compatExt xmlns:a14="http://schemas.microsoft.com/office/drawing/2010/main" spid="_x0000_s181249"/>
            </a:ext>
            <a:ext uri="{FF2B5EF4-FFF2-40B4-BE49-F238E27FC236}">
              <a16:creationId xmlns:a16="http://schemas.microsoft.com/office/drawing/2014/main" id="{00000000-0008-0000-0B00-000001C402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1</xdr:row>
      <xdr:rowOff>139700</xdr:rowOff>
    </xdr:from>
    <xdr:to>
      <xdr:col>4</xdr:col>
      <xdr:colOff>1651000</xdr:colOff>
      <xdr:row>3</xdr:row>
      <xdr:rowOff>101600</xdr:rowOff>
    </xdr:to>
    <xdr:sp macro="" textlink="">
      <xdr:nvSpPr>
        <xdr:cNvPr id="181250" name="cmdGroupingTestcases" hidden="1">
          <a:extLst>
            <a:ext uri="{63B3BB69-23CF-44E3-9099-C40C66FF867C}">
              <a14:compatExt xmlns:a14="http://schemas.microsoft.com/office/drawing/2010/main" spid="_x0000_s181250"/>
            </a:ext>
            <a:ext uri="{FF2B5EF4-FFF2-40B4-BE49-F238E27FC236}">
              <a16:creationId xmlns:a16="http://schemas.microsoft.com/office/drawing/2014/main" id="{00000000-0008-0000-0B00-000002C402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0</xdr:row>
      <xdr:rowOff>12700</xdr:rowOff>
    </xdr:from>
    <xdr:to>
      <xdr:col>4</xdr:col>
      <xdr:colOff>1651000</xdr:colOff>
      <xdr:row>1</xdr:row>
      <xdr:rowOff>139700</xdr:rowOff>
    </xdr:to>
    <xdr:sp macro="" textlink="">
      <xdr:nvSpPr>
        <xdr:cNvPr id="181251" name="cmdTestrun_by_Test_Priority" hidden="1">
          <a:extLst>
            <a:ext uri="{63B3BB69-23CF-44E3-9099-C40C66FF867C}">
              <a14:compatExt xmlns:a14="http://schemas.microsoft.com/office/drawing/2010/main" spid="_x0000_s181251"/>
            </a:ext>
            <a:ext uri="{FF2B5EF4-FFF2-40B4-BE49-F238E27FC236}">
              <a16:creationId xmlns:a16="http://schemas.microsoft.com/office/drawing/2014/main" id="{00000000-0008-0000-0B00-000003C402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5</xdr:row>
      <xdr:rowOff>63500</xdr:rowOff>
    </xdr:from>
    <xdr:to>
      <xdr:col>4</xdr:col>
      <xdr:colOff>1651000</xdr:colOff>
      <xdr:row>7</xdr:row>
      <xdr:rowOff>12700</xdr:rowOff>
    </xdr:to>
    <xdr:sp macro="" textlink="">
      <xdr:nvSpPr>
        <xdr:cNvPr id="181252" name="cmdRecalculateNumbers" hidden="1">
          <a:extLst>
            <a:ext uri="{63B3BB69-23CF-44E3-9099-C40C66FF867C}">
              <a14:compatExt xmlns:a14="http://schemas.microsoft.com/office/drawing/2010/main" spid="_x0000_s181252"/>
            </a:ext>
            <a:ext uri="{FF2B5EF4-FFF2-40B4-BE49-F238E27FC236}">
              <a16:creationId xmlns:a16="http://schemas.microsoft.com/office/drawing/2014/main" id="{00000000-0008-0000-0B00-000004C402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3</xdr:row>
      <xdr:rowOff>101600</xdr:rowOff>
    </xdr:from>
    <xdr:to>
      <xdr:col>4</xdr:col>
      <xdr:colOff>1651000</xdr:colOff>
      <xdr:row>5</xdr:row>
      <xdr:rowOff>63500</xdr:rowOff>
    </xdr:to>
    <xdr:pic>
      <xdr:nvPicPr>
        <xdr:cNvPr id="3" name="cmdFixeren_Testcodes">
          <a:extLst>
            <a:ext uri="{FF2B5EF4-FFF2-40B4-BE49-F238E27FC236}">
              <a16:creationId xmlns:a16="http://schemas.microsoft.com/office/drawing/2014/main" id="{00000000-0008-0000-0B00-000003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91600" y="5969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1</xdr:row>
      <xdr:rowOff>139700</xdr:rowOff>
    </xdr:from>
    <xdr:to>
      <xdr:col>4</xdr:col>
      <xdr:colOff>1651000</xdr:colOff>
      <xdr:row>3</xdr:row>
      <xdr:rowOff>101600</xdr:rowOff>
    </xdr:to>
    <xdr:pic>
      <xdr:nvPicPr>
        <xdr:cNvPr id="4" name="cmdGroupingTestcases">
          <a:extLst>
            <a:ext uri="{FF2B5EF4-FFF2-40B4-BE49-F238E27FC236}">
              <a16:creationId xmlns:a16="http://schemas.microsoft.com/office/drawing/2014/main" id="{00000000-0008-0000-0B00-000004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991600" y="3048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0</xdr:row>
      <xdr:rowOff>12700</xdr:rowOff>
    </xdr:from>
    <xdr:to>
      <xdr:col>4</xdr:col>
      <xdr:colOff>1651000</xdr:colOff>
      <xdr:row>1</xdr:row>
      <xdr:rowOff>139700</xdr:rowOff>
    </xdr:to>
    <xdr:pic>
      <xdr:nvPicPr>
        <xdr:cNvPr id="5" name="cmdTestrun_by_Test_Priority">
          <a:extLst>
            <a:ext uri="{FF2B5EF4-FFF2-40B4-BE49-F238E27FC236}">
              <a16:creationId xmlns:a16="http://schemas.microsoft.com/office/drawing/2014/main" id="{00000000-0008-0000-0B00-000005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991600" y="127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5</xdr:row>
      <xdr:rowOff>63500</xdr:rowOff>
    </xdr:from>
    <xdr:to>
      <xdr:col>4</xdr:col>
      <xdr:colOff>1651000</xdr:colOff>
      <xdr:row>7</xdr:row>
      <xdr:rowOff>12700</xdr:rowOff>
    </xdr:to>
    <xdr:pic>
      <xdr:nvPicPr>
        <xdr:cNvPr id="6" name="cmdRecalculateNumbers">
          <a:extLst>
            <a:ext uri="{FF2B5EF4-FFF2-40B4-BE49-F238E27FC236}">
              <a16:creationId xmlns:a16="http://schemas.microsoft.com/office/drawing/2014/main" id="{00000000-0008-0000-0B00-000006000000}"/>
            </a:ext>
          </a:extLst>
        </xdr:cNvPr>
        <xdr:cNvPicPr preferRelativeResize="0">
          <a:picLocks noChangeArrowheads="1" noChangeShapeType="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991600" y="889000"/>
          <a:ext cx="1651000" cy="2794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8</xdr:col>
      <xdr:colOff>200025</xdr:colOff>
      <xdr:row>7</xdr:row>
      <xdr:rowOff>0</xdr:rowOff>
    </xdr:from>
    <xdr:to>
      <xdr:col>8</xdr:col>
      <xdr:colOff>279047</xdr:colOff>
      <xdr:row>7</xdr:row>
      <xdr:rowOff>0</xdr:rowOff>
    </xdr:to>
    <xdr:sp macro="" textlink="">
      <xdr:nvSpPr>
        <xdr:cNvPr id="1026" name="Text Box 2">
          <a:extLst>
            <a:ext uri="{FF2B5EF4-FFF2-40B4-BE49-F238E27FC236}">
              <a16:creationId xmlns:a16="http://schemas.microsoft.com/office/drawing/2014/main" id="{00000000-0008-0000-0C00-000002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038" name="Text Box 14">
          <a:extLst>
            <a:ext uri="{FF2B5EF4-FFF2-40B4-BE49-F238E27FC236}">
              <a16:creationId xmlns:a16="http://schemas.microsoft.com/office/drawing/2014/main" id="{00000000-0008-0000-0C00-00000E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043" name="Text Box 19">
          <a:extLst>
            <a:ext uri="{FF2B5EF4-FFF2-40B4-BE49-F238E27FC236}">
              <a16:creationId xmlns:a16="http://schemas.microsoft.com/office/drawing/2014/main" id="{00000000-0008-0000-0C00-000013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241300</xdr:colOff>
      <xdr:row>8</xdr:row>
      <xdr:rowOff>0</xdr:rowOff>
    </xdr:from>
    <xdr:to>
      <xdr:col>8</xdr:col>
      <xdr:colOff>312420</xdr:colOff>
      <xdr:row>8</xdr:row>
      <xdr:rowOff>0</xdr:rowOff>
    </xdr:to>
    <xdr:sp macro="" textlink="">
      <xdr:nvSpPr>
        <xdr:cNvPr id="1045" name="Text Box 21">
          <a:extLst>
            <a:ext uri="{FF2B5EF4-FFF2-40B4-BE49-F238E27FC236}">
              <a16:creationId xmlns:a16="http://schemas.microsoft.com/office/drawing/2014/main" id="{00000000-0008-0000-0C00-000015040000}"/>
            </a:ext>
          </a:extLst>
        </xdr:cNvPr>
        <xdr:cNvSpPr txBox="1">
          <a:spLocks noChangeArrowheads="1"/>
        </xdr:cNvSpPr>
      </xdr:nvSpPr>
      <xdr:spPr bwMode="auto">
        <a:xfrm>
          <a:off x="173482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46" name="Text Box 22">
          <a:extLst>
            <a:ext uri="{FF2B5EF4-FFF2-40B4-BE49-F238E27FC236}">
              <a16:creationId xmlns:a16="http://schemas.microsoft.com/office/drawing/2014/main" id="{00000000-0008-0000-0C00-000016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047" name="Text Box 23">
          <a:extLst>
            <a:ext uri="{FF2B5EF4-FFF2-40B4-BE49-F238E27FC236}">
              <a16:creationId xmlns:a16="http://schemas.microsoft.com/office/drawing/2014/main" id="{00000000-0008-0000-0C00-000017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241300</xdr:colOff>
      <xdr:row>8</xdr:row>
      <xdr:rowOff>0</xdr:rowOff>
    </xdr:from>
    <xdr:to>
      <xdr:col>8</xdr:col>
      <xdr:colOff>312420</xdr:colOff>
      <xdr:row>8</xdr:row>
      <xdr:rowOff>0</xdr:rowOff>
    </xdr:to>
    <xdr:sp macro="" textlink="">
      <xdr:nvSpPr>
        <xdr:cNvPr id="1048" name="Text Box 24">
          <a:extLst>
            <a:ext uri="{FF2B5EF4-FFF2-40B4-BE49-F238E27FC236}">
              <a16:creationId xmlns:a16="http://schemas.microsoft.com/office/drawing/2014/main" id="{00000000-0008-0000-0C00-000018040000}"/>
            </a:ext>
          </a:extLst>
        </xdr:cNvPr>
        <xdr:cNvSpPr txBox="1">
          <a:spLocks noChangeArrowheads="1"/>
        </xdr:cNvSpPr>
      </xdr:nvSpPr>
      <xdr:spPr bwMode="auto">
        <a:xfrm>
          <a:off x="173482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49" name="Text Box 25">
          <a:extLst>
            <a:ext uri="{FF2B5EF4-FFF2-40B4-BE49-F238E27FC236}">
              <a16:creationId xmlns:a16="http://schemas.microsoft.com/office/drawing/2014/main" id="{00000000-0008-0000-0C00-000019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50" name="Text Box 26">
          <a:extLst>
            <a:ext uri="{FF2B5EF4-FFF2-40B4-BE49-F238E27FC236}">
              <a16:creationId xmlns:a16="http://schemas.microsoft.com/office/drawing/2014/main" id="{00000000-0008-0000-0C00-00001A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51" name="Text Box 27">
          <a:extLst>
            <a:ext uri="{FF2B5EF4-FFF2-40B4-BE49-F238E27FC236}">
              <a16:creationId xmlns:a16="http://schemas.microsoft.com/office/drawing/2014/main" id="{00000000-0008-0000-0C00-00001B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52" name="Text Box 28">
          <a:extLst>
            <a:ext uri="{FF2B5EF4-FFF2-40B4-BE49-F238E27FC236}">
              <a16:creationId xmlns:a16="http://schemas.microsoft.com/office/drawing/2014/main" id="{00000000-0008-0000-0C00-00001C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53" name="Text Box 29">
          <a:extLst>
            <a:ext uri="{FF2B5EF4-FFF2-40B4-BE49-F238E27FC236}">
              <a16:creationId xmlns:a16="http://schemas.microsoft.com/office/drawing/2014/main" id="{00000000-0008-0000-0C00-00001D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54" name="Text Box 30">
          <a:extLst>
            <a:ext uri="{FF2B5EF4-FFF2-40B4-BE49-F238E27FC236}">
              <a16:creationId xmlns:a16="http://schemas.microsoft.com/office/drawing/2014/main" id="{00000000-0008-0000-0C00-00001E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55" name="Text Box 31">
          <a:extLst>
            <a:ext uri="{FF2B5EF4-FFF2-40B4-BE49-F238E27FC236}">
              <a16:creationId xmlns:a16="http://schemas.microsoft.com/office/drawing/2014/main" id="{00000000-0008-0000-0C00-00001F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56" name="Text Box 32">
          <a:extLst>
            <a:ext uri="{FF2B5EF4-FFF2-40B4-BE49-F238E27FC236}">
              <a16:creationId xmlns:a16="http://schemas.microsoft.com/office/drawing/2014/main" id="{00000000-0008-0000-0C00-000020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57" name="Text Box 33">
          <a:extLst>
            <a:ext uri="{FF2B5EF4-FFF2-40B4-BE49-F238E27FC236}">
              <a16:creationId xmlns:a16="http://schemas.microsoft.com/office/drawing/2014/main" id="{00000000-0008-0000-0C00-000021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58" name="Text Box 34">
          <a:extLst>
            <a:ext uri="{FF2B5EF4-FFF2-40B4-BE49-F238E27FC236}">
              <a16:creationId xmlns:a16="http://schemas.microsoft.com/office/drawing/2014/main" id="{00000000-0008-0000-0C00-000022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59" name="Text Box 35">
          <a:extLst>
            <a:ext uri="{FF2B5EF4-FFF2-40B4-BE49-F238E27FC236}">
              <a16:creationId xmlns:a16="http://schemas.microsoft.com/office/drawing/2014/main" id="{00000000-0008-0000-0C00-000023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60" name="Text Box 36">
          <a:extLst>
            <a:ext uri="{FF2B5EF4-FFF2-40B4-BE49-F238E27FC236}">
              <a16:creationId xmlns:a16="http://schemas.microsoft.com/office/drawing/2014/main" id="{00000000-0008-0000-0C00-000024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61" name="Text Box 37">
          <a:extLst>
            <a:ext uri="{FF2B5EF4-FFF2-40B4-BE49-F238E27FC236}">
              <a16:creationId xmlns:a16="http://schemas.microsoft.com/office/drawing/2014/main" id="{00000000-0008-0000-0C00-000025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62" name="Text Box 38">
          <a:extLst>
            <a:ext uri="{FF2B5EF4-FFF2-40B4-BE49-F238E27FC236}">
              <a16:creationId xmlns:a16="http://schemas.microsoft.com/office/drawing/2014/main" id="{00000000-0008-0000-0C00-000026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63" name="Text Box 39">
          <a:extLst>
            <a:ext uri="{FF2B5EF4-FFF2-40B4-BE49-F238E27FC236}">
              <a16:creationId xmlns:a16="http://schemas.microsoft.com/office/drawing/2014/main" id="{00000000-0008-0000-0C00-000027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64" name="Text Box 40">
          <a:extLst>
            <a:ext uri="{FF2B5EF4-FFF2-40B4-BE49-F238E27FC236}">
              <a16:creationId xmlns:a16="http://schemas.microsoft.com/office/drawing/2014/main" id="{00000000-0008-0000-0C00-000028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65" name="Text Box 41">
          <a:extLst>
            <a:ext uri="{FF2B5EF4-FFF2-40B4-BE49-F238E27FC236}">
              <a16:creationId xmlns:a16="http://schemas.microsoft.com/office/drawing/2014/main" id="{00000000-0008-0000-0C00-000029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66" name="Text Box 42">
          <a:extLst>
            <a:ext uri="{FF2B5EF4-FFF2-40B4-BE49-F238E27FC236}">
              <a16:creationId xmlns:a16="http://schemas.microsoft.com/office/drawing/2014/main" id="{00000000-0008-0000-0C00-00002A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67" name="Text Box 43">
          <a:extLst>
            <a:ext uri="{FF2B5EF4-FFF2-40B4-BE49-F238E27FC236}">
              <a16:creationId xmlns:a16="http://schemas.microsoft.com/office/drawing/2014/main" id="{00000000-0008-0000-0C00-00002B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68" name="Text Box 44">
          <a:extLst>
            <a:ext uri="{FF2B5EF4-FFF2-40B4-BE49-F238E27FC236}">
              <a16:creationId xmlns:a16="http://schemas.microsoft.com/office/drawing/2014/main" id="{00000000-0008-0000-0C00-00002C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69" name="Text Box 45">
          <a:extLst>
            <a:ext uri="{FF2B5EF4-FFF2-40B4-BE49-F238E27FC236}">
              <a16:creationId xmlns:a16="http://schemas.microsoft.com/office/drawing/2014/main" id="{00000000-0008-0000-0C00-00002D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70" name="Text Box 46">
          <a:extLst>
            <a:ext uri="{FF2B5EF4-FFF2-40B4-BE49-F238E27FC236}">
              <a16:creationId xmlns:a16="http://schemas.microsoft.com/office/drawing/2014/main" id="{00000000-0008-0000-0C00-00002E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71" name="Text Box 47">
          <a:extLst>
            <a:ext uri="{FF2B5EF4-FFF2-40B4-BE49-F238E27FC236}">
              <a16:creationId xmlns:a16="http://schemas.microsoft.com/office/drawing/2014/main" id="{00000000-0008-0000-0C00-00002F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073" name="Text Box 49">
          <a:extLst>
            <a:ext uri="{FF2B5EF4-FFF2-40B4-BE49-F238E27FC236}">
              <a16:creationId xmlns:a16="http://schemas.microsoft.com/office/drawing/2014/main" id="{00000000-0008-0000-0C00-000031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074" name="Text Box 50">
          <a:extLst>
            <a:ext uri="{FF2B5EF4-FFF2-40B4-BE49-F238E27FC236}">
              <a16:creationId xmlns:a16="http://schemas.microsoft.com/office/drawing/2014/main" id="{00000000-0008-0000-0C00-000032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075" name="Text Box 51">
          <a:extLst>
            <a:ext uri="{FF2B5EF4-FFF2-40B4-BE49-F238E27FC236}">
              <a16:creationId xmlns:a16="http://schemas.microsoft.com/office/drawing/2014/main" id="{00000000-0008-0000-0C00-000033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083" name="Text Box 59">
          <a:extLst>
            <a:ext uri="{FF2B5EF4-FFF2-40B4-BE49-F238E27FC236}">
              <a16:creationId xmlns:a16="http://schemas.microsoft.com/office/drawing/2014/main" id="{00000000-0008-0000-0C00-00003B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084" name="Text Box 60">
          <a:extLst>
            <a:ext uri="{FF2B5EF4-FFF2-40B4-BE49-F238E27FC236}">
              <a16:creationId xmlns:a16="http://schemas.microsoft.com/office/drawing/2014/main" id="{00000000-0008-0000-0C00-00003C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085" name="Text Box 61">
          <a:extLst>
            <a:ext uri="{FF2B5EF4-FFF2-40B4-BE49-F238E27FC236}">
              <a16:creationId xmlns:a16="http://schemas.microsoft.com/office/drawing/2014/main" id="{00000000-0008-0000-0C00-00003D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086" name="Text Box 62">
          <a:extLst>
            <a:ext uri="{FF2B5EF4-FFF2-40B4-BE49-F238E27FC236}">
              <a16:creationId xmlns:a16="http://schemas.microsoft.com/office/drawing/2014/main" id="{00000000-0008-0000-0C00-00003E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17" name="Text Box 93">
          <a:extLst>
            <a:ext uri="{FF2B5EF4-FFF2-40B4-BE49-F238E27FC236}">
              <a16:creationId xmlns:a16="http://schemas.microsoft.com/office/drawing/2014/main" id="{00000000-0008-0000-0C00-00005D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18" name="Text Box 94">
          <a:extLst>
            <a:ext uri="{FF2B5EF4-FFF2-40B4-BE49-F238E27FC236}">
              <a16:creationId xmlns:a16="http://schemas.microsoft.com/office/drawing/2014/main" id="{00000000-0008-0000-0C00-00005E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19" name="Text Box 95">
          <a:extLst>
            <a:ext uri="{FF2B5EF4-FFF2-40B4-BE49-F238E27FC236}">
              <a16:creationId xmlns:a16="http://schemas.microsoft.com/office/drawing/2014/main" id="{00000000-0008-0000-0C00-00005F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20" name="Text Box 96">
          <a:extLst>
            <a:ext uri="{FF2B5EF4-FFF2-40B4-BE49-F238E27FC236}">
              <a16:creationId xmlns:a16="http://schemas.microsoft.com/office/drawing/2014/main" id="{00000000-0008-0000-0C00-000060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21" name="Text Box 97">
          <a:extLst>
            <a:ext uri="{FF2B5EF4-FFF2-40B4-BE49-F238E27FC236}">
              <a16:creationId xmlns:a16="http://schemas.microsoft.com/office/drawing/2014/main" id="{00000000-0008-0000-0C00-000061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22" name="Text Box 98">
          <a:extLst>
            <a:ext uri="{FF2B5EF4-FFF2-40B4-BE49-F238E27FC236}">
              <a16:creationId xmlns:a16="http://schemas.microsoft.com/office/drawing/2014/main" id="{00000000-0008-0000-0C00-000062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23" name="Text Box 99">
          <a:extLst>
            <a:ext uri="{FF2B5EF4-FFF2-40B4-BE49-F238E27FC236}">
              <a16:creationId xmlns:a16="http://schemas.microsoft.com/office/drawing/2014/main" id="{00000000-0008-0000-0C00-000063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241300</xdr:colOff>
      <xdr:row>8</xdr:row>
      <xdr:rowOff>0</xdr:rowOff>
    </xdr:from>
    <xdr:to>
      <xdr:col>8</xdr:col>
      <xdr:colOff>312420</xdr:colOff>
      <xdr:row>8</xdr:row>
      <xdr:rowOff>0</xdr:rowOff>
    </xdr:to>
    <xdr:sp macro="" textlink="">
      <xdr:nvSpPr>
        <xdr:cNvPr id="1124" name="Text Box 100">
          <a:extLst>
            <a:ext uri="{FF2B5EF4-FFF2-40B4-BE49-F238E27FC236}">
              <a16:creationId xmlns:a16="http://schemas.microsoft.com/office/drawing/2014/main" id="{00000000-0008-0000-0C00-000064040000}"/>
            </a:ext>
          </a:extLst>
        </xdr:cNvPr>
        <xdr:cNvSpPr txBox="1">
          <a:spLocks noChangeArrowheads="1"/>
        </xdr:cNvSpPr>
      </xdr:nvSpPr>
      <xdr:spPr bwMode="auto">
        <a:xfrm>
          <a:off x="173482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25" name="Text Box 101">
          <a:extLst>
            <a:ext uri="{FF2B5EF4-FFF2-40B4-BE49-F238E27FC236}">
              <a16:creationId xmlns:a16="http://schemas.microsoft.com/office/drawing/2014/main" id="{00000000-0008-0000-0C00-000065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26" name="Text Box 102">
          <a:extLst>
            <a:ext uri="{FF2B5EF4-FFF2-40B4-BE49-F238E27FC236}">
              <a16:creationId xmlns:a16="http://schemas.microsoft.com/office/drawing/2014/main" id="{00000000-0008-0000-0C00-000066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27" name="Text Box 103">
          <a:extLst>
            <a:ext uri="{FF2B5EF4-FFF2-40B4-BE49-F238E27FC236}">
              <a16:creationId xmlns:a16="http://schemas.microsoft.com/office/drawing/2014/main" id="{00000000-0008-0000-0C00-000067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28" name="Text Box 104">
          <a:extLst>
            <a:ext uri="{FF2B5EF4-FFF2-40B4-BE49-F238E27FC236}">
              <a16:creationId xmlns:a16="http://schemas.microsoft.com/office/drawing/2014/main" id="{00000000-0008-0000-0C00-000068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29" name="Text Box 105">
          <a:extLst>
            <a:ext uri="{FF2B5EF4-FFF2-40B4-BE49-F238E27FC236}">
              <a16:creationId xmlns:a16="http://schemas.microsoft.com/office/drawing/2014/main" id="{00000000-0008-0000-0C00-000069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30" name="Text Box 106">
          <a:extLst>
            <a:ext uri="{FF2B5EF4-FFF2-40B4-BE49-F238E27FC236}">
              <a16:creationId xmlns:a16="http://schemas.microsoft.com/office/drawing/2014/main" id="{00000000-0008-0000-0C00-00006A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31" name="Text Box 107">
          <a:extLst>
            <a:ext uri="{FF2B5EF4-FFF2-40B4-BE49-F238E27FC236}">
              <a16:creationId xmlns:a16="http://schemas.microsoft.com/office/drawing/2014/main" id="{00000000-0008-0000-0C00-00006B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32" name="Text Box 108">
          <a:extLst>
            <a:ext uri="{FF2B5EF4-FFF2-40B4-BE49-F238E27FC236}">
              <a16:creationId xmlns:a16="http://schemas.microsoft.com/office/drawing/2014/main" id="{00000000-0008-0000-0C00-00006C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33" name="Text Box 109">
          <a:extLst>
            <a:ext uri="{FF2B5EF4-FFF2-40B4-BE49-F238E27FC236}">
              <a16:creationId xmlns:a16="http://schemas.microsoft.com/office/drawing/2014/main" id="{00000000-0008-0000-0C00-00006D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34" name="Text Box 110">
          <a:extLst>
            <a:ext uri="{FF2B5EF4-FFF2-40B4-BE49-F238E27FC236}">
              <a16:creationId xmlns:a16="http://schemas.microsoft.com/office/drawing/2014/main" id="{00000000-0008-0000-0C00-00006E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35" name="Text Box 111">
          <a:extLst>
            <a:ext uri="{FF2B5EF4-FFF2-40B4-BE49-F238E27FC236}">
              <a16:creationId xmlns:a16="http://schemas.microsoft.com/office/drawing/2014/main" id="{00000000-0008-0000-0C00-00006F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36" name="Text Box 112">
          <a:extLst>
            <a:ext uri="{FF2B5EF4-FFF2-40B4-BE49-F238E27FC236}">
              <a16:creationId xmlns:a16="http://schemas.microsoft.com/office/drawing/2014/main" id="{00000000-0008-0000-0C00-000070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37" name="Text Box 113">
          <a:extLst>
            <a:ext uri="{FF2B5EF4-FFF2-40B4-BE49-F238E27FC236}">
              <a16:creationId xmlns:a16="http://schemas.microsoft.com/office/drawing/2014/main" id="{00000000-0008-0000-0C00-000071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38" name="Text Box 114">
          <a:extLst>
            <a:ext uri="{FF2B5EF4-FFF2-40B4-BE49-F238E27FC236}">
              <a16:creationId xmlns:a16="http://schemas.microsoft.com/office/drawing/2014/main" id="{00000000-0008-0000-0C00-000072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39" name="Text Box 115">
          <a:extLst>
            <a:ext uri="{FF2B5EF4-FFF2-40B4-BE49-F238E27FC236}">
              <a16:creationId xmlns:a16="http://schemas.microsoft.com/office/drawing/2014/main" id="{00000000-0008-0000-0C00-000073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40" name="Text Box 116">
          <a:extLst>
            <a:ext uri="{FF2B5EF4-FFF2-40B4-BE49-F238E27FC236}">
              <a16:creationId xmlns:a16="http://schemas.microsoft.com/office/drawing/2014/main" id="{00000000-0008-0000-0C00-000074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41" name="Text Box 117">
          <a:extLst>
            <a:ext uri="{FF2B5EF4-FFF2-40B4-BE49-F238E27FC236}">
              <a16:creationId xmlns:a16="http://schemas.microsoft.com/office/drawing/2014/main" id="{00000000-0008-0000-0C00-000075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42" name="Text Box 118">
          <a:extLst>
            <a:ext uri="{FF2B5EF4-FFF2-40B4-BE49-F238E27FC236}">
              <a16:creationId xmlns:a16="http://schemas.microsoft.com/office/drawing/2014/main" id="{00000000-0008-0000-0C00-000076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43" name="Text Box 119">
          <a:extLst>
            <a:ext uri="{FF2B5EF4-FFF2-40B4-BE49-F238E27FC236}">
              <a16:creationId xmlns:a16="http://schemas.microsoft.com/office/drawing/2014/main" id="{00000000-0008-0000-0C00-000077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44" name="Text Box 120">
          <a:extLst>
            <a:ext uri="{FF2B5EF4-FFF2-40B4-BE49-F238E27FC236}">
              <a16:creationId xmlns:a16="http://schemas.microsoft.com/office/drawing/2014/main" id="{00000000-0008-0000-0C00-000078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45" name="Text Box 121">
          <a:extLst>
            <a:ext uri="{FF2B5EF4-FFF2-40B4-BE49-F238E27FC236}">
              <a16:creationId xmlns:a16="http://schemas.microsoft.com/office/drawing/2014/main" id="{00000000-0008-0000-0C00-000079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46" name="Text Box 122">
          <a:extLst>
            <a:ext uri="{FF2B5EF4-FFF2-40B4-BE49-F238E27FC236}">
              <a16:creationId xmlns:a16="http://schemas.microsoft.com/office/drawing/2014/main" id="{00000000-0008-0000-0C00-00007A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47" name="Text Box 123">
          <a:extLst>
            <a:ext uri="{FF2B5EF4-FFF2-40B4-BE49-F238E27FC236}">
              <a16:creationId xmlns:a16="http://schemas.microsoft.com/office/drawing/2014/main" id="{00000000-0008-0000-0C00-00007B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48" name="Text Box 124">
          <a:extLst>
            <a:ext uri="{FF2B5EF4-FFF2-40B4-BE49-F238E27FC236}">
              <a16:creationId xmlns:a16="http://schemas.microsoft.com/office/drawing/2014/main" id="{00000000-0008-0000-0C00-00007C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49" name="Text Box 125">
          <a:extLst>
            <a:ext uri="{FF2B5EF4-FFF2-40B4-BE49-F238E27FC236}">
              <a16:creationId xmlns:a16="http://schemas.microsoft.com/office/drawing/2014/main" id="{00000000-0008-0000-0C00-00007D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50" name="Text Box 126">
          <a:extLst>
            <a:ext uri="{FF2B5EF4-FFF2-40B4-BE49-F238E27FC236}">
              <a16:creationId xmlns:a16="http://schemas.microsoft.com/office/drawing/2014/main" id="{00000000-0008-0000-0C00-00007E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51" name="Text Box 127">
          <a:extLst>
            <a:ext uri="{FF2B5EF4-FFF2-40B4-BE49-F238E27FC236}">
              <a16:creationId xmlns:a16="http://schemas.microsoft.com/office/drawing/2014/main" id="{00000000-0008-0000-0C00-00007F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52" name="Text Box 128">
          <a:extLst>
            <a:ext uri="{FF2B5EF4-FFF2-40B4-BE49-F238E27FC236}">
              <a16:creationId xmlns:a16="http://schemas.microsoft.com/office/drawing/2014/main" id="{00000000-0008-0000-0C00-000080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53" name="Text Box 129">
          <a:extLst>
            <a:ext uri="{FF2B5EF4-FFF2-40B4-BE49-F238E27FC236}">
              <a16:creationId xmlns:a16="http://schemas.microsoft.com/office/drawing/2014/main" id="{00000000-0008-0000-0C00-000081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54" name="Text Box 130">
          <a:extLst>
            <a:ext uri="{FF2B5EF4-FFF2-40B4-BE49-F238E27FC236}">
              <a16:creationId xmlns:a16="http://schemas.microsoft.com/office/drawing/2014/main" id="{00000000-0008-0000-0C00-000082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55" name="Text Box 131">
          <a:extLst>
            <a:ext uri="{FF2B5EF4-FFF2-40B4-BE49-F238E27FC236}">
              <a16:creationId xmlns:a16="http://schemas.microsoft.com/office/drawing/2014/main" id="{00000000-0008-0000-0C00-000083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56" name="Text Box 132">
          <a:extLst>
            <a:ext uri="{FF2B5EF4-FFF2-40B4-BE49-F238E27FC236}">
              <a16:creationId xmlns:a16="http://schemas.microsoft.com/office/drawing/2014/main" id="{00000000-0008-0000-0C00-000084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57" name="Text Box 133">
          <a:extLst>
            <a:ext uri="{FF2B5EF4-FFF2-40B4-BE49-F238E27FC236}">
              <a16:creationId xmlns:a16="http://schemas.microsoft.com/office/drawing/2014/main" id="{00000000-0008-0000-0C00-000085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58" name="Text Box 134">
          <a:extLst>
            <a:ext uri="{FF2B5EF4-FFF2-40B4-BE49-F238E27FC236}">
              <a16:creationId xmlns:a16="http://schemas.microsoft.com/office/drawing/2014/main" id="{00000000-0008-0000-0C00-000086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59" name="Text Box 135">
          <a:extLst>
            <a:ext uri="{FF2B5EF4-FFF2-40B4-BE49-F238E27FC236}">
              <a16:creationId xmlns:a16="http://schemas.microsoft.com/office/drawing/2014/main" id="{00000000-0008-0000-0C00-000087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62" name="Text Box 138">
          <a:extLst>
            <a:ext uri="{FF2B5EF4-FFF2-40B4-BE49-F238E27FC236}">
              <a16:creationId xmlns:a16="http://schemas.microsoft.com/office/drawing/2014/main" id="{00000000-0008-0000-0C00-00008A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63" name="Text Box 139">
          <a:extLst>
            <a:ext uri="{FF2B5EF4-FFF2-40B4-BE49-F238E27FC236}">
              <a16:creationId xmlns:a16="http://schemas.microsoft.com/office/drawing/2014/main" id="{00000000-0008-0000-0C00-00008B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64" name="Text Box 140">
          <a:extLst>
            <a:ext uri="{FF2B5EF4-FFF2-40B4-BE49-F238E27FC236}">
              <a16:creationId xmlns:a16="http://schemas.microsoft.com/office/drawing/2014/main" id="{00000000-0008-0000-0C00-00008C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65" name="Text Box 141">
          <a:extLst>
            <a:ext uri="{FF2B5EF4-FFF2-40B4-BE49-F238E27FC236}">
              <a16:creationId xmlns:a16="http://schemas.microsoft.com/office/drawing/2014/main" id="{00000000-0008-0000-0C00-00008D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66" name="Text Box 142">
          <a:extLst>
            <a:ext uri="{FF2B5EF4-FFF2-40B4-BE49-F238E27FC236}">
              <a16:creationId xmlns:a16="http://schemas.microsoft.com/office/drawing/2014/main" id="{00000000-0008-0000-0C00-00008E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67" name="Text Box 143">
          <a:extLst>
            <a:ext uri="{FF2B5EF4-FFF2-40B4-BE49-F238E27FC236}">
              <a16:creationId xmlns:a16="http://schemas.microsoft.com/office/drawing/2014/main" id="{00000000-0008-0000-0C00-00008F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68" name="Text Box 144">
          <a:extLst>
            <a:ext uri="{FF2B5EF4-FFF2-40B4-BE49-F238E27FC236}">
              <a16:creationId xmlns:a16="http://schemas.microsoft.com/office/drawing/2014/main" id="{00000000-0008-0000-0C00-000090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69" name="Text Box 145">
          <a:extLst>
            <a:ext uri="{FF2B5EF4-FFF2-40B4-BE49-F238E27FC236}">
              <a16:creationId xmlns:a16="http://schemas.microsoft.com/office/drawing/2014/main" id="{00000000-0008-0000-0C00-000091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70" name="Text Box 146">
          <a:extLst>
            <a:ext uri="{FF2B5EF4-FFF2-40B4-BE49-F238E27FC236}">
              <a16:creationId xmlns:a16="http://schemas.microsoft.com/office/drawing/2014/main" id="{00000000-0008-0000-0C00-000092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71" name="Text Box 147">
          <a:extLst>
            <a:ext uri="{FF2B5EF4-FFF2-40B4-BE49-F238E27FC236}">
              <a16:creationId xmlns:a16="http://schemas.microsoft.com/office/drawing/2014/main" id="{00000000-0008-0000-0C00-000093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72" name="Text Box 148">
          <a:extLst>
            <a:ext uri="{FF2B5EF4-FFF2-40B4-BE49-F238E27FC236}">
              <a16:creationId xmlns:a16="http://schemas.microsoft.com/office/drawing/2014/main" id="{00000000-0008-0000-0C00-000094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73" name="Text Box 149">
          <a:extLst>
            <a:ext uri="{FF2B5EF4-FFF2-40B4-BE49-F238E27FC236}">
              <a16:creationId xmlns:a16="http://schemas.microsoft.com/office/drawing/2014/main" id="{00000000-0008-0000-0C00-000095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74" name="Text Box 150">
          <a:extLst>
            <a:ext uri="{FF2B5EF4-FFF2-40B4-BE49-F238E27FC236}">
              <a16:creationId xmlns:a16="http://schemas.microsoft.com/office/drawing/2014/main" id="{00000000-0008-0000-0C00-000096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75" name="Text Box 151">
          <a:extLst>
            <a:ext uri="{FF2B5EF4-FFF2-40B4-BE49-F238E27FC236}">
              <a16:creationId xmlns:a16="http://schemas.microsoft.com/office/drawing/2014/main" id="{00000000-0008-0000-0C00-000097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76" name="Text Box 152">
          <a:extLst>
            <a:ext uri="{FF2B5EF4-FFF2-40B4-BE49-F238E27FC236}">
              <a16:creationId xmlns:a16="http://schemas.microsoft.com/office/drawing/2014/main" id="{00000000-0008-0000-0C00-000098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77" name="Text Box 153">
          <a:extLst>
            <a:ext uri="{FF2B5EF4-FFF2-40B4-BE49-F238E27FC236}">
              <a16:creationId xmlns:a16="http://schemas.microsoft.com/office/drawing/2014/main" id="{00000000-0008-0000-0C00-000099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78" name="Text Box 154">
          <a:extLst>
            <a:ext uri="{FF2B5EF4-FFF2-40B4-BE49-F238E27FC236}">
              <a16:creationId xmlns:a16="http://schemas.microsoft.com/office/drawing/2014/main" id="{00000000-0008-0000-0C00-00009A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79" name="Text Box 155">
          <a:extLst>
            <a:ext uri="{FF2B5EF4-FFF2-40B4-BE49-F238E27FC236}">
              <a16:creationId xmlns:a16="http://schemas.microsoft.com/office/drawing/2014/main" id="{00000000-0008-0000-0C00-00009B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80" name="Text Box 156">
          <a:extLst>
            <a:ext uri="{FF2B5EF4-FFF2-40B4-BE49-F238E27FC236}">
              <a16:creationId xmlns:a16="http://schemas.microsoft.com/office/drawing/2014/main" id="{00000000-0008-0000-0C00-00009C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81" name="Text Box 157">
          <a:extLst>
            <a:ext uri="{FF2B5EF4-FFF2-40B4-BE49-F238E27FC236}">
              <a16:creationId xmlns:a16="http://schemas.microsoft.com/office/drawing/2014/main" id="{00000000-0008-0000-0C00-00009D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241300</xdr:colOff>
      <xdr:row>8</xdr:row>
      <xdr:rowOff>0</xdr:rowOff>
    </xdr:from>
    <xdr:to>
      <xdr:col>8</xdr:col>
      <xdr:colOff>312420</xdr:colOff>
      <xdr:row>8</xdr:row>
      <xdr:rowOff>0</xdr:rowOff>
    </xdr:to>
    <xdr:sp macro="" textlink="">
      <xdr:nvSpPr>
        <xdr:cNvPr id="1187" name="Text Box 163">
          <a:extLst>
            <a:ext uri="{FF2B5EF4-FFF2-40B4-BE49-F238E27FC236}">
              <a16:creationId xmlns:a16="http://schemas.microsoft.com/office/drawing/2014/main" id="{00000000-0008-0000-0C00-0000A3040000}"/>
            </a:ext>
          </a:extLst>
        </xdr:cNvPr>
        <xdr:cNvSpPr txBox="1">
          <a:spLocks noChangeArrowheads="1"/>
        </xdr:cNvSpPr>
      </xdr:nvSpPr>
      <xdr:spPr bwMode="auto">
        <a:xfrm>
          <a:off x="173482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241300</xdr:colOff>
      <xdr:row>8</xdr:row>
      <xdr:rowOff>0</xdr:rowOff>
    </xdr:from>
    <xdr:to>
      <xdr:col>8</xdr:col>
      <xdr:colOff>312420</xdr:colOff>
      <xdr:row>8</xdr:row>
      <xdr:rowOff>0</xdr:rowOff>
    </xdr:to>
    <xdr:sp macro="" textlink="">
      <xdr:nvSpPr>
        <xdr:cNvPr id="1188" name="Text Box 164">
          <a:extLst>
            <a:ext uri="{FF2B5EF4-FFF2-40B4-BE49-F238E27FC236}">
              <a16:creationId xmlns:a16="http://schemas.microsoft.com/office/drawing/2014/main" id="{00000000-0008-0000-0C00-0000A4040000}"/>
            </a:ext>
          </a:extLst>
        </xdr:cNvPr>
        <xdr:cNvSpPr txBox="1">
          <a:spLocks noChangeArrowheads="1"/>
        </xdr:cNvSpPr>
      </xdr:nvSpPr>
      <xdr:spPr bwMode="auto">
        <a:xfrm>
          <a:off x="173482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89" name="Text Box 165">
          <a:extLst>
            <a:ext uri="{FF2B5EF4-FFF2-40B4-BE49-F238E27FC236}">
              <a16:creationId xmlns:a16="http://schemas.microsoft.com/office/drawing/2014/main" id="{00000000-0008-0000-0C00-0000A5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90" name="Text Box 166">
          <a:extLst>
            <a:ext uri="{FF2B5EF4-FFF2-40B4-BE49-F238E27FC236}">
              <a16:creationId xmlns:a16="http://schemas.microsoft.com/office/drawing/2014/main" id="{00000000-0008-0000-0C00-0000A6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228600</xdr:colOff>
      <xdr:row>8</xdr:row>
      <xdr:rowOff>0</xdr:rowOff>
    </xdr:from>
    <xdr:to>
      <xdr:col>12</xdr:col>
      <xdr:colOff>307622</xdr:colOff>
      <xdr:row>8</xdr:row>
      <xdr:rowOff>0</xdr:rowOff>
    </xdr:to>
    <xdr:sp macro="" textlink="">
      <xdr:nvSpPr>
        <xdr:cNvPr id="1191" name="Text Box 167">
          <a:extLst>
            <a:ext uri="{FF2B5EF4-FFF2-40B4-BE49-F238E27FC236}">
              <a16:creationId xmlns:a16="http://schemas.microsoft.com/office/drawing/2014/main" id="{00000000-0008-0000-0C00-0000A7040000}"/>
            </a:ext>
          </a:extLst>
        </xdr:cNvPr>
        <xdr:cNvSpPr txBox="1">
          <a:spLocks noChangeArrowheads="1"/>
        </xdr:cNvSpPr>
      </xdr:nvSpPr>
      <xdr:spPr bwMode="auto">
        <a:xfrm>
          <a:off x="191008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228600</xdr:colOff>
      <xdr:row>8</xdr:row>
      <xdr:rowOff>0</xdr:rowOff>
    </xdr:from>
    <xdr:to>
      <xdr:col>12</xdr:col>
      <xdr:colOff>307622</xdr:colOff>
      <xdr:row>8</xdr:row>
      <xdr:rowOff>0</xdr:rowOff>
    </xdr:to>
    <xdr:sp macro="" textlink="">
      <xdr:nvSpPr>
        <xdr:cNvPr id="1192" name="Text Box 168">
          <a:extLst>
            <a:ext uri="{FF2B5EF4-FFF2-40B4-BE49-F238E27FC236}">
              <a16:creationId xmlns:a16="http://schemas.microsoft.com/office/drawing/2014/main" id="{00000000-0008-0000-0C00-0000A8040000}"/>
            </a:ext>
          </a:extLst>
        </xdr:cNvPr>
        <xdr:cNvSpPr txBox="1">
          <a:spLocks noChangeArrowheads="1"/>
        </xdr:cNvSpPr>
      </xdr:nvSpPr>
      <xdr:spPr bwMode="auto">
        <a:xfrm>
          <a:off x="191008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93" name="Text Box 169">
          <a:extLst>
            <a:ext uri="{FF2B5EF4-FFF2-40B4-BE49-F238E27FC236}">
              <a16:creationId xmlns:a16="http://schemas.microsoft.com/office/drawing/2014/main" id="{00000000-0008-0000-0C00-0000A9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94" name="Text Box 170">
          <a:extLst>
            <a:ext uri="{FF2B5EF4-FFF2-40B4-BE49-F238E27FC236}">
              <a16:creationId xmlns:a16="http://schemas.microsoft.com/office/drawing/2014/main" id="{00000000-0008-0000-0C00-0000AA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241300</xdr:colOff>
      <xdr:row>8</xdr:row>
      <xdr:rowOff>0</xdr:rowOff>
    </xdr:from>
    <xdr:to>
      <xdr:col>8</xdr:col>
      <xdr:colOff>312420</xdr:colOff>
      <xdr:row>8</xdr:row>
      <xdr:rowOff>0</xdr:rowOff>
    </xdr:to>
    <xdr:sp macro="" textlink="">
      <xdr:nvSpPr>
        <xdr:cNvPr id="1195" name="Text Box 171">
          <a:extLst>
            <a:ext uri="{FF2B5EF4-FFF2-40B4-BE49-F238E27FC236}">
              <a16:creationId xmlns:a16="http://schemas.microsoft.com/office/drawing/2014/main" id="{00000000-0008-0000-0C00-0000AB040000}"/>
            </a:ext>
          </a:extLst>
        </xdr:cNvPr>
        <xdr:cNvSpPr txBox="1">
          <a:spLocks noChangeArrowheads="1"/>
        </xdr:cNvSpPr>
      </xdr:nvSpPr>
      <xdr:spPr bwMode="auto">
        <a:xfrm>
          <a:off x="173482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241300</xdr:colOff>
      <xdr:row>8</xdr:row>
      <xdr:rowOff>0</xdr:rowOff>
    </xdr:from>
    <xdr:to>
      <xdr:col>8</xdr:col>
      <xdr:colOff>312420</xdr:colOff>
      <xdr:row>8</xdr:row>
      <xdr:rowOff>0</xdr:rowOff>
    </xdr:to>
    <xdr:sp macro="" textlink="">
      <xdr:nvSpPr>
        <xdr:cNvPr id="1196" name="Text Box 172">
          <a:extLst>
            <a:ext uri="{FF2B5EF4-FFF2-40B4-BE49-F238E27FC236}">
              <a16:creationId xmlns:a16="http://schemas.microsoft.com/office/drawing/2014/main" id="{00000000-0008-0000-0C00-0000AC040000}"/>
            </a:ext>
          </a:extLst>
        </xdr:cNvPr>
        <xdr:cNvSpPr txBox="1">
          <a:spLocks noChangeArrowheads="1"/>
        </xdr:cNvSpPr>
      </xdr:nvSpPr>
      <xdr:spPr bwMode="auto">
        <a:xfrm>
          <a:off x="173482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97" name="Text Box 173">
          <a:extLst>
            <a:ext uri="{FF2B5EF4-FFF2-40B4-BE49-F238E27FC236}">
              <a16:creationId xmlns:a16="http://schemas.microsoft.com/office/drawing/2014/main" id="{00000000-0008-0000-0C00-0000AD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228600</xdr:colOff>
      <xdr:row>8</xdr:row>
      <xdr:rowOff>0</xdr:rowOff>
    </xdr:from>
    <xdr:to>
      <xdr:col>12</xdr:col>
      <xdr:colOff>307622</xdr:colOff>
      <xdr:row>8</xdr:row>
      <xdr:rowOff>0</xdr:rowOff>
    </xdr:to>
    <xdr:sp macro="" textlink="">
      <xdr:nvSpPr>
        <xdr:cNvPr id="1198" name="Text Box 174">
          <a:extLst>
            <a:ext uri="{FF2B5EF4-FFF2-40B4-BE49-F238E27FC236}">
              <a16:creationId xmlns:a16="http://schemas.microsoft.com/office/drawing/2014/main" id="{00000000-0008-0000-0C00-0000AE040000}"/>
            </a:ext>
          </a:extLst>
        </xdr:cNvPr>
        <xdr:cNvSpPr txBox="1">
          <a:spLocks noChangeArrowheads="1"/>
        </xdr:cNvSpPr>
      </xdr:nvSpPr>
      <xdr:spPr bwMode="auto">
        <a:xfrm>
          <a:off x="191008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228600</xdr:colOff>
      <xdr:row>8</xdr:row>
      <xdr:rowOff>0</xdr:rowOff>
    </xdr:from>
    <xdr:to>
      <xdr:col>12</xdr:col>
      <xdr:colOff>307622</xdr:colOff>
      <xdr:row>8</xdr:row>
      <xdr:rowOff>0</xdr:rowOff>
    </xdr:to>
    <xdr:sp macro="" textlink="">
      <xdr:nvSpPr>
        <xdr:cNvPr id="1199" name="Text Box 175">
          <a:extLst>
            <a:ext uri="{FF2B5EF4-FFF2-40B4-BE49-F238E27FC236}">
              <a16:creationId xmlns:a16="http://schemas.microsoft.com/office/drawing/2014/main" id="{00000000-0008-0000-0C00-0000AF040000}"/>
            </a:ext>
          </a:extLst>
        </xdr:cNvPr>
        <xdr:cNvSpPr txBox="1">
          <a:spLocks noChangeArrowheads="1"/>
        </xdr:cNvSpPr>
      </xdr:nvSpPr>
      <xdr:spPr bwMode="auto">
        <a:xfrm>
          <a:off x="191008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00" name="Text Box 176">
          <a:extLst>
            <a:ext uri="{FF2B5EF4-FFF2-40B4-BE49-F238E27FC236}">
              <a16:creationId xmlns:a16="http://schemas.microsoft.com/office/drawing/2014/main" id="{00000000-0008-0000-0C00-0000B0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241300</xdr:colOff>
      <xdr:row>8</xdr:row>
      <xdr:rowOff>0</xdr:rowOff>
    </xdr:from>
    <xdr:to>
      <xdr:col>8</xdr:col>
      <xdr:colOff>312420</xdr:colOff>
      <xdr:row>8</xdr:row>
      <xdr:rowOff>0</xdr:rowOff>
    </xdr:to>
    <xdr:sp macro="" textlink="">
      <xdr:nvSpPr>
        <xdr:cNvPr id="1201" name="Text Box 177">
          <a:extLst>
            <a:ext uri="{FF2B5EF4-FFF2-40B4-BE49-F238E27FC236}">
              <a16:creationId xmlns:a16="http://schemas.microsoft.com/office/drawing/2014/main" id="{00000000-0008-0000-0C00-0000B1040000}"/>
            </a:ext>
          </a:extLst>
        </xdr:cNvPr>
        <xdr:cNvSpPr txBox="1">
          <a:spLocks noChangeArrowheads="1"/>
        </xdr:cNvSpPr>
      </xdr:nvSpPr>
      <xdr:spPr bwMode="auto">
        <a:xfrm>
          <a:off x="173482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241300</xdr:colOff>
      <xdr:row>8</xdr:row>
      <xdr:rowOff>0</xdr:rowOff>
    </xdr:from>
    <xdr:to>
      <xdr:col>8</xdr:col>
      <xdr:colOff>312420</xdr:colOff>
      <xdr:row>8</xdr:row>
      <xdr:rowOff>0</xdr:rowOff>
    </xdr:to>
    <xdr:sp macro="" textlink="">
      <xdr:nvSpPr>
        <xdr:cNvPr id="1202" name="Text Box 178">
          <a:extLst>
            <a:ext uri="{FF2B5EF4-FFF2-40B4-BE49-F238E27FC236}">
              <a16:creationId xmlns:a16="http://schemas.microsoft.com/office/drawing/2014/main" id="{00000000-0008-0000-0C00-0000B2040000}"/>
            </a:ext>
          </a:extLst>
        </xdr:cNvPr>
        <xdr:cNvSpPr txBox="1">
          <a:spLocks noChangeArrowheads="1"/>
        </xdr:cNvSpPr>
      </xdr:nvSpPr>
      <xdr:spPr bwMode="auto">
        <a:xfrm>
          <a:off x="173482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03" name="Text Box 179">
          <a:extLst>
            <a:ext uri="{FF2B5EF4-FFF2-40B4-BE49-F238E27FC236}">
              <a16:creationId xmlns:a16="http://schemas.microsoft.com/office/drawing/2014/main" id="{00000000-0008-0000-0C00-0000B3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228600</xdr:colOff>
      <xdr:row>8</xdr:row>
      <xdr:rowOff>0</xdr:rowOff>
    </xdr:from>
    <xdr:to>
      <xdr:col>12</xdr:col>
      <xdr:colOff>307622</xdr:colOff>
      <xdr:row>8</xdr:row>
      <xdr:rowOff>0</xdr:rowOff>
    </xdr:to>
    <xdr:sp macro="" textlink="">
      <xdr:nvSpPr>
        <xdr:cNvPr id="1204" name="Text Box 180">
          <a:extLst>
            <a:ext uri="{FF2B5EF4-FFF2-40B4-BE49-F238E27FC236}">
              <a16:creationId xmlns:a16="http://schemas.microsoft.com/office/drawing/2014/main" id="{00000000-0008-0000-0C00-0000B4040000}"/>
            </a:ext>
          </a:extLst>
        </xdr:cNvPr>
        <xdr:cNvSpPr txBox="1">
          <a:spLocks noChangeArrowheads="1"/>
        </xdr:cNvSpPr>
      </xdr:nvSpPr>
      <xdr:spPr bwMode="auto">
        <a:xfrm>
          <a:off x="191008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228600</xdr:colOff>
      <xdr:row>8</xdr:row>
      <xdr:rowOff>0</xdr:rowOff>
    </xdr:from>
    <xdr:to>
      <xdr:col>12</xdr:col>
      <xdr:colOff>307622</xdr:colOff>
      <xdr:row>8</xdr:row>
      <xdr:rowOff>0</xdr:rowOff>
    </xdr:to>
    <xdr:sp macro="" textlink="">
      <xdr:nvSpPr>
        <xdr:cNvPr id="1205" name="Text Box 181">
          <a:extLst>
            <a:ext uri="{FF2B5EF4-FFF2-40B4-BE49-F238E27FC236}">
              <a16:creationId xmlns:a16="http://schemas.microsoft.com/office/drawing/2014/main" id="{00000000-0008-0000-0C00-0000B5040000}"/>
            </a:ext>
          </a:extLst>
        </xdr:cNvPr>
        <xdr:cNvSpPr txBox="1">
          <a:spLocks noChangeArrowheads="1"/>
        </xdr:cNvSpPr>
      </xdr:nvSpPr>
      <xdr:spPr bwMode="auto">
        <a:xfrm>
          <a:off x="191008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06" name="Text Box 182">
          <a:extLst>
            <a:ext uri="{FF2B5EF4-FFF2-40B4-BE49-F238E27FC236}">
              <a16:creationId xmlns:a16="http://schemas.microsoft.com/office/drawing/2014/main" id="{00000000-0008-0000-0C00-0000B6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14" name="Text Box 190">
          <a:extLst>
            <a:ext uri="{FF2B5EF4-FFF2-40B4-BE49-F238E27FC236}">
              <a16:creationId xmlns:a16="http://schemas.microsoft.com/office/drawing/2014/main" id="{00000000-0008-0000-0C00-0000BE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15" name="Text Box 191">
          <a:extLst>
            <a:ext uri="{FF2B5EF4-FFF2-40B4-BE49-F238E27FC236}">
              <a16:creationId xmlns:a16="http://schemas.microsoft.com/office/drawing/2014/main" id="{00000000-0008-0000-0C00-0000BF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16" name="Text Box 192">
          <a:extLst>
            <a:ext uri="{FF2B5EF4-FFF2-40B4-BE49-F238E27FC236}">
              <a16:creationId xmlns:a16="http://schemas.microsoft.com/office/drawing/2014/main" id="{00000000-0008-0000-0C00-0000C0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17" name="Text Box 193">
          <a:extLst>
            <a:ext uri="{FF2B5EF4-FFF2-40B4-BE49-F238E27FC236}">
              <a16:creationId xmlns:a16="http://schemas.microsoft.com/office/drawing/2014/main" id="{00000000-0008-0000-0C00-0000C1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18" name="Text Box 194">
          <a:extLst>
            <a:ext uri="{FF2B5EF4-FFF2-40B4-BE49-F238E27FC236}">
              <a16:creationId xmlns:a16="http://schemas.microsoft.com/office/drawing/2014/main" id="{00000000-0008-0000-0C00-0000C2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19" name="Text Box 195">
          <a:extLst>
            <a:ext uri="{FF2B5EF4-FFF2-40B4-BE49-F238E27FC236}">
              <a16:creationId xmlns:a16="http://schemas.microsoft.com/office/drawing/2014/main" id="{00000000-0008-0000-0C00-0000C3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20" name="Text Box 196">
          <a:extLst>
            <a:ext uri="{FF2B5EF4-FFF2-40B4-BE49-F238E27FC236}">
              <a16:creationId xmlns:a16="http://schemas.microsoft.com/office/drawing/2014/main" id="{00000000-0008-0000-0C00-0000C4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21" name="Text Box 197">
          <a:extLst>
            <a:ext uri="{FF2B5EF4-FFF2-40B4-BE49-F238E27FC236}">
              <a16:creationId xmlns:a16="http://schemas.microsoft.com/office/drawing/2014/main" id="{00000000-0008-0000-0C00-0000C5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22" name="Text Box 198">
          <a:extLst>
            <a:ext uri="{FF2B5EF4-FFF2-40B4-BE49-F238E27FC236}">
              <a16:creationId xmlns:a16="http://schemas.microsoft.com/office/drawing/2014/main" id="{00000000-0008-0000-0C00-0000C6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23" name="Text Box 199">
          <a:extLst>
            <a:ext uri="{FF2B5EF4-FFF2-40B4-BE49-F238E27FC236}">
              <a16:creationId xmlns:a16="http://schemas.microsoft.com/office/drawing/2014/main" id="{00000000-0008-0000-0C00-0000C7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24" name="Text Box 200">
          <a:extLst>
            <a:ext uri="{FF2B5EF4-FFF2-40B4-BE49-F238E27FC236}">
              <a16:creationId xmlns:a16="http://schemas.microsoft.com/office/drawing/2014/main" id="{00000000-0008-0000-0C00-0000C8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25" name="Text Box 201">
          <a:extLst>
            <a:ext uri="{FF2B5EF4-FFF2-40B4-BE49-F238E27FC236}">
              <a16:creationId xmlns:a16="http://schemas.microsoft.com/office/drawing/2014/main" id="{00000000-0008-0000-0C00-0000C9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26" name="Text Box 202">
          <a:extLst>
            <a:ext uri="{FF2B5EF4-FFF2-40B4-BE49-F238E27FC236}">
              <a16:creationId xmlns:a16="http://schemas.microsoft.com/office/drawing/2014/main" id="{00000000-0008-0000-0C00-0000CA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27" name="Text Box 203">
          <a:extLst>
            <a:ext uri="{FF2B5EF4-FFF2-40B4-BE49-F238E27FC236}">
              <a16:creationId xmlns:a16="http://schemas.microsoft.com/office/drawing/2014/main" id="{00000000-0008-0000-0C00-0000CB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28" name="Text Box 204">
          <a:extLst>
            <a:ext uri="{FF2B5EF4-FFF2-40B4-BE49-F238E27FC236}">
              <a16:creationId xmlns:a16="http://schemas.microsoft.com/office/drawing/2014/main" id="{00000000-0008-0000-0C00-0000CC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29" name="Text Box 205">
          <a:extLst>
            <a:ext uri="{FF2B5EF4-FFF2-40B4-BE49-F238E27FC236}">
              <a16:creationId xmlns:a16="http://schemas.microsoft.com/office/drawing/2014/main" id="{00000000-0008-0000-0C00-0000CD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30" name="Text Box 206">
          <a:extLst>
            <a:ext uri="{FF2B5EF4-FFF2-40B4-BE49-F238E27FC236}">
              <a16:creationId xmlns:a16="http://schemas.microsoft.com/office/drawing/2014/main" id="{00000000-0008-0000-0C00-0000CE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31" name="Text Box 207">
          <a:extLst>
            <a:ext uri="{FF2B5EF4-FFF2-40B4-BE49-F238E27FC236}">
              <a16:creationId xmlns:a16="http://schemas.microsoft.com/office/drawing/2014/main" id="{00000000-0008-0000-0C00-0000CF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32" name="Text Box 208">
          <a:extLst>
            <a:ext uri="{FF2B5EF4-FFF2-40B4-BE49-F238E27FC236}">
              <a16:creationId xmlns:a16="http://schemas.microsoft.com/office/drawing/2014/main" id="{00000000-0008-0000-0C00-0000D0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33" name="Text Box 209">
          <a:extLst>
            <a:ext uri="{FF2B5EF4-FFF2-40B4-BE49-F238E27FC236}">
              <a16:creationId xmlns:a16="http://schemas.microsoft.com/office/drawing/2014/main" id="{00000000-0008-0000-0C00-0000D1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34" name="Text Box 210">
          <a:extLst>
            <a:ext uri="{FF2B5EF4-FFF2-40B4-BE49-F238E27FC236}">
              <a16:creationId xmlns:a16="http://schemas.microsoft.com/office/drawing/2014/main" id="{00000000-0008-0000-0C00-0000D2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35" name="Text Box 211">
          <a:extLst>
            <a:ext uri="{FF2B5EF4-FFF2-40B4-BE49-F238E27FC236}">
              <a16:creationId xmlns:a16="http://schemas.microsoft.com/office/drawing/2014/main" id="{00000000-0008-0000-0C00-0000D3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36" name="Text Box 212">
          <a:extLst>
            <a:ext uri="{FF2B5EF4-FFF2-40B4-BE49-F238E27FC236}">
              <a16:creationId xmlns:a16="http://schemas.microsoft.com/office/drawing/2014/main" id="{00000000-0008-0000-0C00-0000D4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37" name="Text Box 213">
          <a:extLst>
            <a:ext uri="{FF2B5EF4-FFF2-40B4-BE49-F238E27FC236}">
              <a16:creationId xmlns:a16="http://schemas.microsoft.com/office/drawing/2014/main" id="{00000000-0008-0000-0C00-0000D5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38" name="Text Box 214">
          <a:extLst>
            <a:ext uri="{FF2B5EF4-FFF2-40B4-BE49-F238E27FC236}">
              <a16:creationId xmlns:a16="http://schemas.microsoft.com/office/drawing/2014/main" id="{00000000-0008-0000-0C00-0000D6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39" name="Text Box 215">
          <a:extLst>
            <a:ext uri="{FF2B5EF4-FFF2-40B4-BE49-F238E27FC236}">
              <a16:creationId xmlns:a16="http://schemas.microsoft.com/office/drawing/2014/main" id="{00000000-0008-0000-0C00-0000D7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40" name="Text Box 216">
          <a:extLst>
            <a:ext uri="{FF2B5EF4-FFF2-40B4-BE49-F238E27FC236}">
              <a16:creationId xmlns:a16="http://schemas.microsoft.com/office/drawing/2014/main" id="{00000000-0008-0000-0C00-0000D8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41" name="Text Box 217">
          <a:extLst>
            <a:ext uri="{FF2B5EF4-FFF2-40B4-BE49-F238E27FC236}">
              <a16:creationId xmlns:a16="http://schemas.microsoft.com/office/drawing/2014/main" id="{00000000-0008-0000-0C00-0000D9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42" name="Text Box 218">
          <a:extLst>
            <a:ext uri="{FF2B5EF4-FFF2-40B4-BE49-F238E27FC236}">
              <a16:creationId xmlns:a16="http://schemas.microsoft.com/office/drawing/2014/main" id="{00000000-0008-0000-0C00-0000DA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43" name="Text Box 219">
          <a:extLst>
            <a:ext uri="{FF2B5EF4-FFF2-40B4-BE49-F238E27FC236}">
              <a16:creationId xmlns:a16="http://schemas.microsoft.com/office/drawing/2014/main" id="{00000000-0008-0000-0C00-0000DB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44" name="Text Box 220">
          <a:extLst>
            <a:ext uri="{FF2B5EF4-FFF2-40B4-BE49-F238E27FC236}">
              <a16:creationId xmlns:a16="http://schemas.microsoft.com/office/drawing/2014/main" id="{00000000-0008-0000-0C00-0000DC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45" name="Text Box 221">
          <a:extLst>
            <a:ext uri="{FF2B5EF4-FFF2-40B4-BE49-F238E27FC236}">
              <a16:creationId xmlns:a16="http://schemas.microsoft.com/office/drawing/2014/main" id="{00000000-0008-0000-0C00-0000DD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46" name="Text Box 222">
          <a:extLst>
            <a:ext uri="{FF2B5EF4-FFF2-40B4-BE49-F238E27FC236}">
              <a16:creationId xmlns:a16="http://schemas.microsoft.com/office/drawing/2014/main" id="{00000000-0008-0000-0C00-0000DE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47" name="Text Box 223">
          <a:extLst>
            <a:ext uri="{FF2B5EF4-FFF2-40B4-BE49-F238E27FC236}">
              <a16:creationId xmlns:a16="http://schemas.microsoft.com/office/drawing/2014/main" id="{00000000-0008-0000-0C00-0000DF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48" name="Text Box 224">
          <a:extLst>
            <a:ext uri="{FF2B5EF4-FFF2-40B4-BE49-F238E27FC236}">
              <a16:creationId xmlns:a16="http://schemas.microsoft.com/office/drawing/2014/main" id="{00000000-0008-0000-0C00-0000E0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49" name="Text Box 225">
          <a:extLst>
            <a:ext uri="{FF2B5EF4-FFF2-40B4-BE49-F238E27FC236}">
              <a16:creationId xmlns:a16="http://schemas.microsoft.com/office/drawing/2014/main" id="{00000000-0008-0000-0C00-0000E1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50" name="Text Box 226">
          <a:extLst>
            <a:ext uri="{FF2B5EF4-FFF2-40B4-BE49-F238E27FC236}">
              <a16:creationId xmlns:a16="http://schemas.microsoft.com/office/drawing/2014/main" id="{00000000-0008-0000-0C00-0000E2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51" name="Text Box 227">
          <a:extLst>
            <a:ext uri="{FF2B5EF4-FFF2-40B4-BE49-F238E27FC236}">
              <a16:creationId xmlns:a16="http://schemas.microsoft.com/office/drawing/2014/main" id="{00000000-0008-0000-0C00-0000E3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52" name="Text Box 228">
          <a:extLst>
            <a:ext uri="{FF2B5EF4-FFF2-40B4-BE49-F238E27FC236}">
              <a16:creationId xmlns:a16="http://schemas.microsoft.com/office/drawing/2014/main" id="{00000000-0008-0000-0C00-0000E4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53" name="Text Box 229">
          <a:extLst>
            <a:ext uri="{FF2B5EF4-FFF2-40B4-BE49-F238E27FC236}">
              <a16:creationId xmlns:a16="http://schemas.microsoft.com/office/drawing/2014/main" id="{00000000-0008-0000-0C00-0000E5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54" name="Text Box 230">
          <a:extLst>
            <a:ext uri="{FF2B5EF4-FFF2-40B4-BE49-F238E27FC236}">
              <a16:creationId xmlns:a16="http://schemas.microsoft.com/office/drawing/2014/main" id="{00000000-0008-0000-0C00-0000E6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55" name="Text Box 231">
          <a:extLst>
            <a:ext uri="{FF2B5EF4-FFF2-40B4-BE49-F238E27FC236}">
              <a16:creationId xmlns:a16="http://schemas.microsoft.com/office/drawing/2014/main" id="{00000000-0008-0000-0C00-0000E7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56" name="Text Box 232">
          <a:extLst>
            <a:ext uri="{FF2B5EF4-FFF2-40B4-BE49-F238E27FC236}">
              <a16:creationId xmlns:a16="http://schemas.microsoft.com/office/drawing/2014/main" id="{00000000-0008-0000-0C00-0000E8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57" name="Text Box 233">
          <a:extLst>
            <a:ext uri="{FF2B5EF4-FFF2-40B4-BE49-F238E27FC236}">
              <a16:creationId xmlns:a16="http://schemas.microsoft.com/office/drawing/2014/main" id="{00000000-0008-0000-0C00-0000E9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58" name="Text Box 234">
          <a:extLst>
            <a:ext uri="{FF2B5EF4-FFF2-40B4-BE49-F238E27FC236}">
              <a16:creationId xmlns:a16="http://schemas.microsoft.com/office/drawing/2014/main" id="{00000000-0008-0000-0C00-0000EA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59" name="Text Box 235">
          <a:extLst>
            <a:ext uri="{FF2B5EF4-FFF2-40B4-BE49-F238E27FC236}">
              <a16:creationId xmlns:a16="http://schemas.microsoft.com/office/drawing/2014/main" id="{00000000-0008-0000-0C00-0000EB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60" name="Text Box 236">
          <a:extLst>
            <a:ext uri="{FF2B5EF4-FFF2-40B4-BE49-F238E27FC236}">
              <a16:creationId xmlns:a16="http://schemas.microsoft.com/office/drawing/2014/main" id="{00000000-0008-0000-0C00-0000EC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61" name="Text Box 237">
          <a:extLst>
            <a:ext uri="{FF2B5EF4-FFF2-40B4-BE49-F238E27FC236}">
              <a16:creationId xmlns:a16="http://schemas.microsoft.com/office/drawing/2014/main" id="{00000000-0008-0000-0C00-0000ED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62" name="Text Box 238">
          <a:extLst>
            <a:ext uri="{FF2B5EF4-FFF2-40B4-BE49-F238E27FC236}">
              <a16:creationId xmlns:a16="http://schemas.microsoft.com/office/drawing/2014/main" id="{00000000-0008-0000-0C00-0000EE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63" name="Text Box 239">
          <a:extLst>
            <a:ext uri="{FF2B5EF4-FFF2-40B4-BE49-F238E27FC236}">
              <a16:creationId xmlns:a16="http://schemas.microsoft.com/office/drawing/2014/main" id="{00000000-0008-0000-0C00-0000EF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64" name="Text Box 240">
          <a:extLst>
            <a:ext uri="{FF2B5EF4-FFF2-40B4-BE49-F238E27FC236}">
              <a16:creationId xmlns:a16="http://schemas.microsoft.com/office/drawing/2014/main" id="{00000000-0008-0000-0C00-0000F0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65" name="Text Box 241">
          <a:extLst>
            <a:ext uri="{FF2B5EF4-FFF2-40B4-BE49-F238E27FC236}">
              <a16:creationId xmlns:a16="http://schemas.microsoft.com/office/drawing/2014/main" id="{00000000-0008-0000-0C00-0000F1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66" name="Text Box 242">
          <a:extLst>
            <a:ext uri="{FF2B5EF4-FFF2-40B4-BE49-F238E27FC236}">
              <a16:creationId xmlns:a16="http://schemas.microsoft.com/office/drawing/2014/main" id="{00000000-0008-0000-0C00-0000F2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67" name="Text Box 243">
          <a:extLst>
            <a:ext uri="{FF2B5EF4-FFF2-40B4-BE49-F238E27FC236}">
              <a16:creationId xmlns:a16="http://schemas.microsoft.com/office/drawing/2014/main" id="{00000000-0008-0000-0C00-0000F3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68" name="Text Box 244">
          <a:extLst>
            <a:ext uri="{FF2B5EF4-FFF2-40B4-BE49-F238E27FC236}">
              <a16:creationId xmlns:a16="http://schemas.microsoft.com/office/drawing/2014/main" id="{00000000-0008-0000-0C00-0000F4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69" name="Text Box 245">
          <a:extLst>
            <a:ext uri="{FF2B5EF4-FFF2-40B4-BE49-F238E27FC236}">
              <a16:creationId xmlns:a16="http://schemas.microsoft.com/office/drawing/2014/main" id="{00000000-0008-0000-0C00-0000F5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70" name="Text Box 246">
          <a:extLst>
            <a:ext uri="{FF2B5EF4-FFF2-40B4-BE49-F238E27FC236}">
              <a16:creationId xmlns:a16="http://schemas.microsoft.com/office/drawing/2014/main" id="{00000000-0008-0000-0C00-0000F6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71" name="Text Box 247">
          <a:extLst>
            <a:ext uri="{FF2B5EF4-FFF2-40B4-BE49-F238E27FC236}">
              <a16:creationId xmlns:a16="http://schemas.microsoft.com/office/drawing/2014/main" id="{00000000-0008-0000-0C00-0000F7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72" name="Text Box 248">
          <a:extLst>
            <a:ext uri="{FF2B5EF4-FFF2-40B4-BE49-F238E27FC236}">
              <a16:creationId xmlns:a16="http://schemas.microsoft.com/office/drawing/2014/main" id="{00000000-0008-0000-0C00-0000F8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73" name="Text Box 249">
          <a:extLst>
            <a:ext uri="{FF2B5EF4-FFF2-40B4-BE49-F238E27FC236}">
              <a16:creationId xmlns:a16="http://schemas.microsoft.com/office/drawing/2014/main" id="{00000000-0008-0000-0C00-0000F9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74" name="Text Box 250">
          <a:extLst>
            <a:ext uri="{FF2B5EF4-FFF2-40B4-BE49-F238E27FC236}">
              <a16:creationId xmlns:a16="http://schemas.microsoft.com/office/drawing/2014/main" id="{00000000-0008-0000-0C00-0000FA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75" name="Text Box 251">
          <a:extLst>
            <a:ext uri="{FF2B5EF4-FFF2-40B4-BE49-F238E27FC236}">
              <a16:creationId xmlns:a16="http://schemas.microsoft.com/office/drawing/2014/main" id="{00000000-0008-0000-0C00-0000FB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76" name="Text Box 252">
          <a:extLst>
            <a:ext uri="{FF2B5EF4-FFF2-40B4-BE49-F238E27FC236}">
              <a16:creationId xmlns:a16="http://schemas.microsoft.com/office/drawing/2014/main" id="{00000000-0008-0000-0C00-0000FC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77" name="Text Box 253">
          <a:extLst>
            <a:ext uri="{FF2B5EF4-FFF2-40B4-BE49-F238E27FC236}">
              <a16:creationId xmlns:a16="http://schemas.microsoft.com/office/drawing/2014/main" id="{00000000-0008-0000-0C00-0000FD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78" name="Text Box 254">
          <a:extLst>
            <a:ext uri="{FF2B5EF4-FFF2-40B4-BE49-F238E27FC236}">
              <a16:creationId xmlns:a16="http://schemas.microsoft.com/office/drawing/2014/main" id="{00000000-0008-0000-0C00-0000FE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79" name="Text Box 255">
          <a:extLst>
            <a:ext uri="{FF2B5EF4-FFF2-40B4-BE49-F238E27FC236}">
              <a16:creationId xmlns:a16="http://schemas.microsoft.com/office/drawing/2014/main" id="{00000000-0008-0000-0C00-0000FF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80" name="Text Box 256">
          <a:extLst>
            <a:ext uri="{FF2B5EF4-FFF2-40B4-BE49-F238E27FC236}">
              <a16:creationId xmlns:a16="http://schemas.microsoft.com/office/drawing/2014/main" id="{00000000-0008-0000-0C00-00000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81" name="Text Box 257">
          <a:extLst>
            <a:ext uri="{FF2B5EF4-FFF2-40B4-BE49-F238E27FC236}">
              <a16:creationId xmlns:a16="http://schemas.microsoft.com/office/drawing/2014/main" id="{00000000-0008-0000-0C00-00000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82" name="Text Box 258">
          <a:extLst>
            <a:ext uri="{FF2B5EF4-FFF2-40B4-BE49-F238E27FC236}">
              <a16:creationId xmlns:a16="http://schemas.microsoft.com/office/drawing/2014/main" id="{00000000-0008-0000-0C00-00000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83" name="Text Box 259">
          <a:extLst>
            <a:ext uri="{FF2B5EF4-FFF2-40B4-BE49-F238E27FC236}">
              <a16:creationId xmlns:a16="http://schemas.microsoft.com/office/drawing/2014/main" id="{00000000-0008-0000-0C00-00000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84" name="Text Box 260">
          <a:extLst>
            <a:ext uri="{FF2B5EF4-FFF2-40B4-BE49-F238E27FC236}">
              <a16:creationId xmlns:a16="http://schemas.microsoft.com/office/drawing/2014/main" id="{00000000-0008-0000-0C00-00000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85" name="Text Box 261">
          <a:extLst>
            <a:ext uri="{FF2B5EF4-FFF2-40B4-BE49-F238E27FC236}">
              <a16:creationId xmlns:a16="http://schemas.microsoft.com/office/drawing/2014/main" id="{00000000-0008-0000-0C00-00000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86" name="Text Box 262">
          <a:extLst>
            <a:ext uri="{FF2B5EF4-FFF2-40B4-BE49-F238E27FC236}">
              <a16:creationId xmlns:a16="http://schemas.microsoft.com/office/drawing/2014/main" id="{00000000-0008-0000-0C00-00000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87" name="Text Box 263">
          <a:extLst>
            <a:ext uri="{FF2B5EF4-FFF2-40B4-BE49-F238E27FC236}">
              <a16:creationId xmlns:a16="http://schemas.microsoft.com/office/drawing/2014/main" id="{00000000-0008-0000-0C00-00000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88" name="Text Box 264">
          <a:extLst>
            <a:ext uri="{FF2B5EF4-FFF2-40B4-BE49-F238E27FC236}">
              <a16:creationId xmlns:a16="http://schemas.microsoft.com/office/drawing/2014/main" id="{00000000-0008-0000-0C00-00000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89" name="Text Box 265">
          <a:extLst>
            <a:ext uri="{FF2B5EF4-FFF2-40B4-BE49-F238E27FC236}">
              <a16:creationId xmlns:a16="http://schemas.microsoft.com/office/drawing/2014/main" id="{00000000-0008-0000-0C00-00000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90" name="Text Box 266">
          <a:extLst>
            <a:ext uri="{FF2B5EF4-FFF2-40B4-BE49-F238E27FC236}">
              <a16:creationId xmlns:a16="http://schemas.microsoft.com/office/drawing/2014/main" id="{00000000-0008-0000-0C00-00000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91" name="Text Box 267">
          <a:extLst>
            <a:ext uri="{FF2B5EF4-FFF2-40B4-BE49-F238E27FC236}">
              <a16:creationId xmlns:a16="http://schemas.microsoft.com/office/drawing/2014/main" id="{00000000-0008-0000-0C00-00000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92" name="Text Box 268">
          <a:extLst>
            <a:ext uri="{FF2B5EF4-FFF2-40B4-BE49-F238E27FC236}">
              <a16:creationId xmlns:a16="http://schemas.microsoft.com/office/drawing/2014/main" id="{00000000-0008-0000-0C00-00000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93" name="Text Box 269">
          <a:extLst>
            <a:ext uri="{FF2B5EF4-FFF2-40B4-BE49-F238E27FC236}">
              <a16:creationId xmlns:a16="http://schemas.microsoft.com/office/drawing/2014/main" id="{00000000-0008-0000-0C00-00000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94" name="Text Box 270">
          <a:extLst>
            <a:ext uri="{FF2B5EF4-FFF2-40B4-BE49-F238E27FC236}">
              <a16:creationId xmlns:a16="http://schemas.microsoft.com/office/drawing/2014/main" id="{00000000-0008-0000-0C00-00000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95" name="Text Box 271">
          <a:extLst>
            <a:ext uri="{FF2B5EF4-FFF2-40B4-BE49-F238E27FC236}">
              <a16:creationId xmlns:a16="http://schemas.microsoft.com/office/drawing/2014/main" id="{00000000-0008-0000-0C00-00000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96" name="Text Box 272">
          <a:extLst>
            <a:ext uri="{FF2B5EF4-FFF2-40B4-BE49-F238E27FC236}">
              <a16:creationId xmlns:a16="http://schemas.microsoft.com/office/drawing/2014/main" id="{00000000-0008-0000-0C00-00001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97" name="Text Box 273">
          <a:extLst>
            <a:ext uri="{FF2B5EF4-FFF2-40B4-BE49-F238E27FC236}">
              <a16:creationId xmlns:a16="http://schemas.microsoft.com/office/drawing/2014/main" id="{00000000-0008-0000-0C00-00001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98" name="Text Box 274">
          <a:extLst>
            <a:ext uri="{FF2B5EF4-FFF2-40B4-BE49-F238E27FC236}">
              <a16:creationId xmlns:a16="http://schemas.microsoft.com/office/drawing/2014/main" id="{00000000-0008-0000-0C00-00001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99" name="Text Box 275">
          <a:extLst>
            <a:ext uri="{FF2B5EF4-FFF2-40B4-BE49-F238E27FC236}">
              <a16:creationId xmlns:a16="http://schemas.microsoft.com/office/drawing/2014/main" id="{00000000-0008-0000-0C00-00001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00" name="Text Box 276">
          <a:extLst>
            <a:ext uri="{FF2B5EF4-FFF2-40B4-BE49-F238E27FC236}">
              <a16:creationId xmlns:a16="http://schemas.microsoft.com/office/drawing/2014/main" id="{00000000-0008-0000-0C00-00001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01" name="Text Box 277">
          <a:extLst>
            <a:ext uri="{FF2B5EF4-FFF2-40B4-BE49-F238E27FC236}">
              <a16:creationId xmlns:a16="http://schemas.microsoft.com/office/drawing/2014/main" id="{00000000-0008-0000-0C00-00001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02" name="Text Box 278">
          <a:extLst>
            <a:ext uri="{FF2B5EF4-FFF2-40B4-BE49-F238E27FC236}">
              <a16:creationId xmlns:a16="http://schemas.microsoft.com/office/drawing/2014/main" id="{00000000-0008-0000-0C00-00001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03" name="Text Box 279">
          <a:extLst>
            <a:ext uri="{FF2B5EF4-FFF2-40B4-BE49-F238E27FC236}">
              <a16:creationId xmlns:a16="http://schemas.microsoft.com/office/drawing/2014/main" id="{00000000-0008-0000-0C00-00001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04" name="Text Box 280">
          <a:extLst>
            <a:ext uri="{FF2B5EF4-FFF2-40B4-BE49-F238E27FC236}">
              <a16:creationId xmlns:a16="http://schemas.microsoft.com/office/drawing/2014/main" id="{00000000-0008-0000-0C00-00001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05" name="Text Box 281">
          <a:extLst>
            <a:ext uri="{FF2B5EF4-FFF2-40B4-BE49-F238E27FC236}">
              <a16:creationId xmlns:a16="http://schemas.microsoft.com/office/drawing/2014/main" id="{00000000-0008-0000-0C00-00001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06" name="Text Box 282">
          <a:extLst>
            <a:ext uri="{FF2B5EF4-FFF2-40B4-BE49-F238E27FC236}">
              <a16:creationId xmlns:a16="http://schemas.microsoft.com/office/drawing/2014/main" id="{00000000-0008-0000-0C00-00001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07" name="Text Box 283">
          <a:extLst>
            <a:ext uri="{FF2B5EF4-FFF2-40B4-BE49-F238E27FC236}">
              <a16:creationId xmlns:a16="http://schemas.microsoft.com/office/drawing/2014/main" id="{00000000-0008-0000-0C00-00001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08" name="Text Box 284">
          <a:extLst>
            <a:ext uri="{FF2B5EF4-FFF2-40B4-BE49-F238E27FC236}">
              <a16:creationId xmlns:a16="http://schemas.microsoft.com/office/drawing/2014/main" id="{00000000-0008-0000-0C00-00001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09" name="Text Box 285">
          <a:extLst>
            <a:ext uri="{FF2B5EF4-FFF2-40B4-BE49-F238E27FC236}">
              <a16:creationId xmlns:a16="http://schemas.microsoft.com/office/drawing/2014/main" id="{00000000-0008-0000-0C00-00001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10" name="Text Box 286">
          <a:extLst>
            <a:ext uri="{FF2B5EF4-FFF2-40B4-BE49-F238E27FC236}">
              <a16:creationId xmlns:a16="http://schemas.microsoft.com/office/drawing/2014/main" id="{00000000-0008-0000-0C00-00001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11" name="Text Box 287">
          <a:extLst>
            <a:ext uri="{FF2B5EF4-FFF2-40B4-BE49-F238E27FC236}">
              <a16:creationId xmlns:a16="http://schemas.microsoft.com/office/drawing/2014/main" id="{00000000-0008-0000-0C00-00001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12" name="Text Box 288">
          <a:extLst>
            <a:ext uri="{FF2B5EF4-FFF2-40B4-BE49-F238E27FC236}">
              <a16:creationId xmlns:a16="http://schemas.microsoft.com/office/drawing/2014/main" id="{00000000-0008-0000-0C00-00002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13" name="Text Box 289">
          <a:extLst>
            <a:ext uri="{FF2B5EF4-FFF2-40B4-BE49-F238E27FC236}">
              <a16:creationId xmlns:a16="http://schemas.microsoft.com/office/drawing/2014/main" id="{00000000-0008-0000-0C00-00002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14" name="Text Box 290">
          <a:extLst>
            <a:ext uri="{FF2B5EF4-FFF2-40B4-BE49-F238E27FC236}">
              <a16:creationId xmlns:a16="http://schemas.microsoft.com/office/drawing/2014/main" id="{00000000-0008-0000-0C00-00002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15" name="Text Box 291">
          <a:extLst>
            <a:ext uri="{FF2B5EF4-FFF2-40B4-BE49-F238E27FC236}">
              <a16:creationId xmlns:a16="http://schemas.microsoft.com/office/drawing/2014/main" id="{00000000-0008-0000-0C00-00002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16" name="Text Box 292">
          <a:extLst>
            <a:ext uri="{FF2B5EF4-FFF2-40B4-BE49-F238E27FC236}">
              <a16:creationId xmlns:a16="http://schemas.microsoft.com/office/drawing/2014/main" id="{00000000-0008-0000-0C00-00002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17" name="Text Box 293">
          <a:extLst>
            <a:ext uri="{FF2B5EF4-FFF2-40B4-BE49-F238E27FC236}">
              <a16:creationId xmlns:a16="http://schemas.microsoft.com/office/drawing/2014/main" id="{00000000-0008-0000-0C00-00002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18" name="Text Box 294">
          <a:extLst>
            <a:ext uri="{FF2B5EF4-FFF2-40B4-BE49-F238E27FC236}">
              <a16:creationId xmlns:a16="http://schemas.microsoft.com/office/drawing/2014/main" id="{00000000-0008-0000-0C00-00002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19" name="Text Box 295">
          <a:extLst>
            <a:ext uri="{FF2B5EF4-FFF2-40B4-BE49-F238E27FC236}">
              <a16:creationId xmlns:a16="http://schemas.microsoft.com/office/drawing/2014/main" id="{00000000-0008-0000-0C00-00002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20" name="Text Box 296">
          <a:extLst>
            <a:ext uri="{FF2B5EF4-FFF2-40B4-BE49-F238E27FC236}">
              <a16:creationId xmlns:a16="http://schemas.microsoft.com/office/drawing/2014/main" id="{00000000-0008-0000-0C00-00002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21" name="Text Box 297">
          <a:extLst>
            <a:ext uri="{FF2B5EF4-FFF2-40B4-BE49-F238E27FC236}">
              <a16:creationId xmlns:a16="http://schemas.microsoft.com/office/drawing/2014/main" id="{00000000-0008-0000-0C00-00002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22" name="Text Box 298">
          <a:extLst>
            <a:ext uri="{FF2B5EF4-FFF2-40B4-BE49-F238E27FC236}">
              <a16:creationId xmlns:a16="http://schemas.microsoft.com/office/drawing/2014/main" id="{00000000-0008-0000-0C00-00002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23" name="Text Box 299">
          <a:extLst>
            <a:ext uri="{FF2B5EF4-FFF2-40B4-BE49-F238E27FC236}">
              <a16:creationId xmlns:a16="http://schemas.microsoft.com/office/drawing/2014/main" id="{00000000-0008-0000-0C00-00002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24" name="Text Box 300">
          <a:extLst>
            <a:ext uri="{FF2B5EF4-FFF2-40B4-BE49-F238E27FC236}">
              <a16:creationId xmlns:a16="http://schemas.microsoft.com/office/drawing/2014/main" id="{00000000-0008-0000-0C00-00002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25" name="Text Box 301">
          <a:extLst>
            <a:ext uri="{FF2B5EF4-FFF2-40B4-BE49-F238E27FC236}">
              <a16:creationId xmlns:a16="http://schemas.microsoft.com/office/drawing/2014/main" id="{00000000-0008-0000-0C00-00002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26" name="Text Box 302">
          <a:extLst>
            <a:ext uri="{FF2B5EF4-FFF2-40B4-BE49-F238E27FC236}">
              <a16:creationId xmlns:a16="http://schemas.microsoft.com/office/drawing/2014/main" id="{00000000-0008-0000-0C00-00002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27" name="Text Box 303">
          <a:extLst>
            <a:ext uri="{FF2B5EF4-FFF2-40B4-BE49-F238E27FC236}">
              <a16:creationId xmlns:a16="http://schemas.microsoft.com/office/drawing/2014/main" id="{00000000-0008-0000-0C00-00002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28" name="Text Box 304">
          <a:extLst>
            <a:ext uri="{FF2B5EF4-FFF2-40B4-BE49-F238E27FC236}">
              <a16:creationId xmlns:a16="http://schemas.microsoft.com/office/drawing/2014/main" id="{00000000-0008-0000-0C00-00003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29" name="Text Box 305">
          <a:extLst>
            <a:ext uri="{FF2B5EF4-FFF2-40B4-BE49-F238E27FC236}">
              <a16:creationId xmlns:a16="http://schemas.microsoft.com/office/drawing/2014/main" id="{00000000-0008-0000-0C00-00003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30" name="Text Box 306">
          <a:extLst>
            <a:ext uri="{FF2B5EF4-FFF2-40B4-BE49-F238E27FC236}">
              <a16:creationId xmlns:a16="http://schemas.microsoft.com/office/drawing/2014/main" id="{00000000-0008-0000-0C00-00003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31" name="Text Box 307">
          <a:extLst>
            <a:ext uri="{FF2B5EF4-FFF2-40B4-BE49-F238E27FC236}">
              <a16:creationId xmlns:a16="http://schemas.microsoft.com/office/drawing/2014/main" id="{00000000-0008-0000-0C00-00003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32" name="Text Box 308">
          <a:extLst>
            <a:ext uri="{FF2B5EF4-FFF2-40B4-BE49-F238E27FC236}">
              <a16:creationId xmlns:a16="http://schemas.microsoft.com/office/drawing/2014/main" id="{00000000-0008-0000-0C00-00003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33" name="Text Box 309">
          <a:extLst>
            <a:ext uri="{FF2B5EF4-FFF2-40B4-BE49-F238E27FC236}">
              <a16:creationId xmlns:a16="http://schemas.microsoft.com/office/drawing/2014/main" id="{00000000-0008-0000-0C00-00003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34" name="Text Box 310">
          <a:extLst>
            <a:ext uri="{FF2B5EF4-FFF2-40B4-BE49-F238E27FC236}">
              <a16:creationId xmlns:a16="http://schemas.microsoft.com/office/drawing/2014/main" id="{00000000-0008-0000-0C00-00003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35" name="Text Box 311">
          <a:extLst>
            <a:ext uri="{FF2B5EF4-FFF2-40B4-BE49-F238E27FC236}">
              <a16:creationId xmlns:a16="http://schemas.microsoft.com/office/drawing/2014/main" id="{00000000-0008-0000-0C00-00003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36" name="Text Box 312">
          <a:extLst>
            <a:ext uri="{FF2B5EF4-FFF2-40B4-BE49-F238E27FC236}">
              <a16:creationId xmlns:a16="http://schemas.microsoft.com/office/drawing/2014/main" id="{00000000-0008-0000-0C00-00003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37" name="Text Box 313">
          <a:extLst>
            <a:ext uri="{FF2B5EF4-FFF2-40B4-BE49-F238E27FC236}">
              <a16:creationId xmlns:a16="http://schemas.microsoft.com/office/drawing/2014/main" id="{00000000-0008-0000-0C00-00003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38" name="Text Box 314">
          <a:extLst>
            <a:ext uri="{FF2B5EF4-FFF2-40B4-BE49-F238E27FC236}">
              <a16:creationId xmlns:a16="http://schemas.microsoft.com/office/drawing/2014/main" id="{00000000-0008-0000-0C00-00003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39" name="Text Box 315">
          <a:extLst>
            <a:ext uri="{FF2B5EF4-FFF2-40B4-BE49-F238E27FC236}">
              <a16:creationId xmlns:a16="http://schemas.microsoft.com/office/drawing/2014/main" id="{00000000-0008-0000-0C00-00003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40" name="Text Box 316">
          <a:extLst>
            <a:ext uri="{FF2B5EF4-FFF2-40B4-BE49-F238E27FC236}">
              <a16:creationId xmlns:a16="http://schemas.microsoft.com/office/drawing/2014/main" id="{00000000-0008-0000-0C00-00003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41" name="Text Box 317">
          <a:extLst>
            <a:ext uri="{FF2B5EF4-FFF2-40B4-BE49-F238E27FC236}">
              <a16:creationId xmlns:a16="http://schemas.microsoft.com/office/drawing/2014/main" id="{00000000-0008-0000-0C00-00003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42" name="Text Box 318">
          <a:extLst>
            <a:ext uri="{FF2B5EF4-FFF2-40B4-BE49-F238E27FC236}">
              <a16:creationId xmlns:a16="http://schemas.microsoft.com/office/drawing/2014/main" id="{00000000-0008-0000-0C00-00003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43" name="Text Box 319">
          <a:extLst>
            <a:ext uri="{FF2B5EF4-FFF2-40B4-BE49-F238E27FC236}">
              <a16:creationId xmlns:a16="http://schemas.microsoft.com/office/drawing/2014/main" id="{00000000-0008-0000-0C00-00003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48" name="Text Box 324">
          <a:extLst>
            <a:ext uri="{FF2B5EF4-FFF2-40B4-BE49-F238E27FC236}">
              <a16:creationId xmlns:a16="http://schemas.microsoft.com/office/drawing/2014/main" id="{00000000-0008-0000-0C00-00004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49" name="Text Box 325">
          <a:extLst>
            <a:ext uri="{FF2B5EF4-FFF2-40B4-BE49-F238E27FC236}">
              <a16:creationId xmlns:a16="http://schemas.microsoft.com/office/drawing/2014/main" id="{00000000-0008-0000-0C00-00004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50" name="Text Box 326">
          <a:extLst>
            <a:ext uri="{FF2B5EF4-FFF2-40B4-BE49-F238E27FC236}">
              <a16:creationId xmlns:a16="http://schemas.microsoft.com/office/drawing/2014/main" id="{00000000-0008-0000-0C00-00004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51" name="Text Box 327">
          <a:extLst>
            <a:ext uri="{FF2B5EF4-FFF2-40B4-BE49-F238E27FC236}">
              <a16:creationId xmlns:a16="http://schemas.microsoft.com/office/drawing/2014/main" id="{00000000-0008-0000-0C00-00004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52" name="Text Box 328">
          <a:extLst>
            <a:ext uri="{FF2B5EF4-FFF2-40B4-BE49-F238E27FC236}">
              <a16:creationId xmlns:a16="http://schemas.microsoft.com/office/drawing/2014/main" id="{00000000-0008-0000-0C00-00004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53" name="Text Box 329">
          <a:extLst>
            <a:ext uri="{FF2B5EF4-FFF2-40B4-BE49-F238E27FC236}">
              <a16:creationId xmlns:a16="http://schemas.microsoft.com/office/drawing/2014/main" id="{00000000-0008-0000-0C00-00004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54" name="Text Box 330">
          <a:extLst>
            <a:ext uri="{FF2B5EF4-FFF2-40B4-BE49-F238E27FC236}">
              <a16:creationId xmlns:a16="http://schemas.microsoft.com/office/drawing/2014/main" id="{00000000-0008-0000-0C00-00004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55" name="Text Box 331">
          <a:extLst>
            <a:ext uri="{FF2B5EF4-FFF2-40B4-BE49-F238E27FC236}">
              <a16:creationId xmlns:a16="http://schemas.microsoft.com/office/drawing/2014/main" id="{00000000-0008-0000-0C00-00004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56" name="Text Box 332">
          <a:extLst>
            <a:ext uri="{FF2B5EF4-FFF2-40B4-BE49-F238E27FC236}">
              <a16:creationId xmlns:a16="http://schemas.microsoft.com/office/drawing/2014/main" id="{00000000-0008-0000-0C00-00004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57" name="Text Box 333">
          <a:extLst>
            <a:ext uri="{FF2B5EF4-FFF2-40B4-BE49-F238E27FC236}">
              <a16:creationId xmlns:a16="http://schemas.microsoft.com/office/drawing/2014/main" id="{00000000-0008-0000-0C00-00004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58" name="Text Box 334">
          <a:extLst>
            <a:ext uri="{FF2B5EF4-FFF2-40B4-BE49-F238E27FC236}">
              <a16:creationId xmlns:a16="http://schemas.microsoft.com/office/drawing/2014/main" id="{00000000-0008-0000-0C00-00004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59" name="Text Box 335">
          <a:extLst>
            <a:ext uri="{FF2B5EF4-FFF2-40B4-BE49-F238E27FC236}">
              <a16:creationId xmlns:a16="http://schemas.microsoft.com/office/drawing/2014/main" id="{00000000-0008-0000-0C00-00004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60" name="Text Box 336">
          <a:extLst>
            <a:ext uri="{FF2B5EF4-FFF2-40B4-BE49-F238E27FC236}">
              <a16:creationId xmlns:a16="http://schemas.microsoft.com/office/drawing/2014/main" id="{00000000-0008-0000-0C00-00005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61" name="Text Box 337">
          <a:extLst>
            <a:ext uri="{FF2B5EF4-FFF2-40B4-BE49-F238E27FC236}">
              <a16:creationId xmlns:a16="http://schemas.microsoft.com/office/drawing/2014/main" id="{00000000-0008-0000-0C00-00005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62" name="Text Box 338">
          <a:extLst>
            <a:ext uri="{FF2B5EF4-FFF2-40B4-BE49-F238E27FC236}">
              <a16:creationId xmlns:a16="http://schemas.microsoft.com/office/drawing/2014/main" id="{00000000-0008-0000-0C00-00005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63" name="Text Box 339">
          <a:extLst>
            <a:ext uri="{FF2B5EF4-FFF2-40B4-BE49-F238E27FC236}">
              <a16:creationId xmlns:a16="http://schemas.microsoft.com/office/drawing/2014/main" id="{00000000-0008-0000-0C00-00005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64" name="Text Box 340">
          <a:extLst>
            <a:ext uri="{FF2B5EF4-FFF2-40B4-BE49-F238E27FC236}">
              <a16:creationId xmlns:a16="http://schemas.microsoft.com/office/drawing/2014/main" id="{00000000-0008-0000-0C00-00005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65" name="Text Box 341">
          <a:extLst>
            <a:ext uri="{FF2B5EF4-FFF2-40B4-BE49-F238E27FC236}">
              <a16:creationId xmlns:a16="http://schemas.microsoft.com/office/drawing/2014/main" id="{00000000-0008-0000-0C00-00005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66" name="Text Box 342">
          <a:extLst>
            <a:ext uri="{FF2B5EF4-FFF2-40B4-BE49-F238E27FC236}">
              <a16:creationId xmlns:a16="http://schemas.microsoft.com/office/drawing/2014/main" id="{00000000-0008-0000-0C00-00005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67" name="Text Box 343">
          <a:extLst>
            <a:ext uri="{FF2B5EF4-FFF2-40B4-BE49-F238E27FC236}">
              <a16:creationId xmlns:a16="http://schemas.microsoft.com/office/drawing/2014/main" id="{00000000-0008-0000-0C00-00005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68" name="Text Box 344">
          <a:extLst>
            <a:ext uri="{FF2B5EF4-FFF2-40B4-BE49-F238E27FC236}">
              <a16:creationId xmlns:a16="http://schemas.microsoft.com/office/drawing/2014/main" id="{00000000-0008-0000-0C00-00005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69" name="Text Box 345">
          <a:extLst>
            <a:ext uri="{FF2B5EF4-FFF2-40B4-BE49-F238E27FC236}">
              <a16:creationId xmlns:a16="http://schemas.microsoft.com/office/drawing/2014/main" id="{00000000-0008-0000-0C00-00005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70" name="Text Box 346">
          <a:extLst>
            <a:ext uri="{FF2B5EF4-FFF2-40B4-BE49-F238E27FC236}">
              <a16:creationId xmlns:a16="http://schemas.microsoft.com/office/drawing/2014/main" id="{00000000-0008-0000-0C00-00005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71" name="Text Box 347">
          <a:extLst>
            <a:ext uri="{FF2B5EF4-FFF2-40B4-BE49-F238E27FC236}">
              <a16:creationId xmlns:a16="http://schemas.microsoft.com/office/drawing/2014/main" id="{00000000-0008-0000-0C00-00005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72" name="Text Box 348">
          <a:extLst>
            <a:ext uri="{FF2B5EF4-FFF2-40B4-BE49-F238E27FC236}">
              <a16:creationId xmlns:a16="http://schemas.microsoft.com/office/drawing/2014/main" id="{00000000-0008-0000-0C00-00005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73" name="Text Box 349">
          <a:extLst>
            <a:ext uri="{FF2B5EF4-FFF2-40B4-BE49-F238E27FC236}">
              <a16:creationId xmlns:a16="http://schemas.microsoft.com/office/drawing/2014/main" id="{00000000-0008-0000-0C00-00005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74" name="Text Box 350">
          <a:extLst>
            <a:ext uri="{FF2B5EF4-FFF2-40B4-BE49-F238E27FC236}">
              <a16:creationId xmlns:a16="http://schemas.microsoft.com/office/drawing/2014/main" id="{00000000-0008-0000-0C00-00005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75" name="Text Box 351">
          <a:extLst>
            <a:ext uri="{FF2B5EF4-FFF2-40B4-BE49-F238E27FC236}">
              <a16:creationId xmlns:a16="http://schemas.microsoft.com/office/drawing/2014/main" id="{00000000-0008-0000-0C00-00005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76" name="Text Box 352">
          <a:extLst>
            <a:ext uri="{FF2B5EF4-FFF2-40B4-BE49-F238E27FC236}">
              <a16:creationId xmlns:a16="http://schemas.microsoft.com/office/drawing/2014/main" id="{00000000-0008-0000-0C00-00006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77" name="Text Box 353">
          <a:extLst>
            <a:ext uri="{FF2B5EF4-FFF2-40B4-BE49-F238E27FC236}">
              <a16:creationId xmlns:a16="http://schemas.microsoft.com/office/drawing/2014/main" id="{00000000-0008-0000-0C00-00006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78" name="Text Box 354">
          <a:extLst>
            <a:ext uri="{FF2B5EF4-FFF2-40B4-BE49-F238E27FC236}">
              <a16:creationId xmlns:a16="http://schemas.microsoft.com/office/drawing/2014/main" id="{00000000-0008-0000-0C00-00006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79" name="Text Box 355">
          <a:extLst>
            <a:ext uri="{FF2B5EF4-FFF2-40B4-BE49-F238E27FC236}">
              <a16:creationId xmlns:a16="http://schemas.microsoft.com/office/drawing/2014/main" id="{00000000-0008-0000-0C00-00006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80" name="Text Box 356">
          <a:extLst>
            <a:ext uri="{FF2B5EF4-FFF2-40B4-BE49-F238E27FC236}">
              <a16:creationId xmlns:a16="http://schemas.microsoft.com/office/drawing/2014/main" id="{00000000-0008-0000-0C00-00006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81" name="Text Box 357">
          <a:extLst>
            <a:ext uri="{FF2B5EF4-FFF2-40B4-BE49-F238E27FC236}">
              <a16:creationId xmlns:a16="http://schemas.microsoft.com/office/drawing/2014/main" id="{00000000-0008-0000-0C00-00006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82" name="Text Box 358">
          <a:extLst>
            <a:ext uri="{FF2B5EF4-FFF2-40B4-BE49-F238E27FC236}">
              <a16:creationId xmlns:a16="http://schemas.microsoft.com/office/drawing/2014/main" id="{00000000-0008-0000-0C00-00006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83" name="Text Box 359">
          <a:extLst>
            <a:ext uri="{FF2B5EF4-FFF2-40B4-BE49-F238E27FC236}">
              <a16:creationId xmlns:a16="http://schemas.microsoft.com/office/drawing/2014/main" id="{00000000-0008-0000-0C00-00006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84" name="Text Box 360">
          <a:extLst>
            <a:ext uri="{FF2B5EF4-FFF2-40B4-BE49-F238E27FC236}">
              <a16:creationId xmlns:a16="http://schemas.microsoft.com/office/drawing/2014/main" id="{00000000-0008-0000-0C00-00006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85" name="Text Box 361">
          <a:extLst>
            <a:ext uri="{FF2B5EF4-FFF2-40B4-BE49-F238E27FC236}">
              <a16:creationId xmlns:a16="http://schemas.microsoft.com/office/drawing/2014/main" id="{00000000-0008-0000-0C00-00006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86" name="Text Box 362">
          <a:extLst>
            <a:ext uri="{FF2B5EF4-FFF2-40B4-BE49-F238E27FC236}">
              <a16:creationId xmlns:a16="http://schemas.microsoft.com/office/drawing/2014/main" id="{00000000-0008-0000-0C00-00006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87" name="Text Box 363">
          <a:extLst>
            <a:ext uri="{FF2B5EF4-FFF2-40B4-BE49-F238E27FC236}">
              <a16:creationId xmlns:a16="http://schemas.microsoft.com/office/drawing/2014/main" id="{00000000-0008-0000-0C00-00006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88" name="Text Box 364">
          <a:extLst>
            <a:ext uri="{FF2B5EF4-FFF2-40B4-BE49-F238E27FC236}">
              <a16:creationId xmlns:a16="http://schemas.microsoft.com/office/drawing/2014/main" id="{00000000-0008-0000-0C00-00006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89" name="Text Box 365">
          <a:extLst>
            <a:ext uri="{FF2B5EF4-FFF2-40B4-BE49-F238E27FC236}">
              <a16:creationId xmlns:a16="http://schemas.microsoft.com/office/drawing/2014/main" id="{00000000-0008-0000-0C00-00006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90" name="Text Box 366">
          <a:extLst>
            <a:ext uri="{FF2B5EF4-FFF2-40B4-BE49-F238E27FC236}">
              <a16:creationId xmlns:a16="http://schemas.microsoft.com/office/drawing/2014/main" id="{00000000-0008-0000-0C00-00006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91" name="Text Box 367">
          <a:extLst>
            <a:ext uri="{FF2B5EF4-FFF2-40B4-BE49-F238E27FC236}">
              <a16:creationId xmlns:a16="http://schemas.microsoft.com/office/drawing/2014/main" id="{00000000-0008-0000-0C00-00006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92" name="Text Box 368">
          <a:extLst>
            <a:ext uri="{FF2B5EF4-FFF2-40B4-BE49-F238E27FC236}">
              <a16:creationId xmlns:a16="http://schemas.microsoft.com/office/drawing/2014/main" id="{00000000-0008-0000-0C00-00007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93" name="Text Box 369">
          <a:extLst>
            <a:ext uri="{FF2B5EF4-FFF2-40B4-BE49-F238E27FC236}">
              <a16:creationId xmlns:a16="http://schemas.microsoft.com/office/drawing/2014/main" id="{00000000-0008-0000-0C00-00007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94" name="Text Box 370">
          <a:extLst>
            <a:ext uri="{FF2B5EF4-FFF2-40B4-BE49-F238E27FC236}">
              <a16:creationId xmlns:a16="http://schemas.microsoft.com/office/drawing/2014/main" id="{00000000-0008-0000-0C00-00007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95" name="Text Box 371">
          <a:extLst>
            <a:ext uri="{FF2B5EF4-FFF2-40B4-BE49-F238E27FC236}">
              <a16:creationId xmlns:a16="http://schemas.microsoft.com/office/drawing/2014/main" id="{00000000-0008-0000-0C00-00007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96" name="Text Box 372">
          <a:extLst>
            <a:ext uri="{FF2B5EF4-FFF2-40B4-BE49-F238E27FC236}">
              <a16:creationId xmlns:a16="http://schemas.microsoft.com/office/drawing/2014/main" id="{00000000-0008-0000-0C00-00007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97" name="Text Box 373">
          <a:extLst>
            <a:ext uri="{FF2B5EF4-FFF2-40B4-BE49-F238E27FC236}">
              <a16:creationId xmlns:a16="http://schemas.microsoft.com/office/drawing/2014/main" id="{00000000-0008-0000-0C00-00007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98" name="Text Box 374">
          <a:extLst>
            <a:ext uri="{FF2B5EF4-FFF2-40B4-BE49-F238E27FC236}">
              <a16:creationId xmlns:a16="http://schemas.microsoft.com/office/drawing/2014/main" id="{00000000-0008-0000-0C00-00007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99" name="Text Box 375">
          <a:extLst>
            <a:ext uri="{FF2B5EF4-FFF2-40B4-BE49-F238E27FC236}">
              <a16:creationId xmlns:a16="http://schemas.microsoft.com/office/drawing/2014/main" id="{00000000-0008-0000-0C00-00007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00" name="Text Box 376">
          <a:extLst>
            <a:ext uri="{FF2B5EF4-FFF2-40B4-BE49-F238E27FC236}">
              <a16:creationId xmlns:a16="http://schemas.microsoft.com/office/drawing/2014/main" id="{00000000-0008-0000-0C00-00007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01" name="Text Box 377">
          <a:extLst>
            <a:ext uri="{FF2B5EF4-FFF2-40B4-BE49-F238E27FC236}">
              <a16:creationId xmlns:a16="http://schemas.microsoft.com/office/drawing/2014/main" id="{00000000-0008-0000-0C00-00007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02" name="Text Box 378">
          <a:extLst>
            <a:ext uri="{FF2B5EF4-FFF2-40B4-BE49-F238E27FC236}">
              <a16:creationId xmlns:a16="http://schemas.microsoft.com/office/drawing/2014/main" id="{00000000-0008-0000-0C00-00007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03" name="Text Box 379">
          <a:extLst>
            <a:ext uri="{FF2B5EF4-FFF2-40B4-BE49-F238E27FC236}">
              <a16:creationId xmlns:a16="http://schemas.microsoft.com/office/drawing/2014/main" id="{00000000-0008-0000-0C00-00007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04" name="Text Box 380">
          <a:extLst>
            <a:ext uri="{FF2B5EF4-FFF2-40B4-BE49-F238E27FC236}">
              <a16:creationId xmlns:a16="http://schemas.microsoft.com/office/drawing/2014/main" id="{00000000-0008-0000-0C00-00007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05" name="Text Box 381">
          <a:extLst>
            <a:ext uri="{FF2B5EF4-FFF2-40B4-BE49-F238E27FC236}">
              <a16:creationId xmlns:a16="http://schemas.microsoft.com/office/drawing/2014/main" id="{00000000-0008-0000-0C00-00007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06" name="Text Box 382">
          <a:extLst>
            <a:ext uri="{FF2B5EF4-FFF2-40B4-BE49-F238E27FC236}">
              <a16:creationId xmlns:a16="http://schemas.microsoft.com/office/drawing/2014/main" id="{00000000-0008-0000-0C00-00007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07" name="Text Box 383">
          <a:extLst>
            <a:ext uri="{FF2B5EF4-FFF2-40B4-BE49-F238E27FC236}">
              <a16:creationId xmlns:a16="http://schemas.microsoft.com/office/drawing/2014/main" id="{00000000-0008-0000-0C00-00007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08" name="Text Box 384">
          <a:extLst>
            <a:ext uri="{FF2B5EF4-FFF2-40B4-BE49-F238E27FC236}">
              <a16:creationId xmlns:a16="http://schemas.microsoft.com/office/drawing/2014/main" id="{00000000-0008-0000-0C00-00008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09" name="Text Box 385">
          <a:extLst>
            <a:ext uri="{FF2B5EF4-FFF2-40B4-BE49-F238E27FC236}">
              <a16:creationId xmlns:a16="http://schemas.microsoft.com/office/drawing/2014/main" id="{00000000-0008-0000-0C00-00008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10" name="Text Box 386">
          <a:extLst>
            <a:ext uri="{FF2B5EF4-FFF2-40B4-BE49-F238E27FC236}">
              <a16:creationId xmlns:a16="http://schemas.microsoft.com/office/drawing/2014/main" id="{00000000-0008-0000-0C00-00008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11" name="Text Box 387">
          <a:extLst>
            <a:ext uri="{FF2B5EF4-FFF2-40B4-BE49-F238E27FC236}">
              <a16:creationId xmlns:a16="http://schemas.microsoft.com/office/drawing/2014/main" id="{00000000-0008-0000-0C00-00008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12" name="Text Box 388">
          <a:extLst>
            <a:ext uri="{FF2B5EF4-FFF2-40B4-BE49-F238E27FC236}">
              <a16:creationId xmlns:a16="http://schemas.microsoft.com/office/drawing/2014/main" id="{00000000-0008-0000-0C00-00008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13" name="Text Box 389">
          <a:extLst>
            <a:ext uri="{FF2B5EF4-FFF2-40B4-BE49-F238E27FC236}">
              <a16:creationId xmlns:a16="http://schemas.microsoft.com/office/drawing/2014/main" id="{00000000-0008-0000-0C00-00008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14" name="Text Box 390">
          <a:extLst>
            <a:ext uri="{FF2B5EF4-FFF2-40B4-BE49-F238E27FC236}">
              <a16:creationId xmlns:a16="http://schemas.microsoft.com/office/drawing/2014/main" id="{00000000-0008-0000-0C00-00008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15" name="Text Box 391">
          <a:extLst>
            <a:ext uri="{FF2B5EF4-FFF2-40B4-BE49-F238E27FC236}">
              <a16:creationId xmlns:a16="http://schemas.microsoft.com/office/drawing/2014/main" id="{00000000-0008-0000-0C00-00008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16" name="Text Box 392">
          <a:extLst>
            <a:ext uri="{FF2B5EF4-FFF2-40B4-BE49-F238E27FC236}">
              <a16:creationId xmlns:a16="http://schemas.microsoft.com/office/drawing/2014/main" id="{00000000-0008-0000-0C00-00008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17" name="Text Box 393">
          <a:extLst>
            <a:ext uri="{FF2B5EF4-FFF2-40B4-BE49-F238E27FC236}">
              <a16:creationId xmlns:a16="http://schemas.microsoft.com/office/drawing/2014/main" id="{00000000-0008-0000-0C00-00008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18" name="Text Box 394">
          <a:extLst>
            <a:ext uri="{FF2B5EF4-FFF2-40B4-BE49-F238E27FC236}">
              <a16:creationId xmlns:a16="http://schemas.microsoft.com/office/drawing/2014/main" id="{00000000-0008-0000-0C00-00008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19" name="Text Box 395">
          <a:extLst>
            <a:ext uri="{FF2B5EF4-FFF2-40B4-BE49-F238E27FC236}">
              <a16:creationId xmlns:a16="http://schemas.microsoft.com/office/drawing/2014/main" id="{00000000-0008-0000-0C00-00008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20" name="Text Box 396">
          <a:extLst>
            <a:ext uri="{FF2B5EF4-FFF2-40B4-BE49-F238E27FC236}">
              <a16:creationId xmlns:a16="http://schemas.microsoft.com/office/drawing/2014/main" id="{00000000-0008-0000-0C00-00008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21" name="Text Box 397">
          <a:extLst>
            <a:ext uri="{FF2B5EF4-FFF2-40B4-BE49-F238E27FC236}">
              <a16:creationId xmlns:a16="http://schemas.microsoft.com/office/drawing/2014/main" id="{00000000-0008-0000-0C00-00008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22" name="Text Box 398">
          <a:extLst>
            <a:ext uri="{FF2B5EF4-FFF2-40B4-BE49-F238E27FC236}">
              <a16:creationId xmlns:a16="http://schemas.microsoft.com/office/drawing/2014/main" id="{00000000-0008-0000-0C00-00008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23" name="Text Box 399">
          <a:extLst>
            <a:ext uri="{FF2B5EF4-FFF2-40B4-BE49-F238E27FC236}">
              <a16:creationId xmlns:a16="http://schemas.microsoft.com/office/drawing/2014/main" id="{00000000-0008-0000-0C00-00008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24" name="Text Box 400">
          <a:extLst>
            <a:ext uri="{FF2B5EF4-FFF2-40B4-BE49-F238E27FC236}">
              <a16:creationId xmlns:a16="http://schemas.microsoft.com/office/drawing/2014/main" id="{00000000-0008-0000-0C00-00009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25" name="Text Box 401">
          <a:extLst>
            <a:ext uri="{FF2B5EF4-FFF2-40B4-BE49-F238E27FC236}">
              <a16:creationId xmlns:a16="http://schemas.microsoft.com/office/drawing/2014/main" id="{00000000-0008-0000-0C00-00009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26" name="Text Box 402">
          <a:extLst>
            <a:ext uri="{FF2B5EF4-FFF2-40B4-BE49-F238E27FC236}">
              <a16:creationId xmlns:a16="http://schemas.microsoft.com/office/drawing/2014/main" id="{00000000-0008-0000-0C00-00009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27" name="Text Box 403">
          <a:extLst>
            <a:ext uri="{FF2B5EF4-FFF2-40B4-BE49-F238E27FC236}">
              <a16:creationId xmlns:a16="http://schemas.microsoft.com/office/drawing/2014/main" id="{00000000-0008-0000-0C00-00009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28" name="Text Box 404">
          <a:extLst>
            <a:ext uri="{FF2B5EF4-FFF2-40B4-BE49-F238E27FC236}">
              <a16:creationId xmlns:a16="http://schemas.microsoft.com/office/drawing/2014/main" id="{00000000-0008-0000-0C00-00009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29" name="Text Box 405">
          <a:extLst>
            <a:ext uri="{FF2B5EF4-FFF2-40B4-BE49-F238E27FC236}">
              <a16:creationId xmlns:a16="http://schemas.microsoft.com/office/drawing/2014/main" id="{00000000-0008-0000-0C00-00009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30" name="Text Box 406">
          <a:extLst>
            <a:ext uri="{FF2B5EF4-FFF2-40B4-BE49-F238E27FC236}">
              <a16:creationId xmlns:a16="http://schemas.microsoft.com/office/drawing/2014/main" id="{00000000-0008-0000-0C00-00009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31" name="Text Box 407">
          <a:extLst>
            <a:ext uri="{FF2B5EF4-FFF2-40B4-BE49-F238E27FC236}">
              <a16:creationId xmlns:a16="http://schemas.microsoft.com/office/drawing/2014/main" id="{00000000-0008-0000-0C00-00009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32" name="Text Box 408">
          <a:extLst>
            <a:ext uri="{FF2B5EF4-FFF2-40B4-BE49-F238E27FC236}">
              <a16:creationId xmlns:a16="http://schemas.microsoft.com/office/drawing/2014/main" id="{00000000-0008-0000-0C00-00009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33" name="Text Box 409">
          <a:extLst>
            <a:ext uri="{FF2B5EF4-FFF2-40B4-BE49-F238E27FC236}">
              <a16:creationId xmlns:a16="http://schemas.microsoft.com/office/drawing/2014/main" id="{00000000-0008-0000-0C00-00009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34" name="Text Box 410">
          <a:extLst>
            <a:ext uri="{FF2B5EF4-FFF2-40B4-BE49-F238E27FC236}">
              <a16:creationId xmlns:a16="http://schemas.microsoft.com/office/drawing/2014/main" id="{00000000-0008-0000-0C00-00009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35" name="Text Box 411">
          <a:extLst>
            <a:ext uri="{FF2B5EF4-FFF2-40B4-BE49-F238E27FC236}">
              <a16:creationId xmlns:a16="http://schemas.microsoft.com/office/drawing/2014/main" id="{00000000-0008-0000-0C00-00009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36" name="Text Box 412">
          <a:extLst>
            <a:ext uri="{FF2B5EF4-FFF2-40B4-BE49-F238E27FC236}">
              <a16:creationId xmlns:a16="http://schemas.microsoft.com/office/drawing/2014/main" id="{00000000-0008-0000-0C00-00009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37" name="Text Box 413">
          <a:extLst>
            <a:ext uri="{FF2B5EF4-FFF2-40B4-BE49-F238E27FC236}">
              <a16:creationId xmlns:a16="http://schemas.microsoft.com/office/drawing/2014/main" id="{00000000-0008-0000-0C00-00009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38" name="Text Box 414">
          <a:extLst>
            <a:ext uri="{FF2B5EF4-FFF2-40B4-BE49-F238E27FC236}">
              <a16:creationId xmlns:a16="http://schemas.microsoft.com/office/drawing/2014/main" id="{00000000-0008-0000-0C00-00009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39" name="Text Box 415">
          <a:extLst>
            <a:ext uri="{FF2B5EF4-FFF2-40B4-BE49-F238E27FC236}">
              <a16:creationId xmlns:a16="http://schemas.microsoft.com/office/drawing/2014/main" id="{00000000-0008-0000-0C00-00009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40" name="Text Box 416">
          <a:extLst>
            <a:ext uri="{FF2B5EF4-FFF2-40B4-BE49-F238E27FC236}">
              <a16:creationId xmlns:a16="http://schemas.microsoft.com/office/drawing/2014/main" id="{00000000-0008-0000-0C00-0000A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41" name="Text Box 417">
          <a:extLst>
            <a:ext uri="{FF2B5EF4-FFF2-40B4-BE49-F238E27FC236}">
              <a16:creationId xmlns:a16="http://schemas.microsoft.com/office/drawing/2014/main" id="{00000000-0008-0000-0C00-0000A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42" name="Text Box 418">
          <a:extLst>
            <a:ext uri="{FF2B5EF4-FFF2-40B4-BE49-F238E27FC236}">
              <a16:creationId xmlns:a16="http://schemas.microsoft.com/office/drawing/2014/main" id="{00000000-0008-0000-0C00-0000A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43" name="Text Box 419">
          <a:extLst>
            <a:ext uri="{FF2B5EF4-FFF2-40B4-BE49-F238E27FC236}">
              <a16:creationId xmlns:a16="http://schemas.microsoft.com/office/drawing/2014/main" id="{00000000-0008-0000-0C00-0000A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44" name="Text Box 420">
          <a:extLst>
            <a:ext uri="{FF2B5EF4-FFF2-40B4-BE49-F238E27FC236}">
              <a16:creationId xmlns:a16="http://schemas.microsoft.com/office/drawing/2014/main" id="{00000000-0008-0000-0C00-0000A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45" name="Text Box 421">
          <a:extLst>
            <a:ext uri="{FF2B5EF4-FFF2-40B4-BE49-F238E27FC236}">
              <a16:creationId xmlns:a16="http://schemas.microsoft.com/office/drawing/2014/main" id="{00000000-0008-0000-0C00-0000A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46" name="Text Box 422">
          <a:extLst>
            <a:ext uri="{FF2B5EF4-FFF2-40B4-BE49-F238E27FC236}">
              <a16:creationId xmlns:a16="http://schemas.microsoft.com/office/drawing/2014/main" id="{00000000-0008-0000-0C00-0000A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47" name="Text Box 423">
          <a:extLst>
            <a:ext uri="{FF2B5EF4-FFF2-40B4-BE49-F238E27FC236}">
              <a16:creationId xmlns:a16="http://schemas.microsoft.com/office/drawing/2014/main" id="{00000000-0008-0000-0C00-0000A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48" name="Text Box 424">
          <a:extLst>
            <a:ext uri="{FF2B5EF4-FFF2-40B4-BE49-F238E27FC236}">
              <a16:creationId xmlns:a16="http://schemas.microsoft.com/office/drawing/2014/main" id="{00000000-0008-0000-0C00-0000A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49" name="Text Box 425">
          <a:extLst>
            <a:ext uri="{FF2B5EF4-FFF2-40B4-BE49-F238E27FC236}">
              <a16:creationId xmlns:a16="http://schemas.microsoft.com/office/drawing/2014/main" id="{00000000-0008-0000-0C00-0000A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50" name="Text Box 426">
          <a:extLst>
            <a:ext uri="{FF2B5EF4-FFF2-40B4-BE49-F238E27FC236}">
              <a16:creationId xmlns:a16="http://schemas.microsoft.com/office/drawing/2014/main" id="{00000000-0008-0000-0C00-0000A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51" name="Text Box 427">
          <a:extLst>
            <a:ext uri="{FF2B5EF4-FFF2-40B4-BE49-F238E27FC236}">
              <a16:creationId xmlns:a16="http://schemas.microsoft.com/office/drawing/2014/main" id="{00000000-0008-0000-0C00-0000A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52" name="Text Box 428">
          <a:extLst>
            <a:ext uri="{FF2B5EF4-FFF2-40B4-BE49-F238E27FC236}">
              <a16:creationId xmlns:a16="http://schemas.microsoft.com/office/drawing/2014/main" id="{00000000-0008-0000-0C00-0000A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53" name="Text Box 429">
          <a:extLst>
            <a:ext uri="{FF2B5EF4-FFF2-40B4-BE49-F238E27FC236}">
              <a16:creationId xmlns:a16="http://schemas.microsoft.com/office/drawing/2014/main" id="{00000000-0008-0000-0C00-0000A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54" name="Text Box 430">
          <a:extLst>
            <a:ext uri="{FF2B5EF4-FFF2-40B4-BE49-F238E27FC236}">
              <a16:creationId xmlns:a16="http://schemas.microsoft.com/office/drawing/2014/main" id="{00000000-0008-0000-0C00-0000A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55" name="Text Box 431">
          <a:extLst>
            <a:ext uri="{FF2B5EF4-FFF2-40B4-BE49-F238E27FC236}">
              <a16:creationId xmlns:a16="http://schemas.microsoft.com/office/drawing/2014/main" id="{00000000-0008-0000-0C00-0000A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56" name="Text Box 432">
          <a:extLst>
            <a:ext uri="{FF2B5EF4-FFF2-40B4-BE49-F238E27FC236}">
              <a16:creationId xmlns:a16="http://schemas.microsoft.com/office/drawing/2014/main" id="{00000000-0008-0000-0C00-0000B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57" name="Text Box 433">
          <a:extLst>
            <a:ext uri="{FF2B5EF4-FFF2-40B4-BE49-F238E27FC236}">
              <a16:creationId xmlns:a16="http://schemas.microsoft.com/office/drawing/2014/main" id="{00000000-0008-0000-0C00-0000B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58" name="Text Box 434">
          <a:extLst>
            <a:ext uri="{FF2B5EF4-FFF2-40B4-BE49-F238E27FC236}">
              <a16:creationId xmlns:a16="http://schemas.microsoft.com/office/drawing/2014/main" id="{00000000-0008-0000-0C00-0000B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59" name="Text Box 435">
          <a:extLst>
            <a:ext uri="{FF2B5EF4-FFF2-40B4-BE49-F238E27FC236}">
              <a16:creationId xmlns:a16="http://schemas.microsoft.com/office/drawing/2014/main" id="{00000000-0008-0000-0C00-0000B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60" name="Text Box 436">
          <a:extLst>
            <a:ext uri="{FF2B5EF4-FFF2-40B4-BE49-F238E27FC236}">
              <a16:creationId xmlns:a16="http://schemas.microsoft.com/office/drawing/2014/main" id="{00000000-0008-0000-0C00-0000B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61" name="Text Box 437">
          <a:extLst>
            <a:ext uri="{FF2B5EF4-FFF2-40B4-BE49-F238E27FC236}">
              <a16:creationId xmlns:a16="http://schemas.microsoft.com/office/drawing/2014/main" id="{00000000-0008-0000-0C00-0000B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62" name="Text Box 438">
          <a:extLst>
            <a:ext uri="{FF2B5EF4-FFF2-40B4-BE49-F238E27FC236}">
              <a16:creationId xmlns:a16="http://schemas.microsoft.com/office/drawing/2014/main" id="{00000000-0008-0000-0C00-0000B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63" name="Text Box 439">
          <a:extLst>
            <a:ext uri="{FF2B5EF4-FFF2-40B4-BE49-F238E27FC236}">
              <a16:creationId xmlns:a16="http://schemas.microsoft.com/office/drawing/2014/main" id="{00000000-0008-0000-0C00-0000B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64" name="Text Box 440">
          <a:extLst>
            <a:ext uri="{FF2B5EF4-FFF2-40B4-BE49-F238E27FC236}">
              <a16:creationId xmlns:a16="http://schemas.microsoft.com/office/drawing/2014/main" id="{00000000-0008-0000-0C00-0000B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65" name="Text Box 441">
          <a:extLst>
            <a:ext uri="{FF2B5EF4-FFF2-40B4-BE49-F238E27FC236}">
              <a16:creationId xmlns:a16="http://schemas.microsoft.com/office/drawing/2014/main" id="{00000000-0008-0000-0C00-0000B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66" name="Text Box 442">
          <a:extLst>
            <a:ext uri="{FF2B5EF4-FFF2-40B4-BE49-F238E27FC236}">
              <a16:creationId xmlns:a16="http://schemas.microsoft.com/office/drawing/2014/main" id="{00000000-0008-0000-0C00-0000B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67" name="Text Box 443">
          <a:extLst>
            <a:ext uri="{FF2B5EF4-FFF2-40B4-BE49-F238E27FC236}">
              <a16:creationId xmlns:a16="http://schemas.microsoft.com/office/drawing/2014/main" id="{00000000-0008-0000-0C00-0000B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68" name="Text Box 444">
          <a:extLst>
            <a:ext uri="{FF2B5EF4-FFF2-40B4-BE49-F238E27FC236}">
              <a16:creationId xmlns:a16="http://schemas.microsoft.com/office/drawing/2014/main" id="{00000000-0008-0000-0C00-0000B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69" name="Text Box 445">
          <a:extLst>
            <a:ext uri="{FF2B5EF4-FFF2-40B4-BE49-F238E27FC236}">
              <a16:creationId xmlns:a16="http://schemas.microsoft.com/office/drawing/2014/main" id="{00000000-0008-0000-0C00-0000B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70" name="Text Box 446">
          <a:extLst>
            <a:ext uri="{FF2B5EF4-FFF2-40B4-BE49-F238E27FC236}">
              <a16:creationId xmlns:a16="http://schemas.microsoft.com/office/drawing/2014/main" id="{00000000-0008-0000-0C00-0000B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71" name="Text Box 447">
          <a:extLst>
            <a:ext uri="{FF2B5EF4-FFF2-40B4-BE49-F238E27FC236}">
              <a16:creationId xmlns:a16="http://schemas.microsoft.com/office/drawing/2014/main" id="{00000000-0008-0000-0C00-0000B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72" name="Text Box 448">
          <a:extLst>
            <a:ext uri="{FF2B5EF4-FFF2-40B4-BE49-F238E27FC236}">
              <a16:creationId xmlns:a16="http://schemas.microsoft.com/office/drawing/2014/main" id="{00000000-0008-0000-0C00-0000C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73" name="Text Box 449">
          <a:extLst>
            <a:ext uri="{FF2B5EF4-FFF2-40B4-BE49-F238E27FC236}">
              <a16:creationId xmlns:a16="http://schemas.microsoft.com/office/drawing/2014/main" id="{00000000-0008-0000-0C00-0000C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74" name="Text Box 450">
          <a:extLst>
            <a:ext uri="{FF2B5EF4-FFF2-40B4-BE49-F238E27FC236}">
              <a16:creationId xmlns:a16="http://schemas.microsoft.com/office/drawing/2014/main" id="{00000000-0008-0000-0C00-0000C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75" name="Text Box 451">
          <a:extLst>
            <a:ext uri="{FF2B5EF4-FFF2-40B4-BE49-F238E27FC236}">
              <a16:creationId xmlns:a16="http://schemas.microsoft.com/office/drawing/2014/main" id="{00000000-0008-0000-0C00-0000C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76" name="Text Box 452">
          <a:extLst>
            <a:ext uri="{FF2B5EF4-FFF2-40B4-BE49-F238E27FC236}">
              <a16:creationId xmlns:a16="http://schemas.microsoft.com/office/drawing/2014/main" id="{00000000-0008-0000-0C00-0000C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77" name="Text Box 453">
          <a:extLst>
            <a:ext uri="{FF2B5EF4-FFF2-40B4-BE49-F238E27FC236}">
              <a16:creationId xmlns:a16="http://schemas.microsoft.com/office/drawing/2014/main" id="{00000000-0008-0000-0C00-0000C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78" name="Text Box 454">
          <a:extLst>
            <a:ext uri="{FF2B5EF4-FFF2-40B4-BE49-F238E27FC236}">
              <a16:creationId xmlns:a16="http://schemas.microsoft.com/office/drawing/2014/main" id="{00000000-0008-0000-0C00-0000C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79" name="Text Box 455">
          <a:extLst>
            <a:ext uri="{FF2B5EF4-FFF2-40B4-BE49-F238E27FC236}">
              <a16:creationId xmlns:a16="http://schemas.microsoft.com/office/drawing/2014/main" id="{00000000-0008-0000-0C00-0000C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80" name="Text Box 456">
          <a:extLst>
            <a:ext uri="{FF2B5EF4-FFF2-40B4-BE49-F238E27FC236}">
              <a16:creationId xmlns:a16="http://schemas.microsoft.com/office/drawing/2014/main" id="{00000000-0008-0000-0C00-0000C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81" name="Text Box 457">
          <a:extLst>
            <a:ext uri="{FF2B5EF4-FFF2-40B4-BE49-F238E27FC236}">
              <a16:creationId xmlns:a16="http://schemas.microsoft.com/office/drawing/2014/main" id="{00000000-0008-0000-0C00-0000C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82" name="Text Box 458">
          <a:extLst>
            <a:ext uri="{FF2B5EF4-FFF2-40B4-BE49-F238E27FC236}">
              <a16:creationId xmlns:a16="http://schemas.microsoft.com/office/drawing/2014/main" id="{00000000-0008-0000-0C00-0000C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83" name="Text Box 459">
          <a:extLst>
            <a:ext uri="{FF2B5EF4-FFF2-40B4-BE49-F238E27FC236}">
              <a16:creationId xmlns:a16="http://schemas.microsoft.com/office/drawing/2014/main" id="{00000000-0008-0000-0C00-0000C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84" name="Text Box 460">
          <a:extLst>
            <a:ext uri="{FF2B5EF4-FFF2-40B4-BE49-F238E27FC236}">
              <a16:creationId xmlns:a16="http://schemas.microsoft.com/office/drawing/2014/main" id="{00000000-0008-0000-0C00-0000C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85" name="Text Box 461">
          <a:extLst>
            <a:ext uri="{FF2B5EF4-FFF2-40B4-BE49-F238E27FC236}">
              <a16:creationId xmlns:a16="http://schemas.microsoft.com/office/drawing/2014/main" id="{00000000-0008-0000-0C00-0000C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86" name="Text Box 462">
          <a:extLst>
            <a:ext uri="{FF2B5EF4-FFF2-40B4-BE49-F238E27FC236}">
              <a16:creationId xmlns:a16="http://schemas.microsoft.com/office/drawing/2014/main" id="{00000000-0008-0000-0C00-0000C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87" name="Text Box 463">
          <a:extLst>
            <a:ext uri="{FF2B5EF4-FFF2-40B4-BE49-F238E27FC236}">
              <a16:creationId xmlns:a16="http://schemas.microsoft.com/office/drawing/2014/main" id="{00000000-0008-0000-0C00-0000C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88" name="Text Box 464">
          <a:extLst>
            <a:ext uri="{FF2B5EF4-FFF2-40B4-BE49-F238E27FC236}">
              <a16:creationId xmlns:a16="http://schemas.microsoft.com/office/drawing/2014/main" id="{00000000-0008-0000-0C00-0000D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89" name="Text Box 465">
          <a:extLst>
            <a:ext uri="{FF2B5EF4-FFF2-40B4-BE49-F238E27FC236}">
              <a16:creationId xmlns:a16="http://schemas.microsoft.com/office/drawing/2014/main" id="{00000000-0008-0000-0C00-0000D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90" name="Text Box 466">
          <a:extLst>
            <a:ext uri="{FF2B5EF4-FFF2-40B4-BE49-F238E27FC236}">
              <a16:creationId xmlns:a16="http://schemas.microsoft.com/office/drawing/2014/main" id="{00000000-0008-0000-0C00-0000D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91" name="Text Box 467">
          <a:extLst>
            <a:ext uri="{FF2B5EF4-FFF2-40B4-BE49-F238E27FC236}">
              <a16:creationId xmlns:a16="http://schemas.microsoft.com/office/drawing/2014/main" id="{00000000-0008-0000-0C00-0000D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92" name="Text Box 468">
          <a:extLst>
            <a:ext uri="{FF2B5EF4-FFF2-40B4-BE49-F238E27FC236}">
              <a16:creationId xmlns:a16="http://schemas.microsoft.com/office/drawing/2014/main" id="{00000000-0008-0000-0C00-0000D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93" name="Text Box 469">
          <a:extLst>
            <a:ext uri="{FF2B5EF4-FFF2-40B4-BE49-F238E27FC236}">
              <a16:creationId xmlns:a16="http://schemas.microsoft.com/office/drawing/2014/main" id="{00000000-0008-0000-0C00-0000D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94" name="Text Box 470">
          <a:extLst>
            <a:ext uri="{FF2B5EF4-FFF2-40B4-BE49-F238E27FC236}">
              <a16:creationId xmlns:a16="http://schemas.microsoft.com/office/drawing/2014/main" id="{00000000-0008-0000-0C00-0000D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95" name="Text Box 471">
          <a:extLst>
            <a:ext uri="{FF2B5EF4-FFF2-40B4-BE49-F238E27FC236}">
              <a16:creationId xmlns:a16="http://schemas.microsoft.com/office/drawing/2014/main" id="{00000000-0008-0000-0C00-0000D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96" name="Text Box 472">
          <a:extLst>
            <a:ext uri="{FF2B5EF4-FFF2-40B4-BE49-F238E27FC236}">
              <a16:creationId xmlns:a16="http://schemas.microsoft.com/office/drawing/2014/main" id="{00000000-0008-0000-0C00-0000D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97" name="Text Box 473">
          <a:extLst>
            <a:ext uri="{FF2B5EF4-FFF2-40B4-BE49-F238E27FC236}">
              <a16:creationId xmlns:a16="http://schemas.microsoft.com/office/drawing/2014/main" id="{00000000-0008-0000-0C00-0000D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98" name="Text Box 474">
          <a:extLst>
            <a:ext uri="{FF2B5EF4-FFF2-40B4-BE49-F238E27FC236}">
              <a16:creationId xmlns:a16="http://schemas.microsoft.com/office/drawing/2014/main" id="{00000000-0008-0000-0C00-0000D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99" name="Text Box 475">
          <a:extLst>
            <a:ext uri="{FF2B5EF4-FFF2-40B4-BE49-F238E27FC236}">
              <a16:creationId xmlns:a16="http://schemas.microsoft.com/office/drawing/2014/main" id="{00000000-0008-0000-0C00-0000D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500" name="Text Box 476">
          <a:extLst>
            <a:ext uri="{FF2B5EF4-FFF2-40B4-BE49-F238E27FC236}">
              <a16:creationId xmlns:a16="http://schemas.microsoft.com/office/drawing/2014/main" id="{00000000-0008-0000-0C00-0000D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501" name="Text Box 477">
          <a:extLst>
            <a:ext uri="{FF2B5EF4-FFF2-40B4-BE49-F238E27FC236}">
              <a16:creationId xmlns:a16="http://schemas.microsoft.com/office/drawing/2014/main" id="{00000000-0008-0000-0C00-0000D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502" name="Text Box 478">
          <a:extLst>
            <a:ext uri="{FF2B5EF4-FFF2-40B4-BE49-F238E27FC236}">
              <a16:creationId xmlns:a16="http://schemas.microsoft.com/office/drawing/2014/main" id="{00000000-0008-0000-0C00-0000D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503" name="Text Box 479">
          <a:extLst>
            <a:ext uri="{FF2B5EF4-FFF2-40B4-BE49-F238E27FC236}">
              <a16:creationId xmlns:a16="http://schemas.microsoft.com/office/drawing/2014/main" id="{00000000-0008-0000-0C00-0000D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504" name="Text Box 480">
          <a:extLst>
            <a:ext uri="{FF2B5EF4-FFF2-40B4-BE49-F238E27FC236}">
              <a16:creationId xmlns:a16="http://schemas.microsoft.com/office/drawing/2014/main" id="{00000000-0008-0000-0C00-0000E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505" name="Text Box 481">
          <a:extLst>
            <a:ext uri="{FF2B5EF4-FFF2-40B4-BE49-F238E27FC236}">
              <a16:creationId xmlns:a16="http://schemas.microsoft.com/office/drawing/2014/main" id="{00000000-0008-0000-0C00-0000E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506" name="Text Box 482">
          <a:extLst>
            <a:ext uri="{FF2B5EF4-FFF2-40B4-BE49-F238E27FC236}">
              <a16:creationId xmlns:a16="http://schemas.microsoft.com/office/drawing/2014/main" id="{00000000-0008-0000-0C00-0000E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507" name="Text Box 483">
          <a:extLst>
            <a:ext uri="{FF2B5EF4-FFF2-40B4-BE49-F238E27FC236}">
              <a16:creationId xmlns:a16="http://schemas.microsoft.com/office/drawing/2014/main" id="{00000000-0008-0000-0C00-0000E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508" name="Text Box 484">
          <a:extLst>
            <a:ext uri="{FF2B5EF4-FFF2-40B4-BE49-F238E27FC236}">
              <a16:creationId xmlns:a16="http://schemas.microsoft.com/office/drawing/2014/main" id="{00000000-0008-0000-0C00-0000E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509" name="Text Box 485">
          <a:extLst>
            <a:ext uri="{FF2B5EF4-FFF2-40B4-BE49-F238E27FC236}">
              <a16:creationId xmlns:a16="http://schemas.microsoft.com/office/drawing/2014/main" id="{00000000-0008-0000-0C00-0000E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510" name="Text Box 486">
          <a:extLst>
            <a:ext uri="{FF2B5EF4-FFF2-40B4-BE49-F238E27FC236}">
              <a16:creationId xmlns:a16="http://schemas.microsoft.com/office/drawing/2014/main" id="{00000000-0008-0000-0C00-0000E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511" name="Text Box 487">
          <a:extLst>
            <a:ext uri="{FF2B5EF4-FFF2-40B4-BE49-F238E27FC236}">
              <a16:creationId xmlns:a16="http://schemas.microsoft.com/office/drawing/2014/main" id="{00000000-0008-0000-0C00-0000E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editAs="oneCell">
    <xdr:from>
      <xdr:col>0</xdr:col>
      <xdr:colOff>9525</xdr:colOff>
      <xdr:row>0</xdr:row>
      <xdr:rowOff>9525</xdr:rowOff>
    </xdr:from>
    <xdr:to>
      <xdr:col>0</xdr:col>
      <xdr:colOff>485775</xdr:colOff>
      <xdr:row>3</xdr:row>
      <xdr:rowOff>0</xdr:rowOff>
    </xdr:to>
    <xdr:pic>
      <xdr:nvPicPr>
        <xdr:cNvPr id="3230314" name="Picture 774" descr="TestFrame logo">
          <a:extLst>
            <a:ext uri="{FF2B5EF4-FFF2-40B4-BE49-F238E27FC236}">
              <a16:creationId xmlns:a16="http://schemas.microsoft.com/office/drawing/2014/main" id="{00000000-0008-0000-0C00-00006A4A31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 y="9525"/>
          <a:ext cx="4762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25400</xdr:colOff>
      <xdr:row>0</xdr:row>
      <xdr:rowOff>50800</xdr:rowOff>
    </xdr:from>
    <xdr:to>
      <xdr:col>2</xdr:col>
      <xdr:colOff>1054100</xdr:colOff>
      <xdr:row>2</xdr:row>
      <xdr:rowOff>12700</xdr:rowOff>
    </xdr:to>
    <xdr:sp macro="" textlink="">
      <xdr:nvSpPr>
        <xdr:cNvPr id="1097" name="cmdGenerateCode" hidden="1">
          <a:extLst>
            <a:ext uri="{63B3BB69-23CF-44E3-9099-C40C66FF867C}">
              <a14:compatExt xmlns:a14="http://schemas.microsoft.com/office/drawing/2010/main" spid="_x0000_s1097"/>
            </a:ext>
            <a:ext uri="{FF2B5EF4-FFF2-40B4-BE49-F238E27FC236}">
              <a16:creationId xmlns:a16="http://schemas.microsoft.com/office/drawing/2014/main" id="{00000000-0008-0000-0C00-00004904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13</xdr:col>
      <xdr:colOff>279400</xdr:colOff>
      <xdr:row>4</xdr:row>
      <xdr:rowOff>50800</xdr:rowOff>
    </xdr:from>
    <xdr:to>
      <xdr:col>16</xdr:col>
      <xdr:colOff>279400</xdr:colOff>
      <xdr:row>6</xdr:row>
      <xdr:rowOff>25400</xdr:rowOff>
    </xdr:to>
    <xdr:sp macro="" textlink="">
      <xdr:nvSpPr>
        <xdr:cNvPr id="1213" name="cmdReset" hidden="1">
          <a:extLst>
            <a:ext uri="{63B3BB69-23CF-44E3-9099-C40C66FF867C}">
              <a14:compatExt xmlns:a14="http://schemas.microsoft.com/office/drawing/2010/main" spid="_x0000_s1213"/>
            </a:ext>
            <a:ext uri="{FF2B5EF4-FFF2-40B4-BE49-F238E27FC236}">
              <a16:creationId xmlns:a16="http://schemas.microsoft.com/office/drawing/2014/main" id="{00000000-0008-0000-0C00-0000BD04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10</xdr:col>
          <xdr:colOff>57150</xdr:colOff>
          <xdr:row>9</xdr:row>
          <xdr:rowOff>0</xdr:rowOff>
        </xdr:from>
        <xdr:to>
          <xdr:col>10</xdr:col>
          <xdr:colOff>361950</xdr:colOff>
          <xdr:row>9</xdr:row>
          <xdr:rowOff>209550</xdr:rowOff>
        </xdr:to>
        <xdr:sp macro="" textlink="">
          <xdr:nvSpPr>
            <xdr:cNvPr id="1558" name="Check Box 534" hidden="1">
              <a:extLst>
                <a:ext uri="{63B3BB69-23CF-44E3-9099-C40C66FF867C}">
                  <a14:compatExt spid="_x0000_s1558"/>
                </a:ext>
                <a:ext uri="{FF2B5EF4-FFF2-40B4-BE49-F238E27FC236}">
                  <a16:creationId xmlns:a16="http://schemas.microsoft.com/office/drawing/2014/main" id="{00000000-0008-0000-0C00-00001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57150</xdr:colOff>
          <xdr:row>9</xdr:row>
          <xdr:rowOff>0</xdr:rowOff>
        </xdr:from>
        <xdr:to>
          <xdr:col>11</xdr:col>
          <xdr:colOff>361950</xdr:colOff>
          <xdr:row>9</xdr:row>
          <xdr:rowOff>209550</xdr:rowOff>
        </xdr:to>
        <xdr:sp macro="" textlink="">
          <xdr:nvSpPr>
            <xdr:cNvPr id="1559" name="Check Box 535" hidden="1">
              <a:extLst>
                <a:ext uri="{63B3BB69-23CF-44E3-9099-C40C66FF867C}">
                  <a14:compatExt spid="_x0000_s1559"/>
                </a:ext>
                <a:ext uri="{FF2B5EF4-FFF2-40B4-BE49-F238E27FC236}">
                  <a16:creationId xmlns:a16="http://schemas.microsoft.com/office/drawing/2014/main" id="{00000000-0008-0000-0C00-00001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57150</xdr:colOff>
          <xdr:row>9</xdr:row>
          <xdr:rowOff>0</xdr:rowOff>
        </xdr:from>
        <xdr:to>
          <xdr:col>12</xdr:col>
          <xdr:colOff>342900</xdr:colOff>
          <xdr:row>9</xdr:row>
          <xdr:rowOff>209550</xdr:rowOff>
        </xdr:to>
        <xdr:sp macro="" textlink="">
          <xdr:nvSpPr>
            <xdr:cNvPr id="1560" name="Check Box 536" hidden="1">
              <a:extLst>
                <a:ext uri="{63B3BB69-23CF-44E3-9099-C40C66FF867C}">
                  <a14:compatExt spid="_x0000_s1560"/>
                </a:ext>
                <a:ext uri="{FF2B5EF4-FFF2-40B4-BE49-F238E27FC236}">
                  <a16:creationId xmlns:a16="http://schemas.microsoft.com/office/drawing/2014/main" id="{00000000-0008-0000-0C00-00001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57150</xdr:colOff>
          <xdr:row>9</xdr:row>
          <xdr:rowOff>0</xdr:rowOff>
        </xdr:from>
        <xdr:to>
          <xdr:col>13</xdr:col>
          <xdr:colOff>342900</xdr:colOff>
          <xdr:row>9</xdr:row>
          <xdr:rowOff>209550</xdr:rowOff>
        </xdr:to>
        <xdr:sp macro="" textlink="">
          <xdr:nvSpPr>
            <xdr:cNvPr id="1561" name="Check Box 537" hidden="1">
              <a:extLst>
                <a:ext uri="{63B3BB69-23CF-44E3-9099-C40C66FF867C}">
                  <a14:compatExt spid="_x0000_s1561"/>
                </a:ext>
                <a:ext uri="{FF2B5EF4-FFF2-40B4-BE49-F238E27FC236}">
                  <a16:creationId xmlns:a16="http://schemas.microsoft.com/office/drawing/2014/main" id="{00000000-0008-0000-0C00-00001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57150</xdr:colOff>
          <xdr:row>9</xdr:row>
          <xdr:rowOff>0</xdr:rowOff>
        </xdr:from>
        <xdr:to>
          <xdr:col>14</xdr:col>
          <xdr:colOff>342900</xdr:colOff>
          <xdr:row>9</xdr:row>
          <xdr:rowOff>209550</xdr:rowOff>
        </xdr:to>
        <xdr:sp macro="" textlink="">
          <xdr:nvSpPr>
            <xdr:cNvPr id="1562" name="Check Box 538" hidden="1">
              <a:extLst>
                <a:ext uri="{63B3BB69-23CF-44E3-9099-C40C66FF867C}">
                  <a14:compatExt spid="_x0000_s1562"/>
                </a:ext>
                <a:ext uri="{FF2B5EF4-FFF2-40B4-BE49-F238E27FC236}">
                  <a16:creationId xmlns:a16="http://schemas.microsoft.com/office/drawing/2014/main" id="{00000000-0008-0000-0C00-00001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57150</xdr:colOff>
          <xdr:row>9</xdr:row>
          <xdr:rowOff>0</xdr:rowOff>
        </xdr:from>
        <xdr:to>
          <xdr:col>16</xdr:col>
          <xdr:colOff>19050</xdr:colOff>
          <xdr:row>9</xdr:row>
          <xdr:rowOff>209550</xdr:rowOff>
        </xdr:to>
        <xdr:sp macro="" textlink="">
          <xdr:nvSpPr>
            <xdr:cNvPr id="1563" name="Check Box 539" hidden="1">
              <a:extLst>
                <a:ext uri="{63B3BB69-23CF-44E3-9099-C40C66FF867C}">
                  <a14:compatExt spid="_x0000_s1563"/>
                </a:ext>
                <a:ext uri="{FF2B5EF4-FFF2-40B4-BE49-F238E27FC236}">
                  <a16:creationId xmlns:a16="http://schemas.microsoft.com/office/drawing/2014/main" id="{00000000-0008-0000-0C00-00001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57150</xdr:colOff>
          <xdr:row>9</xdr:row>
          <xdr:rowOff>0</xdr:rowOff>
        </xdr:from>
        <xdr:to>
          <xdr:col>16</xdr:col>
          <xdr:colOff>342900</xdr:colOff>
          <xdr:row>9</xdr:row>
          <xdr:rowOff>209550</xdr:rowOff>
        </xdr:to>
        <xdr:sp macro="" textlink="">
          <xdr:nvSpPr>
            <xdr:cNvPr id="1565" name="Check Box 541" hidden="1">
              <a:extLst>
                <a:ext uri="{63B3BB69-23CF-44E3-9099-C40C66FF867C}">
                  <a14:compatExt spid="_x0000_s1565"/>
                </a:ext>
                <a:ext uri="{FF2B5EF4-FFF2-40B4-BE49-F238E27FC236}">
                  <a16:creationId xmlns:a16="http://schemas.microsoft.com/office/drawing/2014/main" id="{00000000-0008-0000-0C00-00001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57150</xdr:colOff>
          <xdr:row>9</xdr:row>
          <xdr:rowOff>0</xdr:rowOff>
        </xdr:from>
        <xdr:to>
          <xdr:col>17</xdr:col>
          <xdr:colOff>342900</xdr:colOff>
          <xdr:row>9</xdr:row>
          <xdr:rowOff>209550</xdr:rowOff>
        </xdr:to>
        <xdr:sp macro="" textlink="">
          <xdr:nvSpPr>
            <xdr:cNvPr id="1566" name="Check Box 542" hidden="1">
              <a:extLst>
                <a:ext uri="{63B3BB69-23CF-44E3-9099-C40C66FF867C}">
                  <a14:compatExt spid="_x0000_s1566"/>
                </a:ext>
                <a:ext uri="{FF2B5EF4-FFF2-40B4-BE49-F238E27FC236}">
                  <a16:creationId xmlns:a16="http://schemas.microsoft.com/office/drawing/2014/main" id="{00000000-0008-0000-0C00-00001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9</xdr:row>
          <xdr:rowOff>0</xdr:rowOff>
        </xdr:from>
        <xdr:to>
          <xdr:col>18</xdr:col>
          <xdr:colOff>342900</xdr:colOff>
          <xdr:row>9</xdr:row>
          <xdr:rowOff>209550</xdr:rowOff>
        </xdr:to>
        <xdr:sp macro="" textlink="">
          <xdr:nvSpPr>
            <xdr:cNvPr id="1567" name="Check Box 543" hidden="1">
              <a:extLst>
                <a:ext uri="{63B3BB69-23CF-44E3-9099-C40C66FF867C}">
                  <a14:compatExt spid="_x0000_s1567"/>
                </a:ext>
                <a:ext uri="{FF2B5EF4-FFF2-40B4-BE49-F238E27FC236}">
                  <a16:creationId xmlns:a16="http://schemas.microsoft.com/office/drawing/2014/main" id="{00000000-0008-0000-0C00-00001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57150</xdr:colOff>
          <xdr:row>9</xdr:row>
          <xdr:rowOff>0</xdr:rowOff>
        </xdr:from>
        <xdr:to>
          <xdr:col>19</xdr:col>
          <xdr:colOff>361950</xdr:colOff>
          <xdr:row>9</xdr:row>
          <xdr:rowOff>209550</xdr:rowOff>
        </xdr:to>
        <xdr:sp macro="" textlink="">
          <xdr:nvSpPr>
            <xdr:cNvPr id="1568" name="Check Box 544" hidden="1">
              <a:extLst>
                <a:ext uri="{63B3BB69-23CF-44E3-9099-C40C66FF867C}">
                  <a14:compatExt spid="_x0000_s1568"/>
                </a:ext>
                <a:ext uri="{FF2B5EF4-FFF2-40B4-BE49-F238E27FC236}">
                  <a16:creationId xmlns:a16="http://schemas.microsoft.com/office/drawing/2014/main" id="{00000000-0008-0000-0C00-00002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57150</xdr:colOff>
          <xdr:row>9</xdr:row>
          <xdr:rowOff>0</xdr:rowOff>
        </xdr:from>
        <xdr:to>
          <xdr:col>20</xdr:col>
          <xdr:colOff>361950</xdr:colOff>
          <xdr:row>9</xdr:row>
          <xdr:rowOff>209550</xdr:rowOff>
        </xdr:to>
        <xdr:sp macro="" textlink="">
          <xdr:nvSpPr>
            <xdr:cNvPr id="1569" name="Check Box 545" hidden="1">
              <a:extLst>
                <a:ext uri="{63B3BB69-23CF-44E3-9099-C40C66FF867C}">
                  <a14:compatExt spid="_x0000_s1569"/>
                </a:ext>
                <a:ext uri="{FF2B5EF4-FFF2-40B4-BE49-F238E27FC236}">
                  <a16:creationId xmlns:a16="http://schemas.microsoft.com/office/drawing/2014/main" id="{00000000-0008-0000-0C00-00002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57150</xdr:colOff>
          <xdr:row>9</xdr:row>
          <xdr:rowOff>0</xdr:rowOff>
        </xdr:from>
        <xdr:to>
          <xdr:col>21</xdr:col>
          <xdr:colOff>361950</xdr:colOff>
          <xdr:row>9</xdr:row>
          <xdr:rowOff>209550</xdr:rowOff>
        </xdr:to>
        <xdr:sp macro="" textlink="">
          <xdr:nvSpPr>
            <xdr:cNvPr id="1570" name="Check Box 546" hidden="1">
              <a:extLst>
                <a:ext uri="{63B3BB69-23CF-44E3-9099-C40C66FF867C}">
                  <a14:compatExt spid="_x0000_s1570"/>
                </a:ext>
                <a:ext uri="{FF2B5EF4-FFF2-40B4-BE49-F238E27FC236}">
                  <a16:creationId xmlns:a16="http://schemas.microsoft.com/office/drawing/2014/main" id="{00000000-0008-0000-0C00-00002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57150</xdr:colOff>
          <xdr:row>9</xdr:row>
          <xdr:rowOff>0</xdr:rowOff>
        </xdr:from>
        <xdr:to>
          <xdr:col>22</xdr:col>
          <xdr:colOff>361950</xdr:colOff>
          <xdr:row>9</xdr:row>
          <xdr:rowOff>209550</xdr:rowOff>
        </xdr:to>
        <xdr:sp macro="" textlink="">
          <xdr:nvSpPr>
            <xdr:cNvPr id="1571" name="Check Box 547" hidden="1">
              <a:extLst>
                <a:ext uri="{63B3BB69-23CF-44E3-9099-C40C66FF867C}">
                  <a14:compatExt spid="_x0000_s1571"/>
                </a:ext>
                <a:ext uri="{FF2B5EF4-FFF2-40B4-BE49-F238E27FC236}">
                  <a16:creationId xmlns:a16="http://schemas.microsoft.com/office/drawing/2014/main" id="{00000000-0008-0000-0C00-00002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2</xdr:col>
      <xdr:colOff>25400</xdr:colOff>
      <xdr:row>2</xdr:row>
      <xdr:rowOff>63500</xdr:rowOff>
    </xdr:from>
    <xdr:to>
      <xdr:col>2</xdr:col>
      <xdr:colOff>1054100</xdr:colOff>
      <xdr:row>4</xdr:row>
      <xdr:rowOff>25400</xdr:rowOff>
    </xdr:to>
    <xdr:sp macro="" textlink="">
      <xdr:nvSpPr>
        <xdr:cNvPr id="1639" name="cmdSort" hidden="1">
          <a:extLst>
            <a:ext uri="{63B3BB69-23CF-44E3-9099-C40C66FF867C}">
              <a14:compatExt xmlns:a14="http://schemas.microsoft.com/office/drawing/2010/main" spid="_x0000_s1639"/>
            </a:ext>
            <a:ext uri="{FF2B5EF4-FFF2-40B4-BE49-F238E27FC236}">
              <a16:creationId xmlns:a16="http://schemas.microsoft.com/office/drawing/2014/main" id="{00000000-0008-0000-0C00-00006706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25400</xdr:colOff>
      <xdr:row>4</xdr:row>
      <xdr:rowOff>63500</xdr:rowOff>
    </xdr:from>
    <xdr:to>
      <xdr:col>2</xdr:col>
      <xdr:colOff>1054100</xdr:colOff>
      <xdr:row>6</xdr:row>
      <xdr:rowOff>38100</xdr:rowOff>
    </xdr:to>
    <xdr:sp macro="" textlink="">
      <xdr:nvSpPr>
        <xdr:cNvPr id="1640" name="cmdCleanCode" hidden="1">
          <a:extLst>
            <a:ext uri="{63B3BB69-23CF-44E3-9099-C40C66FF867C}">
              <a14:compatExt xmlns:a14="http://schemas.microsoft.com/office/drawing/2010/main" spid="_x0000_s1640"/>
            </a:ext>
            <a:ext uri="{FF2B5EF4-FFF2-40B4-BE49-F238E27FC236}">
              <a16:creationId xmlns:a16="http://schemas.microsoft.com/office/drawing/2014/main" id="{00000000-0008-0000-0C00-00006806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9</xdr:col>
          <xdr:colOff>57150</xdr:colOff>
          <xdr:row>9</xdr:row>
          <xdr:rowOff>0</xdr:rowOff>
        </xdr:from>
        <xdr:to>
          <xdr:col>9</xdr:col>
          <xdr:colOff>342900</xdr:colOff>
          <xdr:row>9</xdr:row>
          <xdr:rowOff>209550</xdr:rowOff>
        </xdr:to>
        <xdr:sp macro="" textlink="">
          <xdr:nvSpPr>
            <xdr:cNvPr id="1726" name="Check Box 702" hidden="1">
              <a:extLst>
                <a:ext uri="{63B3BB69-23CF-44E3-9099-C40C66FF867C}">
                  <a14:compatExt spid="_x0000_s1726"/>
                </a:ext>
                <a:ext uri="{FF2B5EF4-FFF2-40B4-BE49-F238E27FC236}">
                  <a16:creationId xmlns:a16="http://schemas.microsoft.com/office/drawing/2014/main" id="{00000000-0008-0000-0C00-0000B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57150</xdr:colOff>
          <xdr:row>9</xdr:row>
          <xdr:rowOff>0</xdr:rowOff>
        </xdr:from>
        <xdr:to>
          <xdr:col>8</xdr:col>
          <xdr:colOff>361950</xdr:colOff>
          <xdr:row>9</xdr:row>
          <xdr:rowOff>209550</xdr:rowOff>
        </xdr:to>
        <xdr:sp macro="" textlink="">
          <xdr:nvSpPr>
            <xdr:cNvPr id="1727" name="Check Box 703" hidden="1">
              <a:extLst>
                <a:ext uri="{63B3BB69-23CF-44E3-9099-C40C66FF867C}">
                  <a14:compatExt spid="_x0000_s1727"/>
                </a:ext>
                <a:ext uri="{FF2B5EF4-FFF2-40B4-BE49-F238E27FC236}">
                  <a16:creationId xmlns:a16="http://schemas.microsoft.com/office/drawing/2014/main" id="{00000000-0008-0000-0C00-0000B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19</xdr:col>
      <xdr:colOff>279400</xdr:colOff>
      <xdr:row>4</xdr:row>
      <xdr:rowOff>50800</xdr:rowOff>
    </xdr:from>
    <xdr:to>
      <xdr:col>22</xdr:col>
      <xdr:colOff>165100</xdr:colOff>
      <xdr:row>6</xdr:row>
      <xdr:rowOff>25400</xdr:rowOff>
    </xdr:to>
    <xdr:sp macro="" textlink="">
      <xdr:nvSpPr>
        <xdr:cNvPr id="115382" name="cmdResetTestRun" hidden="1">
          <a:extLst>
            <a:ext uri="{63B3BB69-23CF-44E3-9099-C40C66FF867C}">
              <a14:compatExt xmlns:a14="http://schemas.microsoft.com/office/drawing/2010/main" spid="_x0000_s115382"/>
            </a:ext>
            <a:ext uri="{FF2B5EF4-FFF2-40B4-BE49-F238E27FC236}">
              <a16:creationId xmlns:a16="http://schemas.microsoft.com/office/drawing/2014/main" id="{00000000-0008-0000-0C00-0000B6C2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3238500</xdr:colOff>
      <xdr:row>1</xdr:row>
      <xdr:rowOff>101600</xdr:rowOff>
    </xdr:from>
    <xdr:to>
      <xdr:col>2</xdr:col>
      <xdr:colOff>4762500</xdr:colOff>
      <xdr:row>3</xdr:row>
      <xdr:rowOff>0</xdr:rowOff>
    </xdr:to>
    <xdr:sp macro="" textlink="">
      <xdr:nvSpPr>
        <xdr:cNvPr id="115386" name="chkFunctionalPriority" hidden="1">
          <a:extLst>
            <a:ext uri="{63B3BB69-23CF-44E3-9099-C40C66FF867C}">
              <a14:compatExt xmlns:a14="http://schemas.microsoft.com/office/drawing/2010/main" spid="_x0000_s115386"/>
            </a:ext>
            <a:ext uri="{FF2B5EF4-FFF2-40B4-BE49-F238E27FC236}">
              <a16:creationId xmlns:a16="http://schemas.microsoft.com/office/drawing/2014/main" id="{00000000-0008-0000-0C00-0000BAC2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3238500</xdr:colOff>
      <xdr:row>2</xdr:row>
      <xdr:rowOff>152400</xdr:rowOff>
    </xdr:from>
    <xdr:to>
      <xdr:col>2</xdr:col>
      <xdr:colOff>4762500</xdr:colOff>
      <xdr:row>4</xdr:row>
      <xdr:rowOff>50800</xdr:rowOff>
    </xdr:to>
    <xdr:sp macro="" textlink="">
      <xdr:nvSpPr>
        <xdr:cNvPr id="115387" name="chkIssueNumber" hidden="1">
          <a:extLst>
            <a:ext uri="{63B3BB69-23CF-44E3-9099-C40C66FF867C}">
              <a14:compatExt xmlns:a14="http://schemas.microsoft.com/office/drawing/2010/main" spid="_x0000_s115387"/>
            </a:ext>
            <a:ext uri="{FF2B5EF4-FFF2-40B4-BE49-F238E27FC236}">
              <a16:creationId xmlns:a16="http://schemas.microsoft.com/office/drawing/2014/main" id="{00000000-0008-0000-0C00-0000BBC2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3238500</xdr:colOff>
      <xdr:row>4</xdr:row>
      <xdr:rowOff>38100</xdr:rowOff>
    </xdr:from>
    <xdr:to>
      <xdr:col>2</xdr:col>
      <xdr:colOff>4762500</xdr:colOff>
      <xdr:row>5</xdr:row>
      <xdr:rowOff>101600</xdr:rowOff>
    </xdr:to>
    <xdr:sp macro="" textlink="">
      <xdr:nvSpPr>
        <xdr:cNvPr id="115389" name="chkStatus" hidden="1">
          <a:extLst>
            <a:ext uri="{63B3BB69-23CF-44E3-9099-C40C66FF867C}">
              <a14:compatExt xmlns:a14="http://schemas.microsoft.com/office/drawing/2010/main" spid="_x0000_s115389"/>
            </a:ext>
            <a:ext uri="{FF2B5EF4-FFF2-40B4-BE49-F238E27FC236}">
              <a16:creationId xmlns:a16="http://schemas.microsoft.com/office/drawing/2014/main" id="{00000000-0008-0000-0C00-0000BDC2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3238500</xdr:colOff>
      <xdr:row>5</xdr:row>
      <xdr:rowOff>76200</xdr:rowOff>
    </xdr:from>
    <xdr:to>
      <xdr:col>2</xdr:col>
      <xdr:colOff>4762500</xdr:colOff>
      <xdr:row>6</xdr:row>
      <xdr:rowOff>139700</xdr:rowOff>
    </xdr:to>
    <xdr:sp macro="" textlink="">
      <xdr:nvSpPr>
        <xdr:cNvPr id="115390" name="chkTestPriority" hidden="1">
          <a:extLst>
            <a:ext uri="{63B3BB69-23CF-44E3-9099-C40C66FF867C}">
              <a14:compatExt xmlns:a14="http://schemas.microsoft.com/office/drawing/2010/main" spid="_x0000_s115390"/>
            </a:ext>
            <a:ext uri="{FF2B5EF4-FFF2-40B4-BE49-F238E27FC236}">
              <a16:creationId xmlns:a16="http://schemas.microsoft.com/office/drawing/2014/main" id="{00000000-0008-0000-0C00-0000BEC2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3238500</xdr:colOff>
      <xdr:row>0</xdr:row>
      <xdr:rowOff>25400</xdr:rowOff>
    </xdr:from>
    <xdr:to>
      <xdr:col>2</xdr:col>
      <xdr:colOff>5295900</xdr:colOff>
      <xdr:row>1</xdr:row>
      <xdr:rowOff>88900</xdr:rowOff>
    </xdr:to>
    <xdr:sp macro="" textlink="">
      <xdr:nvSpPr>
        <xdr:cNvPr id="115391" name="Label1" hidden="1">
          <a:extLst>
            <a:ext uri="{63B3BB69-23CF-44E3-9099-C40C66FF867C}">
              <a14:compatExt xmlns:a14="http://schemas.microsoft.com/office/drawing/2010/main" spid="_x0000_s115391"/>
            </a:ext>
            <a:ext uri="{FF2B5EF4-FFF2-40B4-BE49-F238E27FC236}">
              <a16:creationId xmlns:a16="http://schemas.microsoft.com/office/drawing/2014/main" id="{00000000-0008-0000-0C00-0000BFC2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8</xdr:col>
      <xdr:colOff>25400</xdr:colOff>
      <xdr:row>6</xdr:row>
      <xdr:rowOff>25400</xdr:rowOff>
    </xdr:from>
    <xdr:to>
      <xdr:col>13</xdr:col>
      <xdr:colOff>25400</xdr:colOff>
      <xdr:row>8</xdr:row>
      <xdr:rowOff>12700</xdr:rowOff>
    </xdr:to>
    <xdr:sp macro="" textlink="">
      <xdr:nvSpPr>
        <xdr:cNvPr id="115472" name="chkKeepHistory" hidden="1">
          <a:extLst>
            <a:ext uri="{63B3BB69-23CF-44E3-9099-C40C66FF867C}">
              <a14:compatExt xmlns:a14="http://schemas.microsoft.com/office/drawing/2010/main" spid="_x0000_s115472"/>
            </a:ext>
            <a:ext uri="{FF2B5EF4-FFF2-40B4-BE49-F238E27FC236}">
              <a16:creationId xmlns:a16="http://schemas.microsoft.com/office/drawing/2014/main" id="{00000000-0008-0000-0C00-000010C3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25400</xdr:colOff>
      <xdr:row>0</xdr:row>
      <xdr:rowOff>50800</xdr:rowOff>
    </xdr:from>
    <xdr:to>
      <xdr:col>2</xdr:col>
      <xdr:colOff>1054100</xdr:colOff>
      <xdr:row>2</xdr:row>
      <xdr:rowOff>12700</xdr:rowOff>
    </xdr:to>
    <xdr:pic>
      <xdr:nvPicPr>
        <xdr:cNvPr id="2" name="cmdGenerateCode">
          <a:extLst>
            <a:ext uri="{FF2B5EF4-FFF2-40B4-BE49-F238E27FC236}">
              <a16:creationId xmlns:a16="http://schemas.microsoft.com/office/drawing/2014/main" id="{00000000-0008-0000-0C00-000002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32400" y="50800"/>
          <a:ext cx="1028700" cy="2667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13</xdr:col>
      <xdr:colOff>279400</xdr:colOff>
      <xdr:row>4</xdr:row>
      <xdr:rowOff>50800</xdr:rowOff>
    </xdr:from>
    <xdr:to>
      <xdr:col>16</xdr:col>
      <xdr:colOff>279400</xdr:colOff>
      <xdr:row>6</xdr:row>
      <xdr:rowOff>25400</xdr:rowOff>
    </xdr:to>
    <xdr:pic>
      <xdr:nvPicPr>
        <xdr:cNvPr id="3" name="cmdReset">
          <a:extLst>
            <a:ext uri="{FF2B5EF4-FFF2-40B4-BE49-F238E27FC236}">
              <a16:creationId xmlns:a16="http://schemas.microsoft.com/office/drawing/2014/main" id="{00000000-0008-0000-0C00-000003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532600" y="660400"/>
          <a:ext cx="1257300" cy="2794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2</xdr:col>
      <xdr:colOff>25400</xdr:colOff>
      <xdr:row>2</xdr:row>
      <xdr:rowOff>63500</xdr:rowOff>
    </xdr:from>
    <xdr:to>
      <xdr:col>2</xdr:col>
      <xdr:colOff>1054100</xdr:colOff>
      <xdr:row>4</xdr:row>
      <xdr:rowOff>25400</xdr:rowOff>
    </xdr:to>
    <xdr:pic>
      <xdr:nvPicPr>
        <xdr:cNvPr id="4" name="cmdSort">
          <a:extLst>
            <a:ext uri="{FF2B5EF4-FFF2-40B4-BE49-F238E27FC236}">
              <a16:creationId xmlns:a16="http://schemas.microsoft.com/office/drawing/2014/main" id="{00000000-0008-0000-0C00-000004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232400" y="368300"/>
          <a:ext cx="1028700" cy="2667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2</xdr:col>
      <xdr:colOff>25400</xdr:colOff>
      <xdr:row>4</xdr:row>
      <xdr:rowOff>63500</xdr:rowOff>
    </xdr:from>
    <xdr:to>
      <xdr:col>2</xdr:col>
      <xdr:colOff>1054100</xdr:colOff>
      <xdr:row>6</xdr:row>
      <xdr:rowOff>38100</xdr:rowOff>
    </xdr:to>
    <xdr:pic>
      <xdr:nvPicPr>
        <xdr:cNvPr id="5" name="cmdCleanCode">
          <a:extLst>
            <a:ext uri="{FF2B5EF4-FFF2-40B4-BE49-F238E27FC236}">
              <a16:creationId xmlns:a16="http://schemas.microsoft.com/office/drawing/2014/main" id="{00000000-0008-0000-0C00-000005000000}"/>
            </a:ext>
          </a:extLst>
        </xdr:cNvPr>
        <xdr:cNvPicPr preferRelativeResize="0">
          <a:picLocks noChangeArrowheads="1" noChangeShapeType="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232400" y="673100"/>
          <a:ext cx="1028700" cy="2794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19</xdr:col>
      <xdr:colOff>279400</xdr:colOff>
      <xdr:row>4</xdr:row>
      <xdr:rowOff>50800</xdr:rowOff>
    </xdr:from>
    <xdr:to>
      <xdr:col>22</xdr:col>
      <xdr:colOff>165100</xdr:colOff>
      <xdr:row>6</xdr:row>
      <xdr:rowOff>25400</xdr:rowOff>
    </xdr:to>
    <xdr:pic>
      <xdr:nvPicPr>
        <xdr:cNvPr id="6" name="cmdResetTestRun">
          <a:extLst>
            <a:ext uri="{FF2B5EF4-FFF2-40B4-BE49-F238E27FC236}">
              <a16:creationId xmlns:a16="http://schemas.microsoft.com/office/drawing/2014/main" id="{00000000-0008-0000-0C00-000006000000}"/>
            </a:ext>
          </a:extLst>
        </xdr:cNvPr>
        <xdr:cNvPicPr preferRelativeResize="0">
          <a:picLocks noChangeArrowheads="1" noChangeShapeType="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2047200" y="660400"/>
          <a:ext cx="1181100" cy="2794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2</xdr:col>
      <xdr:colOff>3238500</xdr:colOff>
      <xdr:row>1</xdr:row>
      <xdr:rowOff>101600</xdr:rowOff>
    </xdr:from>
    <xdr:to>
      <xdr:col>2</xdr:col>
      <xdr:colOff>4762500</xdr:colOff>
      <xdr:row>3</xdr:row>
      <xdr:rowOff>0</xdr:rowOff>
    </xdr:to>
    <xdr:pic>
      <xdr:nvPicPr>
        <xdr:cNvPr id="7" name="chkFunctionalPriority">
          <a:extLst>
            <a:ext uri="{FF2B5EF4-FFF2-40B4-BE49-F238E27FC236}">
              <a16:creationId xmlns:a16="http://schemas.microsoft.com/office/drawing/2014/main" id="{00000000-0008-0000-0C00-000007000000}"/>
            </a:ext>
          </a:extLst>
        </xdr:cNvPr>
        <xdr:cNvPicPr preferRelativeResize="0">
          <a:picLocks noChangeArrowheads="1" noChangeShapeType="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8445500" y="254000"/>
          <a:ext cx="1524000" cy="2032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2</xdr:col>
      <xdr:colOff>3238500</xdr:colOff>
      <xdr:row>2</xdr:row>
      <xdr:rowOff>152400</xdr:rowOff>
    </xdr:from>
    <xdr:to>
      <xdr:col>2</xdr:col>
      <xdr:colOff>4762500</xdr:colOff>
      <xdr:row>4</xdr:row>
      <xdr:rowOff>50800</xdr:rowOff>
    </xdr:to>
    <xdr:pic>
      <xdr:nvPicPr>
        <xdr:cNvPr id="8" name="chkIssueNumber">
          <a:extLst>
            <a:ext uri="{FF2B5EF4-FFF2-40B4-BE49-F238E27FC236}">
              <a16:creationId xmlns:a16="http://schemas.microsoft.com/office/drawing/2014/main" id="{00000000-0008-0000-0C00-000008000000}"/>
            </a:ext>
          </a:extLst>
        </xdr:cNvPr>
        <xdr:cNvPicPr preferRelativeResize="0">
          <a:picLocks noChangeArrowheads="1" noChangeShapeType="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8445500" y="457200"/>
          <a:ext cx="1524000" cy="2032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2</xdr:col>
      <xdr:colOff>3238500</xdr:colOff>
      <xdr:row>4</xdr:row>
      <xdr:rowOff>38100</xdr:rowOff>
    </xdr:from>
    <xdr:to>
      <xdr:col>2</xdr:col>
      <xdr:colOff>4762500</xdr:colOff>
      <xdr:row>5</xdr:row>
      <xdr:rowOff>101600</xdr:rowOff>
    </xdr:to>
    <xdr:pic>
      <xdr:nvPicPr>
        <xdr:cNvPr id="9" name="chkStatus">
          <a:extLst>
            <a:ext uri="{FF2B5EF4-FFF2-40B4-BE49-F238E27FC236}">
              <a16:creationId xmlns:a16="http://schemas.microsoft.com/office/drawing/2014/main" id="{00000000-0008-0000-0C00-000009000000}"/>
            </a:ext>
          </a:extLst>
        </xdr:cNvPr>
        <xdr:cNvPicPr preferRelativeResize="0">
          <a:picLocks noChangeArrowheads="1" noChangeShapeType="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8445500" y="647700"/>
          <a:ext cx="1524000" cy="2159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2</xdr:col>
      <xdr:colOff>3238500</xdr:colOff>
      <xdr:row>5</xdr:row>
      <xdr:rowOff>76200</xdr:rowOff>
    </xdr:from>
    <xdr:to>
      <xdr:col>2</xdr:col>
      <xdr:colOff>4762500</xdr:colOff>
      <xdr:row>6</xdr:row>
      <xdr:rowOff>139700</xdr:rowOff>
    </xdr:to>
    <xdr:pic>
      <xdr:nvPicPr>
        <xdr:cNvPr id="10" name="chkTestPriority">
          <a:extLst>
            <a:ext uri="{FF2B5EF4-FFF2-40B4-BE49-F238E27FC236}">
              <a16:creationId xmlns:a16="http://schemas.microsoft.com/office/drawing/2014/main" id="{00000000-0008-0000-0C00-00000A000000}"/>
            </a:ext>
          </a:extLst>
        </xdr:cNvPr>
        <xdr:cNvPicPr preferRelativeResize="0">
          <a:picLocks noChangeArrowheads="1" noChangeShapeType="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445500" y="838200"/>
          <a:ext cx="1524000" cy="2159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2</xdr:col>
      <xdr:colOff>3238500</xdr:colOff>
      <xdr:row>0</xdr:row>
      <xdr:rowOff>25400</xdr:rowOff>
    </xdr:from>
    <xdr:to>
      <xdr:col>2</xdr:col>
      <xdr:colOff>5295900</xdr:colOff>
      <xdr:row>1</xdr:row>
      <xdr:rowOff>88900</xdr:rowOff>
    </xdr:to>
    <xdr:pic>
      <xdr:nvPicPr>
        <xdr:cNvPr id="11" name="Label1">
          <a:extLst>
            <a:ext uri="{FF2B5EF4-FFF2-40B4-BE49-F238E27FC236}">
              <a16:creationId xmlns:a16="http://schemas.microsoft.com/office/drawing/2014/main" id="{00000000-0008-0000-0C00-00000B000000}"/>
            </a:ext>
          </a:extLst>
        </xdr:cNvPr>
        <xdr:cNvPicPr preferRelativeResize="0">
          <a:picLocks noChangeArrowheads="1" noChangeShapeType="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445500" y="25400"/>
          <a:ext cx="2057400" cy="2159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8</xdr:col>
      <xdr:colOff>25400</xdr:colOff>
      <xdr:row>6</xdr:row>
      <xdr:rowOff>25400</xdr:rowOff>
    </xdr:from>
    <xdr:to>
      <xdr:col>13</xdr:col>
      <xdr:colOff>25400</xdr:colOff>
      <xdr:row>8</xdr:row>
      <xdr:rowOff>12700</xdr:rowOff>
    </xdr:to>
    <xdr:pic>
      <xdr:nvPicPr>
        <xdr:cNvPr id="12" name="chkKeepHistory">
          <a:extLst>
            <a:ext uri="{FF2B5EF4-FFF2-40B4-BE49-F238E27FC236}">
              <a16:creationId xmlns:a16="http://schemas.microsoft.com/office/drawing/2014/main" id="{00000000-0008-0000-0C00-00000C000000}"/>
            </a:ext>
          </a:extLst>
        </xdr:cNvPr>
        <xdr:cNvPicPr preferRelativeResize="0">
          <a:picLocks noChangeArrowheads="1" noChangeShapeType="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7094200" y="939800"/>
          <a:ext cx="21844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0</xdr:colOff>
      <xdr:row>0</xdr:row>
      <xdr:rowOff>0</xdr:rowOff>
    </xdr:to>
    <xdr:sp macro="" textlink="">
      <xdr:nvSpPr>
        <xdr:cNvPr id="94209" name="Text Box 1">
          <a:extLst>
            <a:ext uri="{FF2B5EF4-FFF2-40B4-BE49-F238E27FC236}">
              <a16:creationId xmlns:a16="http://schemas.microsoft.com/office/drawing/2014/main" id="{00000000-0008-0000-0D00-000001700100}"/>
            </a:ext>
          </a:extLst>
        </xdr:cNvPr>
        <xdr:cNvSpPr txBox="1">
          <a:spLocks noChangeArrowheads="1"/>
        </xdr:cNvSpPr>
      </xdr:nvSpPr>
      <xdr:spPr bwMode="auto">
        <a:xfrm>
          <a:off x="4584700" y="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0</xdr:colOff>
      <xdr:row>0</xdr:row>
      <xdr:rowOff>0</xdr:rowOff>
    </xdr:from>
    <xdr:to>
      <xdr:col>12</xdr:col>
      <xdr:colOff>0</xdr:colOff>
      <xdr:row>0</xdr:row>
      <xdr:rowOff>0</xdr:rowOff>
    </xdr:to>
    <xdr:sp macro="" textlink="">
      <xdr:nvSpPr>
        <xdr:cNvPr id="94210" name="Text Box 2">
          <a:extLst>
            <a:ext uri="{FF2B5EF4-FFF2-40B4-BE49-F238E27FC236}">
              <a16:creationId xmlns:a16="http://schemas.microsoft.com/office/drawing/2014/main" id="{00000000-0008-0000-0D00-000002700100}"/>
            </a:ext>
          </a:extLst>
        </xdr:cNvPr>
        <xdr:cNvSpPr txBox="1">
          <a:spLocks noChangeArrowheads="1"/>
        </xdr:cNvSpPr>
      </xdr:nvSpPr>
      <xdr:spPr bwMode="auto">
        <a:xfrm>
          <a:off x="4584700" y="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0</xdr:colOff>
      <xdr:row>0</xdr:row>
      <xdr:rowOff>0</xdr:rowOff>
    </xdr:from>
    <xdr:to>
      <xdr:col>12</xdr:col>
      <xdr:colOff>0</xdr:colOff>
      <xdr:row>0</xdr:row>
      <xdr:rowOff>0</xdr:rowOff>
    </xdr:to>
    <xdr:sp macro="" textlink="">
      <xdr:nvSpPr>
        <xdr:cNvPr id="94211" name="Text Box 3">
          <a:extLst>
            <a:ext uri="{FF2B5EF4-FFF2-40B4-BE49-F238E27FC236}">
              <a16:creationId xmlns:a16="http://schemas.microsoft.com/office/drawing/2014/main" id="{00000000-0008-0000-0D00-000003700100}"/>
            </a:ext>
          </a:extLst>
        </xdr:cNvPr>
        <xdr:cNvSpPr txBox="1">
          <a:spLocks noChangeArrowheads="1"/>
        </xdr:cNvSpPr>
      </xdr:nvSpPr>
      <xdr:spPr bwMode="auto">
        <a:xfrm>
          <a:off x="4584700" y="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0</xdr:colOff>
      <xdr:row>0</xdr:row>
      <xdr:rowOff>0</xdr:rowOff>
    </xdr:from>
    <xdr:to>
      <xdr:col>12</xdr:col>
      <xdr:colOff>0</xdr:colOff>
      <xdr:row>0</xdr:row>
      <xdr:rowOff>0</xdr:rowOff>
    </xdr:to>
    <xdr:sp macro="" textlink="">
      <xdr:nvSpPr>
        <xdr:cNvPr id="94212" name="Text Box 4">
          <a:extLst>
            <a:ext uri="{FF2B5EF4-FFF2-40B4-BE49-F238E27FC236}">
              <a16:creationId xmlns:a16="http://schemas.microsoft.com/office/drawing/2014/main" id="{00000000-0008-0000-0D00-000004700100}"/>
            </a:ext>
          </a:extLst>
        </xdr:cNvPr>
        <xdr:cNvSpPr txBox="1">
          <a:spLocks noChangeArrowheads="1"/>
        </xdr:cNvSpPr>
      </xdr:nvSpPr>
      <xdr:spPr bwMode="auto">
        <a:xfrm>
          <a:off x="4584700" y="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xdr:col>
      <xdr:colOff>28575</xdr:colOff>
      <xdr:row>30</xdr:row>
      <xdr:rowOff>0</xdr:rowOff>
    </xdr:from>
    <xdr:to>
      <xdr:col>33</xdr:col>
      <xdr:colOff>225430</xdr:colOff>
      <xdr:row>63</xdr:row>
      <xdr:rowOff>85725</xdr:rowOff>
    </xdr:to>
    <xdr:sp macro="" textlink="">
      <xdr:nvSpPr>
        <xdr:cNvPr id="94213" name="Text Box 5">
          <a:extLst>
            <a:ext uri="{FF2B5EF4-FFF2-40B4-BE49-F238E27FC236}">
              <a16:creationId xmlns:a16="http://schemas.microsoft.com/office/drawing/2014/main" id="{00000000-0008-0000-0D00-000005700100}"/>
            </a:ext>
          </a:extLst>
        </xdr:cNvPr>
        <xdr:cNvSpPr txBox="1">
          <a:spLocks noChangeArrowheads="1"/>
        </xdr:cNvSpPr>
      </xdr:nvSpPr>
      <xdr:spPr bwMode="auto">
        <a:xfrm>
          <a:off x="165100" y="5257800"/>
          <a:ext cx="13106400" cy="5105400"/>
        </a:xfrm>
        <a:prstGeom prst="rect">
          <a:avLst/>
        </a:prstGeom>
        <a:noFill/>
        <a:ln w="9525">
          <a:solidFill>
            <a:srgbClr val="000000"/>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Deze sheet is een toevoeging aan de huidige Excel analyse templates. Deze sheet geeft snel inzicht in het uitgevoerde test proces. </a:t>
          </a:r>
        </a:p>
        <a:p>
          <a:pPr algn="l" rtl="0">
            <a:defRPr sz="1000"/>
          </a:pPr>
          <a:r>
            <a:rPr lang="en-US" sz="1000" b="0" i="0" u="none" strike="noStrike" baseline="0">
              <a:solidFill>
                <a:srgbClr val="000000"/>
              </a:solidFill>
              <a:latin typeface="Arial"/>
              <a:cs typeface="Arial"/>
            </a:rPr>
            <a:t>De eerste actie die gedaan moet worden is het schatten van de verwachting van het aantal testcases. Vul dit aantal in indien dit bekend is.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Op de sheet “Test status”, moet voor elke run de selectie(S) worden geselecteerd om aan te geven welke test cases worden uitgevoerd.</a:t>
          </a:r>
        </a:p>
        <a:p>
          <a:pPr algn="l" rtl="0">
            <a:defRPr sz="1000"/>
          </a:pPr>
          <a:r>
            <a:rPr lang="en-US" sz="1000" b="0" i="0" u="none" strike="noStrike" baseline="0">
              <a:solidFill>
                <a:srgbClr val="000000"/>
              </a:solidFill>
              <a:latin typeface="Arial"/>
              <a:cs typeface="Arial"/>
            </a:rPr>
            <a:t>De test cases die niet worden uitgevoerd krijgen de status N. Na elke test run moeten de selecties geëvalueerd worden en krijgt elke test case </a:t>
          </a:r>
        </a:p>
        <a:p>
          <a:pPr algn="l" rtl="0">
            <a:defRPr sz="1000"/>
          </a:pPr>
          <a:r>
            <a:rPr lang="en-US" sz="1000" b="0" i="0" u="none" strike="noStrike" baseline="0">
              <a:solidFill>
                <a:srgbClr val="000000"/>
              </a:solidFill>
              <a:latin typeface="Arial"/>
              <a:cs typeface="Arial"/>
            </a:rPr>
            <a:t>een nieuwe status. Dit kan één van onderstaande statussen zijn.</a:t>
          </a:r>
        </a:p>
        <a:p>
          <a:pPr algn="l" rtl="0">
            <a:defRPr sz="1000"/>
          </a:pPr>
          <a:r>
            <a:rPr lang="en-US" sz="1000" b="0" i="0" u="none" strike="noStrike" baseline="0">
              <a:solidFill>
                <a:srgbClr val="000000"/>
              </a:solidFill>
              <a:latin typeface="Arial"/>
              <a:cs typeface="Arial"/>
            </a:rPr>
            <a:t>N : Not Selected</a:t>
          </a:r>
        </a:p>
        <a:p>
          <a:pPr algn="l" rtl="0">
            <a:defRPr sz="1000"/>
          </a:pPr>
          <a:r>
            <a:rPr lang="en-US" sz="1000" b="0" i="0" u="none" strike="noStrike" baseline="0">
              <a:solidFill>
                <a:srgbClr val="000000"/>
              </a:solidFill>
              <a:latin typeface="Arial"/>
              <a:cs typeface="Arial"/>
            </a:rPr>
            <a:t>S : Selected, not executed</a:t>
          </a:r>
        </a:p>
        <a:p>
          <a:pPr algn="l" rtl="0">
            <a:defRPr sz="1000"/>
          </a:pPr>
          <a:r>
            <a:rPr lang="en-US" sz="1000" b="0" i="0" u="none" strike="noStrike" baseline="0">
              <a:solidFill>
                <a:srgbClr val="000000"/>
              </a:solidFill>
              <a:latin typeface="Arial"/>
              <a:cs typeface="Arial"/>
            </a:rPr>
            <a:t>F : Fault In Application</a:t>
          </a:r>
        </a:p>
        <a:p>
          <a:pPr algn="l" rtl="0">
            <a:defRPr sz="1000"/>
          </a:pPr>
          <a:r>
            <a:rPr lang="en-US" sz="1000" b="0" i="0" u="none" strike="noStrike" baseline="0">
              <a:solidFill>
                <a:srgbClr val="000000"/>
              </a:solidFill>
              <a:latin typeface="Arial"/>
              <a:cs typeface="Arial"/>
            </a:rPr>
            <a:t>T : Fault In Test</a:t>
          </a:r>
        </a:p>
        <a:p>
          <a:pPr algn="l" rtl="0">
            <a:defRPr sz="1000"/>
          </a:pPr>
          <a:r>
            <a:rPr lang="en-US" sz="1000" b="0" i="0" u="none" strike="noStrike" baseline="0">
              <a:solidFill>
                <a:srgbClr val="000000"/>
              </a:solidFill>
              <a:latin typeface="Arial"/>
              <a:cs typeface="Arial"/>
            </a:rPr>
            <a:t>&lt;leeg&gt; : Not Ready</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Na het aangeven van de statussen wordt automatisch een kwaliteit status aan elke test case toegevoegd. </a:t>
          </a:r>
        </a:p>
        <a:p>
          <a:pPr algn="l" rtl="0">
            <a:defRPr sz="1000"/>
          </a:pPr>
          <a:r>
            <a:rPr lang="en-US" sz="1000" b="0" i="0" u="none" strike="noStrike" baseline="0">
              <a:solidFill>
                <a:srgbClr val="000000"/>
              </a:solidFill>
              <a:latin typeface="Arial"/>
              <a:cs typeface="Arial"/>
            </a:rPr>
            <a:t>De kwaliteit statussen zijn de volgende:</a:t>
          </a:r>
        </a:p>
        <a:p>
          <a:pPr algn="l" rtl="0">
            <a:defRPr sz="1000"/>
          </a:pPr>
          <a:r>
            <a:rPr lang="en-US" sz="1000" b="0" i="0" u="none" strike="noStrike" baseline="0">
              <a:solidFill>
                <a:srgbClr val="000000"/>
              </a:solidFill>
              <a:latin typeface="Arial"/>
              <a:cs typeface="Arial"/>
            </a:rPr>
            <a:t>GNF : Good, Never Fault</a:t>
          </a:r>
        </a:p>
        <a:p>
          <a:pPr algn="l" rtl="0">
            <a:defRPr sz="1000"/>
          </a:pPr>
          <a:r>
            <a:rPr lang="en-US" sz="1000" b="0" i="0" u="none" strike="noStrike" baseline="0">
              <a:solidFill>
                <a:srgbClr val="000000"/>
              </a:solidFill>
              <a:latin typeface="Arial"/>
              <a:cs typeface="Arial"/>
            </a:rPr>
            <a:t>GWF : Good, Was Fault</a:t>
          </a:r>
        </a:p>
        <a:p>
          <a:pPr algn="l" rtl="0">
            <a:defRPr sz="1000"/>
          </a:pPr>
          <a:r>
            <a:rPr lang="en-US" sz="1000" b="0" i="0" u="none" strike="noStrike" baseline="0">
              <a:solidFill>
                <a:srgbClr val="000000"/>
              </a:solidFill>
              <a:latin typeface="Arial"/>
              <a:cs typeface="Arial"/>
            </a:rPr>
            <a:t>FWG : Fault, Was Good</a:t>
          </a:r>
        </a:p>
        <a:p>
          <a:pPr algn="l" rtl="0">
            <a:defRPr sz="1000"/>
          </a:pPr>
          <a:r>
            <a:rPr lang="en-US" sz="1000" b="0" i="0" u="none" strike="noStrike" baseline="0">
              <a:solidFill>
                <a:srgbClr val="000000"/>
              </a:solidFill>
              <a:latin typeface="Arial"/>
              <a:cs typeface="Arial"/>
            </a:rPr>
            <a:t>FNG : Fault, Never Good</a:t>
          </a:r>
        </a:p>
        <a:p>
          <a:pPr algn="l" rtl="0">
            <a:defRPr sz="1000"/>
          </a:pPr>
          <a:r>
            <a:rPr lang="en-US" sz="1000" b="0" i="0" u="none" strike="noStrike" baseline="0">
              <a:solidFill>
                <a:srgbClr val="000000"/>
              </a:solidFill>
              <a:latin typeface="Arial"/>
              <a:cs typeface="Arial"/>
            </a:rPr>
            <a:t>T : Fault In Test</a:t>
          </a:r>
        </a:p>
        <a:p>
          <a:pPr algn="l" rtl="0">
            <a:defRPr sz="1000"/>
          </a:pPr>
          <a:r>
            <a:rPr lang="en-US" sz="1000" b="0" i="0" u="none" strike="noStrike" baseline="0">
              <a:solidFill>
                <a:srgbClr val="000000"/>
              </a:solidFill>
              <a:latin typeface="Arial"/>
              <a:cs typeface="Arial"/>
            </a:rPr>
            <a:t>S : Selected, not executed</a:t>
          </a:r>
        </a:p>
        <a:p>
          <a:pPr algn="l" rtl="0">
            <a:defRPr sz="1000"/>
          </a:pPr>
          <a:r>
            <a:rPr lang="en-US" sz="1000" b="0" i="0" u="none" strike="noStrike" baseline="0">
              <a:solidFill>
                <a:srgbClr val="000000"/>
              </a:solidFill>
              <a:latin typeface="Arial"/>
              <a:cs typeface="Arial"/>
            </a:rPr>
            <a:t>SPG: Selected, Presumed Good</a:t>
          </a:r>
        </a:p>
        <a:p>
          <a:pPr algn="l" rtl="0">
            <a:defRPr sz="1000"/>
          </a:pPr>
          <a:r>
            <a:rPr lang="en-US" sz="1000" b="0" i="0" u="none" strike="noStrike" baseline="0">
              <a:solidFill>
                <a:srgbClr val="000000"/>
              </a:solidFill>
              <a:latin typeface="Arial"/>
              <a:cs typeface="Arial"/>
            </a:rPr>
            <a:t>SPF: Selected, Presumed Fault</a:t>
          </a:r>
        </a:p>
        <a:p>
          <a:pPr algn="l" rtl="0">
            <a:defRPr sz="1000"/>
          </a:pPr>
          <a:r>
            <a:rPr lang="en-US" sz="1000" b="0" i="0" u="none" strike="noStrike" baseline="0">
              <a:solidFill>
                <a:srgbClr val="000000"/>
              </a:solidFill>
              <a:latin typeface="Arial"/>
              <a:cs typeface="Arial"/>
            </a:rPr>
            <a:t>N : Not Selected</a:t>
          </a:r>
        </a:p>
        <a:p>
          <a:pPr algn="l" rtl="0">
            <a:defRPr sz="1000"/>
          </a:pPr>
          <a:r>
            <a:rPr lang="en-US" sz="1000" b="0" i="0" u="none" strike="noStrike" baseline="0">
              <a:solidFill>
                <a:srgbClr val="000000"/>
              </a:solidFill>
              <a:latin typeface="Arial"/>
              <a:cs typeface="Arial"/>
            </a:rPr>
            <a:t>NPG : Not tested, Presumed Good</a:t>
          </a:r>
        </a:p>
        <a:p>
          <a:pPr algn="l" rtl="0">
            <a:defRPr sz="1000"/>
          </a:pPr>
          <a:r>
            <a:rPr lang="en-US" sz="1000" b="0" i="0" u="none" strike="noStrike" baseline="0">
              <a:solidFill>
                <a:srgbClr val="000000"/>
              </a:solidFill>
              <a:latin typeface="Arial"/>
              <a:cs typeface="Arial"/>
            </a:rPr>
            <a:t>NPF : Not tested, Presumed Fault</a:t>
          </a:r>
        </a:p>
        <a:p>
          <a:pPr algn="l" rtl="0">
            <a:defRPr sz="1000"/>
          </a:pPr>
          <a:r>
            <a:rPr lang="en-US" sz="1000" b="0" i="0" u="none" strike="noStrike" baseline="0">
              <a:solidFill>
                <a:srgbClr val="000000"/>
              </a:solidFill>
              <a:latin typeface="Arial"/>
              <a:cs typeface="Arial"/>
            </a:rPr>
            <a:t>Not Ready: &lt;leeg&gt;</a:t>
          </a:r>
        </a:p>
        <a:p>
          <a:pPr algn="l" rtl="0">
            <a:defRPr sz="1000"/>
          </a:pPr>
          <a:r>
            <a:rPr lang="en-US" sz="1000" b="0" i="0" u="none" strike="noStrike" baseline="0">
              <a:solidFill>
                <a:srgbClr val="000000"/>
              </a:solidFill>
              <a:latin typeface="Arial"/>
              <a:cs typeface="Arial"/>
            </a:rPr>
            <a:t>De data betreffende de kwaliteit van de testcases wordt automatisch gegenereerd en getoond in de linker tabel. Deze data wordt ook </a:t>
          </a:r>
        </a:p>
        <a:p>
          <a:pPr algn="l" rtl="0">
            <a:defRPr sz="1000"/>
          </a:pPr>
          <a:r>
            <a:rPr lang="en-US" sz="1000" b="0" i="0" u="none" strike="noStrike" baseline="0">
              <a:solidFill>
                <a:srgbClr val="000000"/>
              </a:solidFill>
              <a:latin typeface="Arial"/>
              <a:cs typeface="Arial"/>
            </a:rPr>
            <a:t>gevisualiseerd in verschillende grafieken.</a:t>
          </a:r>
        </a:p>
        <a:p>
          <a:pPr algn="l" rtl="0">
            <a:defRPr sz="1000"/>
          </a:pPr>
          <a:endParaRPr lang="en-US"/>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38100</xdr:colOff>
      <xdr:row>4</xdr:row>
      <xdr:rowOff>0</xdr:rowOff>
    </xdr:from>
    <xdr:to>
      <xdr:col>9</xdr:col>
      <xdr:colOff>0</xdr:colOff>
      <xdr:row>24</xdr:row>
      <xdr:rowOff>104775</xdr:rowOff>
    </xdr:to>
    <xdr:graphicFrame macro="">
      <xdr:nvGraphicFramePr>
        <xdr:cNvPr id="1903475" name="grafiek 1030">
          <a:extLst>
            <a:ext uri="{FF2B5EF4-FFF2-40B4-BE49-F238E27FC236}">
              <a16:creationId xmlns:a16="http://schemas.microsoft.com/office/drawing/2014/main" id="{00000000-0008-0000-0E00-0000730B1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38100</xdr:colOff>
      <xdr:row>4</xdr:row>
      <xdr:rowOff>0</xdr:rowOff>
    </xdr:from>
    <xdr:to>
      <xdr:col>17</xdr:col>
      <xdr:colOff>28575</xdr:colOff>
      <xdr:row>24</xdr:row>
      <xdr:rowOff>104775</xdr:rowOff>
    </xdr:to>
    <xdr:graphicFrame macro="">
      <xdr:nvGraphicFramePr>
        <xdr:cNvPr id="1903476" name="grafiek 7">
          <a:extLst>
            <a:ext uri="{FF2B5EF4-FFF2-40B4-BE49-F238E27FC236}">
              <a16:creationId xmlns:a16="http://schemas.microsoft.com/office/drawing/2014/main" id="{00000000-0008-0000-0E00-0000740B1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38100</xdr:colOff>
      <xdr:row>25</xdr:row>
      <xdr:rowOff>9525</xdr:rowOff>
    </xdr:from>
    <xdr:to>
      <xdr:col>17</xdr:col>
      <xdr:colOff>38100</xdr:colOff>
      <xdr:row>44</xdr:row>
      <xdr:rowOff>38100</xdr:rowOff>
    </xdr:to>
    <xdr:graphicFrame macro="">
      <xdr:nvGraphicFramePr>
        <xdr:cNvPr id="1903477" name="Chart 16">
          <a:extLst>
            <a:ext uri="{FF2B5EF4-FFF2-40B4-BE49-F238E27FC236}">
              <a16:creationId xmlns:a16="http://schemas.microsoft.com/office/drawing/2014/main" id="{00000000-0008-0000-0E00-0000750B1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25400</xdr:colOff>
      <xdr:row>1</xdr:row>
      <xdr:rowOff>12700</xdr:rowOff>
    </xdr:from>
    <xdr:to>
      <xdr:col>2</xdr:col>
      <xdr:colOff>647700</xdr:colOff>
      <xdr:row>2</xdr:row>
      <xdr:rowOff>127000</xdr:rowOff>
    </xdr:to>
    <xdr:sp macro="" textlink="">
      <xdr:nvSpPr>
        <xdr:cNvPr id="65540" name="lblCurRunTotal" hidden="1">
          <a:extLst>
            <a:ext uri="{63B3BB69-23CF-44E3-9099-C40C66FF867C}">
              <a14:compatExt xmlns:a14="http://schemas.microsoft.com/office/drawing/2010/main" spid="_x0000_s65540"/>
            </a:ext>
            <a:ext uri="{FF2B5EF4-FFF2-40B4-BE49-F238E27FC236}">
              <a16:creationId xmlns:a16="http://schemas.microsoft.com/office/drawing/2014/main" id="{00000000-0008-0000-0E00-00000400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xdr:from>
      <xdr:col>3</xdr:col>
      <xdr:colOff>25400</xdr:colOff>
      <xdr:row>1</xdr:row>
      <xdr:rowOff>0</xdr:rowOff>
    </xdr:from>
    <xdr:to>
      <xdr:col>3</xdr:col>
      <xdr:colOff>266700</xdr:colOff>
      <xdr:row>3</xdr:row>
      <xdr:rowOff>25400</xdr:rowOff>
    </xdr:to>
    <xdr:sp macro="" textlink="">
      <xdr:nvSpPr>
        <xdr:cNvPr id="65541" name="spbCurRunTotal" hidden="1">
          <a:extLst>
            <a:ext uri="{63B3BB69-23CF-44E3-9099-C40C66FF867C}">
              <a14:compatExt xmlns:a14="http://schemas.microsoft.com/office/drawing/2010/main" spid="_x0000_s65541"/>
            </a:ext>
            <a:ext uri="{FF2B5EF4-FFF2-40B4-BE49-F238E27FC236}">
              <a16:creationId xmlns:a16="http://schemas.microsoft.com/office/drawing/2014/main" id="{00000000-0008-0000-0E00-00000500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xdr:from>
      <xdr:col>1</xdr:col>
      <xdr:colOff>25400</xdr:colOff>
      <xdr:row>1</xdr:row>
      <xdr:rowOff>12700</xdr:rowOff>
    </xdr:from>
    <xdr:to>
      <xdr:col>2</xdr:col>
      <xdr:colOff>647700</xdr:colOff>
      <xdr:row>2</xdr:row>
      <xdr:rowOff>127000</xdr:rowOff>
    </xdr:to>
    <xdr:pic>
      <xdr:nvPicPr>
        <xdr:cNvPr id="2" name="lblCurRunTotal">
          <a:extLst>
            <a:ext uri="{FF2B5EF4-FFF2-40B4-BE49-F238E27FC236}">
              <a16:creationId xmlns:a16="http://schemas.microsoft.com/office/drawing/2014/main" id="{00000000-0008-0000-0E00-000002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1600" y="177800"/>
          <a:ext cx="1498600" cy="2794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xdr:from>
      <xdr:col>3</xdr:col>
      <xdr:colOff>25400</xdr:colOff>
      <xdr:row>1</xdr:row>
      <xdr:rowOff>0</xdr:rowOff>
    </xdr:from>
    <xdr:to>
      <xdr:col>3</xdr:col>
      <xdr:colOff>266700</xdr:colOff>
      <xdr:row>3</xdr:row>
      <xdr:rowOff>25400</xdr:rowOff>
    </xdr:to>
    <xdr:pic>
      <xdr:nvPicPr>
        <xdr:cNvPr id="3" name="spbCurRunTotal">
          <a:extLst>
            <a:ext uri="{FF2B5EF4-FFF2-40B4-BE49-F238E27FC236}">
              <a16:creationId xmlns:a16="http://schemas.microsoft.com/office/drawing/2014/main" id="{00000000-0008-0000-0E00-000003000000}"/>
            </a:ext>
          </a:extLst>
        </xdr:cNvPr>
        <xdr:cNvPicPr preferRelativeResize="0">
          <a:picLocks noChangeArrowheads="1" noChangeShapeType="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854200" y="165100"/>
          <a:ext cx="241300" cy="3556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1</xdr:col>
      <xdr:colOff>38100</xdr:colOff>
      <xdr:row>4</xdr:row>
      <xdr:rowOff>9525</xdr:rowOff>
    </xdr:from>
    <xdr:to>
      <xdr:col>18</xdr:col>
      <xdr:colOff>457200</xdr:colOff>
      <xdr:row>27</xdr:row>
      <xdr:rowOff>9525</xdr:rowOff>
    </xdr:to>
    <xdr:graphicFrame macro="">
      <xdr:nvGraphicFramePr>
        <xdr:cNvPr id="77466" name="Chart 29">
          <a:extLst>
            <a:ext uri="{FF2B5EF4-FFF2-40B4-BE49-F238E27FC236}">
              <a16:creationId xmlns:a16="http://schemas.microsoft.com/office/drawing/2014/main" id="{00000000-0008-0000-0F00-00009A2E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101600</xdr:colOff>
      <xdr:row>1</xdr:row>
      <xdr:rowOff>0</xdr:rowOff>
    </xdr:from>
    <xdr:to>
      <xdr:col>3</xdr:col>
      <xdr:colOff>88900</xdr:colOff>
      <xdr:row>3</xdr:row>
      <xdr:rowOff>12700</xdr:rowOff>
    </xdr:to>
    <xdr:sp macro="" textlink="">
      <xdr:nvSpPr>
        <xdr:cNvPr id="76824" name="lblBarsToRun" hidden="1">
          <a:extLst>
            <a:ext uri="{63B3BB69-23CF-44E3-9099-C40C66FF867C}">
              <a14:compatExt xmlns:a14="http://schemas.microsoft.com/office/drawing/2010/main" spid="_x0000_s76824"/>
            </a:ext>
            <a:ext uri="{FF2B5EF4-FFF2-40B4-BE49-F238E27FC236}">
              <a16:creationId xmlns:a16="http://schemas.microsoft.com/office/drawing/2014/main" id="{00000000-0008-0000-0F00-0000182C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xdr:from>
      <xdr:col>3</xdr:col>
      <xdr:colOff>12700</xdr:colOff>
      <xdr:row>1</xdr:row>
      <xdr:rowOff>38100</xdr:rowOff>
    </xdr:from>
    <xdr:to>
      <xdr:col>3</xdr:col>
      <xdr:colOff>254000</xdr:colOff>
      <xdr:row>3</xdr:row>
      <xdr:rowOff>63500</xdr:rowOff>
    </xdr:to>
    <xdr:sp macro="" textlink="">
      <xdr:nvSpPr>
        <xdr:cNvPr id="76825" name="spbBarsToRun" hidden="1">
          <a:extLst>
            <a:ext uri="{63B3BB69-23CF-44E3-9099-C40C66FF867C}">
              <a14:compatExt xmlns:a14="http://schemas.microsoft.com/office/drawing/2010/main" spid="_x0000_s76825"/>
            </a:ext>
            <a:ext uri="{FF2B5EF4-FFF2-40B4-BE49-F238E27FC236}">
              <a16:creationId xmlns:a16="http://schemas.microsoft.com/office/drawing/2014/main" id="{00000000-0008-0000-0F00-0000192C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xdr:from>
      <xdr:col>1</xdr:col>
      <xdr:colOff>101600</xdr:colOff>
      <xdr:row>1</xdr:row>
      <xdr:rowOff>0</xdr:rowOff>
    </xdr:from>
    <xdr:to>
      <xdr:col>3</xdr:col>
      <xdr:colOff>88900</xdr:colOff>
      <xdr:row>3</xdr:row>
      <xdr:rowOff>12700</xdr:rowOff>
    </xdr:to>
    <xdr:pic>
      <xdr:nvPicPr>
        <xdr:cNvPr id="2" name="lblBarsToRun">
          <a:extLst>
            <a:ext uri="{FF2B5EF4-FFF2-40B4-BE49-F238E27FC236}">
              <a16:creationId xmlns:a16="http://schemas.microsoft.com/office/drawing/2014/main" id="{00000000-0008-0000-0F00-000002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7800" y="165100"/>
          <a:ext cx="1739900" cy="3429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xdr:from>
      <xdr:col>3</xdr:col>
      <xdr:colOff>12700</xdr:colOff>
      <xdr:row>1</xdr:row>
      <xdr:rowOff>38100</xdr:rowOff>
    </xdr:from>
    <xdr:to>
      <xdr:col>3</xdr:col>
      <xdr:colOff>254000</xdr:colOff>
      <xdr:row>3</xdr:row>
      <xdr:rowOff>63500</xdr:rowOff>
    </xdr:to>
    <xdr:pic>
      <xdr:nvPicPr>
        <xdr:cNvPr id="3" name="spbBarsToRun">
          <a:extLst>
            <a:ext uri="{FF2B5EF4-FFF2-40B4-BE49-F238E27FC236}">
              <a16:creationId xmlns:a16="http://schemas.microsoft.com/office/drawing/2014/main" id="{00000000-0008-0000-0F00-000003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41500" y="203200"/>
          <a:ext cx="241300" cy="3556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1320800</xdr:colOff>
      <xdr:row>0</xdr:row>
      <xdr:rowOff>63500</xdr:rowOff>
    </xdr:from>
    <xdr:to>
      <xdr:col>1</xdr:col>
      <xdr:colOff>12700</xdr:colOff>
      <xdr:row>0</xdr:row>
      <xdr:rowOff>381000</xdr:rowOff>
    </xdr:to>
    <xdr:sp macro="" textlink="">
      <xdr:nvSpPr>
        <xdr:cNvPr id="129026" name="spbPivotTable" hidden="1">
          <a:extLst>
            <a:ext uri="{63B3BB69-23CF-44E3-9099-C40C66FF867C}">
              <a14:compatExt xmlns:a14="http://schemas.microsoft.com/office/drawing/2010/main" spid="_x0000_s129026"/>
            </a:ext>
            <a:ext uri="{FF2B5EF4-FFF2-40B4-BE49-F238E27FC236}">
              <a16:creationId xmlns:a16="http://schemas.microsoft.com/office/drawing/2014/main" id="{00000000-0008-0000-1000-000002F8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1</xdr:col>
      <xdr:colOff>165100</xdr:colOff>
      <xdr:row>0</xdr:row>
      <xdr:rowOff>63500</xdr:rowOff>
    </xdr:from>
    <xdr:to>
      <xdr:col>2</xdr:col>
      <xdr:colOff>0</xdr:colOff>
      <xdr:row>0</xdr:row>
      <xdr:rowOff>330200</xdr:rowOff>
    </xdr:to>
    <xdr:sp macro="" textlink="">
      <xdr:nvSpPr>
        <xdr:cNvPr id="129027" name="chkCumulated" hidden="1">
          <a:extLst>
            <a:ext uri="{63B3BB69-23CF-44E3-9099-C40C66FF867C}">
              <a14:compatExt xmlns:a14="http://schemas.microsoft.com/office/drawing/2010/main" spid="_x0000_s129027"/>
            </a:ext>
            <a:ext uri="{FF2B5EF4-FFF2-40B4-BE49-F238E27FC236}">
              <a16:creationId xmlns:a16="http://schemas.microsoft.com/office/drawing/2014/main" id="{00000000-0008-0000-1000-000003F8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xdr:from>
      <xdr:col>0</xdr:col>
      <xdr:colOff>38100</xdr:colOff>
      <xdr:row>0</xdr:row>
      <xdr:rowOff>101600</xdr:rowOff>
    </xdr:from>
    <xdr:to>
      <xdr:col>0</xdr:col>
      <xdr:colOff>1092200</xdr:colOff>
      <xdr:row>0</xdr:row>
      <xdr:rowOff>368300</xdr:rowOff>
    </xdr:to>
    <xdr:sp macro="" textlink="">
      <xdr:nvSpPr>
        <xdr:cNvPr id="129029" name="lblPivotTable" hidden="1">
          <a:extLst>
            <a:ext uri="{63B3BB69-23CF-44E3-9099-C40C66FF867C}">
              <a14:compatExt xmlns:a14="http://schemas.microsoft.com/office/drawing/2010/main" spid="_x0000_s129029"/>
            </a:ext>
            <a:ext uri="{FF2B5EF4-FFF2-40B4-BE49-F238E27FC236}">
              <a16:creationId xmlns:a16="http://schemas.microsoft.com/office/drawing/2014/main" id="{00000000-0008-0000-1000-000005F8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12700</xdr:colOff>
      <xdr:row>0</xdr:row>
      <xdr:rowOff>76200</xdr:rowOff>
    </xdr:from>
    <xdr:to>
      <xdr:col>4</xdr:col>
      <xdr:colOff>406400</xdr:colOff>
      <xdr:row>0</xdr:row>
      <xdr:rowOff>368300</xdr:rowOff>
    </xdr:to>
    <xdr:sp macro="" textlink="">
      <xdr:nvSpPr>
        <xdr:cNvPr id="129031" name="cmdDelete" hidden="1">
          <a:extLst>
            <a:ext uri="{63B3BB69-23CF-44E3-9099-C40C66FF867C}">
              <a14:compatExt xmlns:a14="http://schemas.microsoft.com/office/drawing/2010/main" spid="_x0000_s129031"/>
            </a:ext>
            <a:ext uri="{FF2B5EF4-FFF2-40B4-BE49-F238E27FC236}">
              <a16:creationId xmlns:a16="http://schemas.microsoft.com/office/drawing/2014/main" id="{00000000-0008-0000-1000-000007F8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xdr:from>
      <xdr:col>0</xdr:col>
      <xdr:colOff>1320800</xdr:colOff>
      <xdr:row>0</xdr:row>
      <xdr:rowOff>63500</xdr:rowOff>
    </xdr:from>
    <xdr:to>
      <xdr:col>1</xdr:col>
      <xdr:colOff>12700</xdr:colOff>
      <xdr:row>0</xdr:row>
      <xdr:rowOff>381000</xdr:rowOff>
    </xdr:to>
    <xdr:pic>
      <xdr:nvPicPr>
        <xdr:cNvPr id="2" name="spbPivotTable">
          <a:extLst>
            <a:ext uri="{FF2B5EF4-FFF2-40B4-BE49-F238E27FC236}">
              <a16:creationId xmlns:a16="http://schemas.microsoft.com/office/drawing/2014/main" id="{00000000-0008-0000-1000-000002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0800" y="63500"/>
          <a:ext cx="342900" cy="3175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1</xdr:col>
      <xdr:colOff>165100</xdr:colOff>
      <xdr:row>0</xdr:row>
      <xdr:rowOff>63500</xdr:rowOff>
    </xdr:from>
    <xdr:to>
      <xdr:col>2</xdr:col>
      <xdr:colOff>0</xdr:colOff>
      <xdr:row>0</xdr:row>
      <xdr:rowOff>330200</xdr:rowOff>
    </xdr:to>
    <xdr:pic>
      <xdr:nvPicPr>
        <xdr:cNvPr id="3" name="chkCumulated">
          <a:extLst>
            <a:ext uri="{FF2B5EF4-FFF2-40B4-BE49-F238E27FC236}">
              <a16:creationId xmlns:a16="http://schemas.microsoft.com/office/drawing/2014/main" id="{00000000-0008-0000-1000-000003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16100" y="63500"/>
          <a:ext cx="1384300" cy="2667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xdr:from>
      <xdr:col>0</xdr:col>
      <xdr:colOff>38100</xdr:colOff>
      <xdr:row>0</xdr:row>
      <xdr:rowOff>101600</xdr:rowOff>
    </xdr:from>
    <xdr:to>
      <xdr:col>0</xdr:col>
      <xdr:colOff>1092200</xdr:colOff>
      <xdr:row>0</xdr:row>
      <xdr:rowOff>368300</xdr:rowOff>
    </xdr:to>
    <xdr:pic>
      <xdr:nvPicPr>
        <xdr:cNvPr id="4" name="lblPivotTable">
          <a:extLst>
            <a:ext uri="{FF2B5EF4-FFF2-40B4-BE49-F238E27FC236}">
              <a16:creationId xmlns:a16="http://schemas.microsoft.com/office/drawing/2014/main" id="{00000000-0008-0000-1000-000004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8100" y="101600"/>
          <a:ext cx="1054100" cy="2667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2</xdr:col>
      <xdr:colOff>12700</xdr:colOff>
      <xdr:row>0</xdr:row>
      <xdr:rowOff>76200</xdr:rowOff>
    </xdr:from>
    <xdr:to>
      <xdr:col>4</xdr:col>
      <xdr:colOff>406400</xdr:colOff>
      <xdr:row>0</xdr:row>
      <xdr:rowOff>368300</xdr:rowOff>
    </xdr:to>
    <xdr:pic>
      <xdr:nvPicPr>
        <xdr:cNvPr id="5" name="cmdDelete">
          <a:extLst>
            <a:ext uri="{FF2B5EF4-FFF2-40B4-BE49-F238E27FC236}">
              <a16:creationId xmlns:a16="http://schemas.microsoft.com/office/drawing/2014/main" id="{00000000-0008-0000-1000-000005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13100" y="76200"/>
          <a:ext cx="21336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xdr:colOff>
      <xdr:row>18</xdr:row>
      <xdr:rowOff>3175</xdr:rowOff>
    </xdr:from>
    <xdr:to>
      <xdr:col>4</xdr:col>
      <xdr:colOff>0</xdr:colOff>
      <xdr:row>30</xdr:row>
      <xdr:rowOff>1942</xdr:rowOff>
    </xdr:to>
    <xdr:sp macro="" textlink="">
      <xdr:nvSpPr>
        <xdr:cNvPr id="104449" name="Text Box 1">
          <a:extLst>
            <a:ext uri="{FF2B5EF4-FFF2-40B4-BE49-F238E27FC236}">
              <a16:creationId xmlns:a16="http://schemas.microsoft.com/office/drawing/2014/main" id="{00000000-0008-0000-0100-000001980100}"/>
            </a:ext>
          </a:extLst>
        </xdr:cNvPr>
        <xdr:cNvSpPr txBox="1">
          <a:spLocks noChangeArrowheads="1"/>
        </xdr:cNvSpPr>
      </xdr:nvSpPr>
      <xdr:spPr bwMode="auto">
        <a:xfrm>
          <a:off x="12700" y="2755900"/>
          <a:ext cx="11912600" cy="180340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rtl="0"/>
          <a:r>
            <a:rPr lang="nl-NL" sz="1100" b="0" i="0" baseline="0">
              <a:effectLst/>
              <a:latin typeface="+mn-lt"/>
              <a:ea typeface="+mn-ea"/>
              <a:cs typeface="+mn-cs"/>
            </a:rPr>
            <a:t>MV FO Deltabepaling			1.3</a:t>
          </a:r>
          <a:endParaRPr lang="en-US">
            <a:effectLst/>
          </a:endParaRPr>
        </a:p>
        <a:p>
          <a:pPr rtl="0"/>
          <a:r>
            <a:rPr lang="nl-NL" sz="1100" b="0" i="0" baseline="0">
              <a:effectLst/>
              <a:latin typeface="+mn-lt"/>
              <a:ea typeface="+mn-ea"/>
              <a:cs typeface="+mn-cs"/>
            </a:rPr>
            <a:t>Documentatie Bidirectionele Conversie		1.9</a:t>
          </a:r>
          <a:endParaRPr lang="en-US">
            <a:effectLst/>
          </a:endParaRPr>
        </a:p>
        <a:p>
          <a:pPr rtl="0"/>
          <a:r>
            <a:rPr lang="nl-NL" sz="1100" b="0" i="0" baseline="0">
              <a:effectLst/>
              <a:latin typeface="+mn-lt"/>
              <a:ea typeface="+mn-ea"/>
              <a:cs typeface="+mn-cs"/>
            </a:rPr>
            <a:t>Documentatie Bidirectionele Conversie appendix	1.3</a:t>
          </a:r>
          <a:endParaRPr lang="en-US">
            <a:effectLst/>
          </a:endParaRPr>
        </a:p>
        <a:p>
          <a:pPr rtl="0"/>
          <a:r>
            <a:rPr lang="nl-NL" sz="1100" b="0" i="0" baseline="0">
              <a:effectLst/>
              <a:latin typeface="+mn-lt"/>
              <a:ea typeface="+mn-ea"/>
              <a:cs typeface="+mn-cs"/>
            </a:rPr>
            <a:t>LO GBA 				3.9</a:t>
          </a:r>
          <a:endParaRPr lang="en-US">
            <a:effectLst/>
          </a:endParaRPr>
        </a:p>
        <a:p>
          <a:pPr rtl="0"/>
          <a:r>
            <a:rPr lang="nl-NL" sz="1100" b="0" i="0" baseline="0">
              <a:effectLst/>
              <a:latin typeface="+mn-lt"/>
              <a:ea typeface="+mn-ea"/>
              <a:cs typeface="+mn-cs"/>
            </a:rPr>
            <a:t>Handleiding Uitvoering Procedures		2.3</a:t>
          </a:r>
          <a:endParaRPr lang="en-US">
            <a:effectLst/>
          </a:endParaRPr>
        </a:p>
        <a:p>
          <a:pPr algn="l" rtl="0">
            <a:defRPr sz="1000"/>
          </a:pPr>
          <a:endParaRPr lang="en-US"/>
        </a:p>
      </xdr:txBody>
    </xdr:sp>
    <xdr:clientData/>
  </xdr:twoCellAnchor>
  <xdr:twoCellAnchor editAs="oneCell">
    <xdr:from>
      <xdr:col>3</xdr:col>
      <xdr:colOff>685800</xdr:colOff>
      <xdr:row>0</xdr:row>
      <xdr:rowOff>0</xdr:rowOff>
    </xdr:from>
    <xdr:to>
      <xdr:col>4</xdr:col>
      <xdr:colOff>0</xdr:colOff>
      <xdr:row>4</xdr:row>
      <xdr:rowOff>152400</xdr:rowOff>
    </xdr:to>
    <xdr:pic>
      <xdr:nvPicPr>
        <xdr:cNvPr id="2664700" name="Picture 13" descr="TestFrame logo">
          <a:extLst>
            <a:ext uri="{FF2B5EF4-FFF2-40B4-BE49-F238E27FC236}">
              <a16:creationId xmlns:a16="http://schemas.microsoft.com/office/drawing/2014/main" id="{00000000-0008-0000-0100-0000FCA828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20250" y="0"/>
          <a:ext cx="80010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25400</xdr:colOff>
      <xdr:row>2</xdr:row>
      <xdr:rowOff>127000</xdr:rowOff>
    </xdr:from>
    <xdr:to>
      <xdr:col>2</xdr:col>
      <xdr:colOff>1663700</xdr:colOff>
      <xdr:row>4</xdr:row>
      <xdr:rowOff>12700</xdr:rowOff>
    </xdr:to>
    <xdr:sp macro="" textlink="">
      <xdr:nvSpPr>
        <xdr:cNvPr id="104460" name="chkShowOther" hidden="1">
          <a:extLst>
            <a:ext uri="{63B3BB69-23CF-44E3-9099-C40C66FF867C}">
              <a14:compatExt xmlns:a14="http://schemas.microsoft.com/office/drawing/2010/main" spid="_x0000_s104460"/>
            </a:ext>
            <a:ext uri="{FF2B5EF4-FFF2-40B4-BE49-F238E27FC236}">
              <a16:creationId xmlns:a16="http://schemas.microsoft.com/office/drawing/2014/main" id="{00000000-0008-0000-0100-00000C98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25400</xdr:colOff>
      <xdr:row>2</xdr:row>
      <xdr:rowOff>127000</xdr:rowOff>
    </xdr:from>
    <xdr:to>
      <xdr:col>2</xdr:col>
      <xdr:colOff>1663700</xdr:colOff>
      <xdr:row>4</xdr:row>
      <xdr:rowOff>12700</xdr:rowOff>
    </xdr:to>
    <xdr:pic>
      <xdr:nvPicPr>
        <xdr:cNvPr id="2" name="chkShowOther">
          <a:extLst>
            <a:ext uri="{FF2B5EF4-FFF2-40B4-BE49-F238E27FC236}">
              <a16:creationId xmlns:a16="http://schemas.microsoft.com/office/drawing/2014/main" id="{00000000-0008-0000-0100-000002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305800" y="457200"/>
          <a:ext cx="1638300" cy="2159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1514475</xdr:colOff>
      <xdr:row>0</xdr:row>
      <xdr:rowOff>0</xdr:rowOff>
    </xdr:from>
    <xdr:to>
      <xdr:col>1</xdr:col>
      <xdr:colOff>9525</xdr:colOff>
      <xdr:row>2</xdr:row>
      <xdr:rowOff>152400</xdr:rowOff>
    </xdr:to>
    <xdr:pic>
      <xdr:nvPicPr>
        <xdr:cNvPr id="120458" name="Picture 5" descr="TestFrame logo">
          <a:extLst>
            <a:ext uri="{FF2B5EF4-FFF2-40B4-BE49-F238E27FC236}">
              <a16:creationId xmlns:a16="http://schemas.microsoft.com/office/drawing/2014/main" id="{00000000-0008-0000-0200-00008AD601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4762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3</xdr:row>
      <xdr:rowOff>101600</xdr:rowOff>
    </xdr:from>
    <xdr:to>
      <xdr:col>4</xdr:col>
      <xdr:colOff>1651000</xdr:colOff>
      <xdr:row>5</xdr:row>
      <xdr:rowOff>63500</xdr:rowOff>
    </xdr:to>
    <xdr:sp macro="" textlink="">
      <xdr:nvSpPr>
        <xdr:cNvPr id="119809" name="cmdFixeren_Testcodes" hidden="1">
          <a:extLst>
            <a:ext uri="{63B3BB69-23CF-44E3-9099-C40C66FF867C}">
              <a14:compatExt xmlns:a14="http://schemas.microsoft.com/office/drawing/2010/main" spid="_x0000_s119809"/>
            </a:ext>
            <a:ext uri="{FF2B5EF4-FFF2-40B4-BE49-F238E27FC236}">
              <a16:creationId xmlns:a16="http://schemas.microsoft.com/office/drawing/2014/main" id="{00000000-0008-0000-0200-000001D4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1</xdr:row>
      <xdr:rowOff>139700</xdr:rowOff>
    </xdr:from>
    <xdr:to>
      <xdr:col>4</xdr:col>
      <xdr:colOff>1651000</xdr:colOff>
      <xdr:row>3</xdr:row>
      <xdr:rowOff>101600</xdr:rowOff>
    </xdr:to>
    <xdr:sp macro="" textlink="">
      <xdr:nvSpPr>
        <xdr:cNvPr id="119810" name="cmdGroupingTestcases" hidden="1">
          <a:extLst>
            <a:ext uri="{63B3BB69-23CF-44E3-9099-C40C66FF867C}">
              <a14:compatExt xmlns:a14="http://schemas.microsoft.com/office/drawing/2010/main" spid="_x0000_s119810"/>
            </a:ext>
            <a:ext uri="{FF2B5EF4-FFF2-40B4-BE49-F238E27FC236}">
              <a16:creationId xmlns:a16="http://schemas.microsoft.com/office/drawing/2014/main" id="{00000000-0008-0000-0200-000002D4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0</xdr:row>
      <xdr:rowOff>12700</xdr:rowOff>
    </xdr:from>
    <xdr:to>
      <xdr:col>4</xdr:col>
      <xdr:colOff>1651000</xdr:colOff>
      <xdr:row>1</xdr:row>
      <xdr:rowOff>139700</xdr:rowOff>
    </xdr:to>
    <xdr:sp macro="" textlink="">
      <xdr:nvSpPr>
        <xdr:cNvPr id="119811" name="cmdTestrun_by_Test_Priority" hidden="1">
          <a:extLst>
            <a:ext uri="{63B3BB69-23CF-44E3-9099-C40C66FF867C}">
              <a14:compatExt xmlns:a14="http://schemas.microsoft.com/office/drawing/2010/main" spid="_x0000_s119811"/>
            </a:ext>
            <a:ext uri="{FF2B5EF4-FFF2-40B4-BE49-F238E27FC236}">
              <a16:creationId xmlns:a16="http://schemas.microsoft.com/office/drawing/2014/main" id="{00000000-0008-0000-0200-000003D4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5</xdr:row>
      <xdr:rowOff>63500</xdr:rowOff>
    </xdr:from>
    <xdr:to>
      <xdr:col>4</xdr:col>
      <xdr:colOff>1651000</xdr:colOff>
      <xdr:row>7</xdr:row>
      <xdr:rowOff>12700</xdr:rowOff>
    </xdr:to>
    <xdr:sp macro="" textlink="">
      <xdr:nvSpPr>
        <xdr:cNvPr id="119812" name="cmdRecalculateNumbers" hidden="1">
          <a:extLst>
            <a:ext uri="{63B3BB69-23CF-44E3-9099-C40C66FF867C}">
              <a14:compatExt xmlns:a14="http://schemas.microsoft.com/office/drawing/2010/main" spid="_x0000_s119812"/>
            </a:ext>
            <a:ext uri="{FF2B5EF4-FFF2-40B4-BE49-F238E27FC236}">
              <a16:creationId xmlns:a16="http://schemas.microsoft.com/office/drawing/2014/main" id="{00000000-0008-0000-0200-000004D4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3</xdr:row>
      <xdr:rowOff>101600</xdr:rowOff>
    </xdr:from>
    <xdr:to>
      <xdr:col>4</xdr:col>
      <xdr:colOff>1651000</xdr:colOff>
      <xdr:row>5</xdr:row>
      <xdr:rowOff>63500</xdr:rowOff>
    </xdr:to>
    <xdr:pic>
      <xdr:nvPicPr>
        <xdr:cNvPr id="2" name="cmdFixeren_Testcodes">
          <a:extLst>
            <a:ext uri="{FF2B5EF4-FFF2-40B4-BE49-F238E27FC236}">
              <a16:creationId xmlns:a16="http://schemas.microsoft.com/office/drawing/2014/main" id="{00000000-0008-0000-0200-000002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91600" y="5969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1</xdr:row>
      <xdr:rowOff>139700</xdr:rowOff>
    </xdr:from>
    <xdr:to>
      <xdr:col>4</xdr:col>
      <xdr:colOff>1651000</xdr:colOff>
      <xdr:row>3</xdr:row>
      <xdr:rowOff>101600</xdr:rowOff>
    </xdr:to>
    <xdr:pic>
      <xdr:nvPicPr>
        <xdr:cNvPr id="3" name="cmdGroupingTestcases">
          <a:extLst>
            <a:ext uri="{FF2B5EF4-FFF2-40B4-BE49-F238E27FC236}">
              <a16:creationId xmlns:a16="http://schemas.microsoft.com/office/drawing/2014/main" id="{00000000-0008-0000-0200-000003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991600" y="3048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0</xdr:row>
      <xdr:rowOff>12700</xdr:rowOff>
    </xdr:from>
    <xdr:to>
      <xdr:col>4</xdr:col>
      <xdr:colOff>1651000</xdr:colOff>
      <xdr:row>1</xdr:row>
      <xdr:rowOff>139700</xdr:rowOff>
    </xdr:to>
    <xdr:pic>
      <xdr:nvPicPr>
        <xdr:cNvPr id="4" name="cmdTestrun_by_Test_Priority">
          <a:extLst>
            <a:ext uri="{FF2B5EF4-FFF2-40B4-BE49-F238E27FC236}">
              <a16:creationId xmlns:a16="http://schemas.microsoft.com/office/drawing/2014/main" id="{00000000-0008-0000-0200-000004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991600" y="127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5</xdr:row>
      <xdr:rowOff>63500</xdr:rowOff>
    </xdr:from>
    <xdr:to>
      <xdr:col>4</xdr:col>
      <xdr:colOff>1651000</xdr:colOff>
      <xdr:row>7</xdr:row>
      <xdr:rowOff>12700</xdr:rowOff>
    </xdr:to>
    <xdr:pic>
      <xdr:nvPicPr>
        <xdr:cNvPr id="5" name="cmdRecalculateNumbers">
          <a:extLst>
            <a:ext uri="{FF2B5EF4-FFF2-40B4-BE49-F238E27FC236}">
              <a16:creationId xmlns:a16="http://schemas.microsoft.com/office/drawing/2014/main" id="{00000000-0008-0000-0200-000005000000}"/>
            </a:ext>
          </a:extLst>
        </xdr:cNvPr>
        <xdr:cNvPicPr preferRelativeResize="0">
          <a:picLocks noChangeArrowheads="1" noChangeShapeType="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991600" y="889000"/>
          <a:ext cx="1651000" cy="2794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1514475</xdr:colOff>
      <xdr:row>0</xdr:row>
      <xdr:rowOff>0</xdr:rowOff>
    </xdr:from>
    <xdr:to>
      <xdr:col>1</xdr:col>
      <xdr:colOff>9525</xdr:colOff>
      <xdr:row>2</xdr:row>
      <xdr:rowOff>152400</xdr:rowOff>
    </xdr:to>
    <xdr:pic>
      <xdr:nvPicPr>
        <xdr:cNvPr id="2" name="Picture 5" descr="TestFrame logo">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4762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3</xdr:row>
      <xdr:rowOff>101600</xdr:rowOff>
    </xdr:from>
    <xdr:to>
      <xdr:col>4</xdr:col>
      <xdr:colOff>1651000</xdr:colOff>
      <xdr:row>5</xdr:row>
      <xdr:rowOff>63500</xdr:rowOff>
    </xdr:to>
    <xdr:sp macro="" textlink="">
      <xdr:nvSpPr>
        <xdr:cNvPr id="130049" name="cmdFixeren_Testcodes" hidden="1">
          <a:extLst>
            <a:ext uri="{63B3BB69-23CF-44E3-9099-C40C66FF867C}">
              <a14:compatExt xmlns:a14="http://schemas.microsoft.com/office/drawing/2010/main" spid="_x0000_s130049"/>
            </a:ext>
            <a:ext uri="{FF2B5EF4-FFF2-40B4-BE49-F238E27FC236}">
              <a16:creationId xmlns:a16="http://schemas.microsoft.com/office/drawing/2014/main" id="{00000000-0008-0000-0300-000001FC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1</xdr:row>
      <xdr:rowOff>139700</xdr:rowOff>
    </xdr:from>
    <xdr:to>
      <xdr:col>4</xdr:col>
      <xdr:colOff>1651000</xdr:colOff>
      <xdr:row>3</xdr:row>
      <xdr:rowOff>101600</xdr:rowOff>
    </xdr:to>
    <xdr:sp macro="" textlink="">
      <xdr:nvSpPr>
        <xdr:cNvPr id="130050" name="cmdGroupingTestcases" hidden="1">
          <a:extLst>
            <a:ext uri="{63B3BB69-23CF-44E3-9099-C40C66FF867C}">
              <a14:compatExt xmlns:a14="http://schemas.microsoft.com/office/drawing/2010/main" spid="_x0000_s130050"/>
            </a:ext>
            <a:ext uri="{FF2B5EF4-FFF2-40B4-BE49-F238E27FC236}">
              <a16:creationId xmlns:a16="http://schemas.microsoft.com/office/drawing/2014/main" id="{00000000-0008-0000-0300-000002FC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0</xdr:row>
      <xdr:rowOff>12700</xdr:rowOff>
    </xdr:from>
    <xdr:to>
      <xdr:col>4</xdr:col>
      <xdr:colOff>1651000</xdr:colOff>
      <xdr:row>1</xdr:row>
      <xdr:rowOff>139700</xdr:rowOff>
    </xdr:to>
    <xdr:sp macro="" textlink="">
      <xdr:nvSpPr>
        <xdr:cNvPr id="130051" name="cmdTestrun_by_Test_Priority" hidden="1">
          <a:extLst>
            <a:ext uri="{63B3BB69-23CF-44E3-9099-C40C66FF867C}">
              <a14:compatExt xmlns:a14="http://schemas.microsoft.com/office/drawing/2010/main" spid="_x0000_s130051"/>
            </a:ext>
            <a:ext uri="{FF2B5EF4-FFF2-40B4-BE49-F238E27FC236}">
              <a16:creationId xmlns:a16="http://schemas.microsoft.com/office/drawing/2014/main" id="{00000000-0008-0000-0300-000003FC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5</xdr:row>
      <xdr:rowOff>63500</xdr:rowOff>
    </xdr:from>
    <xdr:to>
      <xdr:col>4</xdr:col>
      <xdr:colOff>1651000</xdr:colOff>
      <xdr:row>7</xdr:row>
      <xdr:rowOff>12700</xdr:rowOff>
    </xdr:to>
    <xdr:sp macro="" textlink="">
      <xdr:nvSpPr>
        <xdr:cNvPr id="130052" name="cmdRecalculateNumbers" hidden="1">
          <a:extLst>
            <a:ext uri="{63B3BB69-23CF-44E3-9099-C40C66FF867C}">
              <a14:compatExt xmlns:a14="http://schemas.microsoft.com/office/drawing/2010/main" spid="_x0000_s130052"/>
            </a:ext>
            <a:ext uri="{FF2B5EF4-FFF2-40B4-BE49-F238E27FC236}">
              <a16:creationId xmlns:a16="http://schemas.microsoft.com/office/drawing/2014/main" id="{00000000-0008-0000-0300-000004FC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3</xdr:row>
      <xdr:rowOff>101600</xdr:rowOff>
    </xdr:from>
    <xdr:to>
      <xdr:col>4</xdr:col>
      <xdr:colOff>1651000</xdr:colOff>
      <xdr:row>5</xdr:row>
      <xdr:rowOff>63500</xdr:rowOff>
    </xdr:to>
    <xdr:pic>
      <xdr:nvPicPr>
        <xdr:cNvPr id="3" name="cmdFixeren_Testcodes">
          <a:extLst>
            <a:ext uri="{FF2B5EF4-FFF2-40B4-BE49-F238E27FC236}">
              <a16:creationId xmlns:a16="http://schemas.microsoft.com/office/drawing/2014/main" id="{00000000-0008-0000-0300-000003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85200" y="5969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1</xdr:row>
      <xdr:rowOff>139700</xdr:rowOff>
    </xdr:from>
    <xdr:to>
      <xdr:col>4</xdr:col>
      <xdr:colOff>1651000</xdr:colOff>
      <xdr:row>3</xdr:row>
      <xdr:rowOff>101600</xdr:rowOff>
    </xdr:to>
    <xdr:pic>
      <xdr:nvPicPr>
        <xdr:cNvPr id="4" name="cmdGroupingTestcases">
          <a:extLst>
            <a:ext uri="{FF2B5EF4-FFF2-40B4-BE49-F238E27FC236}">
              <a16:creationId xmlns:a16="http://schemas.microsoft.com/office/drawing/2014/main" id="{00000000-0008-0000-0300-000004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585200" y="3048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0</xdr:row>
      <xdr:rowOff>12700</xdr:rowOff>
    </xdr:from>
    <xdr:to>
      <xdr:col>4</xdr:col>
      <xdr:colOff>1651000</xdr:colOff>
      <xdr:row>1</xdr:row>
      <xdr:rowOff>139700</xdr:rowOff>
    </xdr:to>
    <xdr:pic>
      <xdr:nvPicPr>
        <xdr:cNvPr id="5" name="cmdTestrun_by_Test_Priority">
          <a:extLst>
            <a:ext uri="{FF2B5EF4-FFF2-40B4-BE49-F238E27FC236}">
              <a16:creationId xmlns:a16="http://schemas.microsoft.com/office/drawing/2014/main" id="{00000000-0008-0000-0300-000005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585200" y="127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5</xdr:row>
      <xdr:rowOff>63500</xdr:rowOff>
    </xdr:from>
    <xdr:to>
      <xdr:col>4</xdr:col>
      <xdr:colOff>1651000</xdr:colOff>
      <xdr:row>7</xdr:row>
      <xdr:rowOff>12700</xdr:rowOff>
    </xdr:to>
    <xdr:pic>
      <xdr:nvPicPr>
        <xdr:cNvPr id="6" name="cmdRecalculateNumbers">
          <a:extLst>
            <a:ext uri="{FF2B5EF4-FFF2-40B4-BE49-F238E27FC236}">
              <a16:creationId xmlns:a16="http://schemas.microsoft.com/office/drawing/2014/main" id="{00000000-0008-0000-0300-000006000000}"/>
            </a:ext>
          </a:extLst>
        </xdr:cNvPr>
        <xdr:cNvPicPr preferRelativeResize="0">
          <a:picLocks noChangeArrowheads="1" noChangeShapeType="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585200" y="889000"/>
          <a:ext cx="1651000" cy="2794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1514475</xdr:colOff>
      <xdr:row>0</xdr:row>
      <xdr:rowOff>0</xdr:rowOff>
    </xdr:from>
    <xdr:to>
      <xdr:col>1</xdr:col>
      <xdr:colOff>9525</xdr:colOff>
      <xdr:row>2</xdr:row>
      <xdr:rowOff>152400</xdr:rowOff>
    </xdr:to>
    <xdr:pic>
      <xdr:nvPicPr>
        <xdr:cNvPr id="2" name="Picture 5" descr="TestFrame logo">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4762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3</xdr:row>
      <xdr:rowOff>101600</xdr:rowOff>
    </xdr:from>
    <xdr:to>
      <xdr:col>4</xdr:col>
      <xdr:colOff>1651000</xdr:colOff>
      <xdr:row>5</xdr:row>
      <xdr:rowOff>63500</xdr:rowOff>
    </xdr:to>
    <xdr:sp macro="" textlink="">
      <xdr:nvSpPr>
        <xdr:cNvPr id="131073" name="cmdFixeren_Testcodes" hidden="1">
          <a:extLst>
            <a:ext uri="{63B3BB69-23CF-44E3-9099-C40C66FF867C}">
              <a14:compatExt xmlns:a14="http://schemas.microsoft.com/office/drawing/2010/main" spid="_x0000_s131073"/>
            </a:ext>
            <a:ext uri="{FF2B5EF4-FFF2-40B4-BE49-F238E27FC236}">
              <a16:creationId xmlns:a16="http://schemas.microsoft.com/office/drawing/2014/main" id="{00000000-0008-0000-0400-0000010002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1</xdr:row>
      <xdr:rowOff>139700</xdr:rowOff>
    </xdr:from>
    <xdr:to>
      <xdr:col>4</xdr:col>
      <xdr:colOff>1651000</xdr:colOff>
      <xdr:row>3</xdr:row>
      <xdr:rowOff>101600</xdr:rowOff>
    </xdr:to>
    <xdr:sp macro="" textlink="">
      <xdr:nvSpPr>
        <xdr:cNvPr id="131074" name="cmdGroupingTestcases" hidden="1">
          <a:extLst>
            <a:ext uri="{63B3BB69-23CF-44E3-9099-C40C66FF867C}">
              <a14:compatExt xmlns:a14="http://schemas.microsoft.com/office/drawing/2010/main" spid="_x0000_s131074"/>
            </a:ext>
            <a:ext uri="{FF2B5EF4-FFF2-40B4-BE49-F238E27FC236}">
              <a16:creationId xmlns:a16="http://schemas.microsoft.com/office/drawing/2014/main" id="{00000000-0008-0000-0400-0000020002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0</xdr:row>
      <xdr:rowOff>12700</xdr:rowOff>
    </xdr:from>
    <xdr:to>
      <xdr:col>4</xdr:col>
      <xdr:colOff>1651000</xdr:colOff>
      <xdr:row>1</xdr:row>
      <xdr:rowOff>139700</xdr:rowOff>
    </xdr:to>
    <xdr:sp macro="" textlink="">
      <xdr:nvSpPr>
        <xdr:cNvPr id="131075" name="cmdTestrun_by_Test_Priority" hidden="1">
          <a:extLst>
            <a:ext uri="{63B3BB69-23CF-44E3-9099-C40C66FF867C}">
              <a14:compatExt xmlns:a14="http://schemas.microsoft.com/office/drawing/2010/main" spid="_x0000_s131075"/>
            </a:ext>
            <a:ext uri="{FF2B5EF4-FFF2-40B4-BE49-F238E27FC236}">
              <a16:creationId xmlns:a16="http://schemas.microsoft.com/office/drawing/2014/main" id="{00000000-0008-0000-0400-0000030002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5</xdr:row>
      <xdr:rowOff>63500</xdr:rowOff>
    </xdr:from>
    <xdr:to>
      <xdr:col>4</xdr:col>
      <xdr:colOff>1651000</xdr:colOff>
      <xdr:row>7</xdr:row>
      <xdr:rowOff>12700</xdr:rowOff>
    </xdr:to>
    <xdr:sp macro="" textlink="">
      <xdr:nvSpPr>
        <xdr:cNvPr id="131076" name="cmdRecalculateNumbers" hidden="1">
          <a:extLst>
            <a:ext uri="{63B3BB69-23CF-44E3-9099-C40C66FF867C}">
              <a14:compatExt xmlns:a14="http://schemas.microsoft.com/office/drawing/2010/main" spid="_x0000_s131076"/>
            </a:ext>
            <a:ext uri="{FF2B5EF4-FFF2-40B4-BE49-F238E27FC236}">
              <a16:creationId xmlns:a16="http://schemas.microsoft.com/office/drawing/2014/main" id="{00000000-0008-0000-0400-0000040002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3</xdr:row>
      <xdr:rowOff>101600</xdr:rowOff>
    </xdr:from>
    <xdr:to>
      <xdr:col>4</xdr:col>
      <xdr:colOff>1651000</xdr:colOff>
      <xdr:row>5</xdr:row>
      <xdr:rowOff>63500</xdr:rowOff>
    </xdr:to>
    <xdr:pic>
      <xdr:nvPicPr>
        <xdr:cNvPr id="3" name="cmdFixeren_Testcodes">
          <a:extLst>
            <a:ext uri="{FF2B5EF4-FFF2-40B4-BE49-F238E27FC236}">
              <a16:creationId xmlns:a16="http://schemas.microsoft.com/office/drawing/2014/main" id="{00000000-0008-0000-0400-000003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85200" y="5969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1</xdr:row>
      <xdr:rowOff>139700</xdr:rowOff>
    </xdr:from>
    <xdr:to>
      <xdr:col>4</xdr:col>
      <xdr:colOff>1651000</xdr:colOff>
      <xdr:row>3</xdr:row>
      <xdr:rowOff>101600</xdr:rowOff>
    </xdr:to>
    <xdr:pic>
      <xdr:nvPicPr>
        <xdr:cNvPr id="4" name="cmdGroupingTestcases">
          <a:extLst>
            <a:ext uri="{FF2B5EF4-FFF2-40B4-BE49-F238E27FC236}">
              <a16:creationId xmlns:a16="http://schemas.microsoft.com/office/drawing/2014/main" id="{00000000-0008-0000-0400-000004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585200" y="3048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0</xdr:row>
      <xdr:rowOff>12700</xdr:rowOff>
    </xdr:from>
    <xdr:to>
      <xdr:col>4</xdr:col>
      <xdr:colOff>1651000</xdr:colOff>
      <xdr:row>1</xdr:row>
      <xdr:rowOff>139700</xdr:rowOff>
    </xdr:to>
    <xdr:pic>
      <xdr:nvPicPr>
        <xdr:cNvPr id="5" name="cmdTestrun_by_Test_Priority">
          <a:extLst>
            <a:ext uri="{FF2B5EF4-FFF2-40B4-BE49-F238E27FC236}">
              <a16:creationId xmlns:a16="http://schemas.microsoft.com/office/drawing/2014/main" id="{00000000-0008-0000-0400-000005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585200" y="127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5</xdr:row>
      <xdr:rowOff>63500</xdr:rowOff>
    </xdr:from>
    <xdr:to>
      <xdr:col>4</xdr:col>
      <xdr:colOff>1651000</xdr:colOff>
      <xdr:row>7</xdr:row>
      <xdr:rowOff>12700</xdr:rowOff>
    </xdr:to>
    <xdr:pic>
      <xdr:nvPicPr>
        <xdr:cNvPr id="6" name="cmdRecalculateNumbers">
          <a:extLst>
            <a:ext uri="{FF2B5EF4-FFF2-40B4-BE49-F238E27FC236}">
              <a16:creationId xmlns:a16="http://schemas.microsoft.com/office/drawing/2014/main" id="{00000000-0008-0000-0400-000006000000}"/>
            </a:ext>
          </a:extLst>
        </xdr:cNvPr>
        <xdr:cNvPicPr preferRelativeResize="0">
          <a:picLocks noChangeArrowheads="1" noChangeShapeType="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585200" y="889000"/>
          <a:ext cx="1651000" cy="2794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1514475</xdr:colOff>
      <xdr:row>0</xdr:row>
      <xdr:rowOff>0</xdr:rowOff>
    </xdr:from>
    <xdr:to>
      <xdr:col>1</xdr:col>
      <xdr:colOff>9525</xdr:colOff>
      <xdr:row>2</xdr:row>
      <xdr:rowOff>152400</xdr:rowOff>
    </xdr:to>
    <xdr:pic>
      <xdr:nvPicPr>
        <xdr:cNvPr id="2" name="Picture 5" descr="TestFrame logo">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4762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3</xdr:row>
      <xdr:rowOff>101600</xdr:rowOff>
    </xdr:from>
    <xdr:to>
      <xdr:col>4</xdr:col>
      <xdr:colOff>1651000</xdr:colOff>
      <xdr:row>5</xdr:row>
      <xdr:rowOff>63500</xdr:rowOff>
    </xdr:to>
    <xdr:sp macro="" textlink="">
      <xdr:nvSpPr>
        <xdr:cNvPr id="138241" name="cmdFixeren_Testcodes" hidden="1">
          <a:extLst>
            <a:ext uri="{63B3BB69-23CF-44E3-9099-C40C66FF867C}">
              <a14:compatExt xmlns:a14="http://schemas.microsoft.com/office/drawing/2010/main" spid="_x0000_s138241"/>
            </a:ext>
            <a:ext uri="{FF2B5EF4-FFF2-40B4-BE49-F238E27FC236}">
              <a16:creationId xmlns:a16="http://schemas.microsoft.com/office/drawing/2014/main" id="{00000000-0008-0000-0500-0000011C02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1</xdr:row>
      <xdr:rowOff>139700</xdr:rowOff>
    </xdr:from>
    <xdr:to>
      <xdr:col>4</xdr:col>
      <xdr:colOff>1651000</xdr:colOff>
      <xdr:row>3</xdr:row>
      <xdr:rowOff>101600</xdr:rowOff>
    </xdr:to>
    <xdr:sp macro="" textlink="">
      <xdr:nvSpPr>
        <xdr:cNvPr id="138242" name="cmdGroupingTestcases" hidden="1">
          <a:extLst>
            <a:ext uri="{63B3BB69-23CF-44E3-9099-C40C66FF867C}">
              <a14:compatExt xmlns:a14="http://schemas.microsoft.com/office/drawing/2010/main" spid="_x0000_s138242"/>
            </a:ext>
            <a:ext uri="{FF2B5EF4-FFF2-40B4-BE49-F238E27FC236}">
              <a16:creationId xmlns:a16="http://schemas.microsoft.com/office/drawing/2014/main" id="{00000000-0008-0000-0500-0000021C02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0</xdr:row>
      <xdr:rowOff>12700</xdr:rowOff>
    </xdr:from>
    <xdr:to>
      <xdr:col>4</xdr:col>
      <xdr:colOff>1651000</xdr:colOff>
      <xdr:row>1</xdr:row>
      <xdr:rowOff>139700</xdr:rowOff>
    </xdr:to>
    <xdr:sp macro="" textlink="">
      <xdr:nvSpPr>
        <xdr:cNvPr id="138243" name="cmdTestrun_by_Test_Priority" hidden="1">
          <a:extLst>
            <a:ext uri="{63B3BB69-23CF-44E3-9099-C40C66FF867C}">
              <a14:compatExt xmlns:a14="http://schemas.microsoft.com/office/drawing/2010/main" spid="_x0000_s138243"/>
            </a:ext>
            <a:ext uri="{FF2B5EF4-FFF2-40B4-BE49-F238E27FC236}">
              <a16:creationId xmlns:a16="http://schemas.microsoft.com/office/drawing/2014/main" id="{00000000-0008-0000-0500-0000031C02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5</xdr:row>
      <xdr:rowOff>63500</xdr:rowOff>
    </xdr:from>
    <xdr:to>
      <xdr:col>4</xdr:col>
      <xdr:colOff>1651000</xdr:colOff>
      <xdr:row>7</xdr:row>
      <xdr:rowOff>12700</xdr:rowOff>
    </xdr:to>
    <xdr:sp macro="" textlink="">
      <xdr:nvSpPr>
        <xdr:cNvPr id="138244" name="cmdRecalculateNumbers" hidden="1">
          <a:extLst>
            <a:ext uri="{63B3BB69-23CF-44E3-9099-C40C66FF867C}">
              <a14:compatExt xmlns:a14="http://schemas.microsoft.com/office/drawing/2010/main" spid="_x0000_s138244"/>
            </a:ext>
            <a:ext uri="{FF2B5EF4-FFF2-40B4-BE49-F238E27FC236}">
              <a16:creationId xmlns:a16="http://schemas.microsoft.com/office/drawing/2014/main" id="{00000000-0008-0000-0500-0000041C02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3</xdr:row>
      <xdr:rowOff>101600</xdr:rowOff>
    </xdr:from>
    <xdr:to>
      <xdr:col>4</xdr:col>
      <xdr:colOff>1651000</xdr:colOff>
      <xdr:row>5</xdr:row>
      <xdr:rowOff>63500</xdr:rowOff>
    </xdr:to>
    <xdr:pic>
      <xdr:nvPicPr>
        <xdr:cNvPr id="3" name="cmdFixeren_Testcodes">
          <a:extLst>
            <a:ext uri="{FF2B5EF4-FFF2-40B4-BE49-F238E27FC236}">
              <a16:creationId xmlns:a16="http://schemas.microsoft.com/office/drawing/2014/main" id="{00000000-0008-0000-0500-000003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91600" y="5969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1</xdr:row>
      <xdr:rowOff>139700</xdr:rowOff>
    </xdr:from>
    <xdr:to>
      <xdr:col>4</xdr:col>
      <xdr:colOff>1651000</xdr:colOff>
      <xdr:row>3</xdr:row>
      <xdr:rowOff>101600</xdr:rowOff>
    </xdr:to>
    <xdr:pic>
      <xdr:nvPicPr>
        <xdr:cNvPr id="4" name="cmdGroupingTestcases">
          <a:extLst>
            <a:ext uri="{FF2B5EF4-FFF2-40B4-BE49-F238E27FC236}">
              <a16:creationId xmlns:a16="http://schemas.microsoft.com/office/drawing/2014/main" id="{00000000-0008-0000-0500-000004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991600" y="3048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0</xdr:row>
      <xdr:rowOff>12700</xdr:rowOff>
    </xdr:from>
    <xdr:to>
      <xdr:col>4</xdr:col>
      <xdr:colOff>1651000</xdr:colOff>
      <xdr:row>1</xdr:row>
      <xdr:rowOff>139700</xdr:rowOff>
    </xdr:to>
    <xdr:pic>
      <xdr:nvPicPr>
        <xdr:cNvPr id="5" name="cmdTestrun_by_Test_Priority">
          <a:extLst>
            <a:ext uri="{FF2B5EF4-FFF2-40B4-BE49-F238E27FC236}">
              <a16:creationId xmlns:a16="http://schemas.microsoft.com/office/drawing/2014/main" id="{00000000-0008-0000-0500-000005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991600" y="127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5</xdr:row>
      <xdr:rowOff>63500</xdr:rowOff>
    </xdr:from>
    <xdr:to>
      <xdr:col>4</xdr:col>
      <xdr:colOff>1651000</xdr:colOff>
      <xdr:row>7</xdr:row>
      <xdr:rowOff>12700</xdr:rowOff>
    </xdr:to>
    <xdr:pic>
      <xdr:nvPicPr>
        <xdr:cNvPr id="6" name="cmdRecalculateNumbers">
          <a:extLst>
            <a:ext uri="{FF2B5EF4-FFF2-40B4-BE49-F238E27FC236}">
              <a16:creationId xmlns:a16="http://schemas.microsoft.com/office/drawing/2014/main" id="{00000000-0008-0000-0500-000006000000}"/>
            </a:ext>
          </a:extLst>
        </xdr:cNvPr>
        <xdr:cNvPicPr preferRelativeResize="0">
          <a:picLocks noChangeArrowheads="1" noChangeShapeType="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991600" y="889000"/>
          <a:ext cx="1651000" cy="2794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1514475</xdr:colOff>
      <xdr:row>0</xdr:row>
      <xdr:rowOff>0</xdr:rowOff>
    </xdr:from>
    <xdr:to>
      <xdr:col>1</xdr:col>
      <xdr:colOff>9525</xdr:colOff>
      <xdr:row>2</xdr:row>
      <xdr:rowOff>152400</xdr:rowOff>
    </xdr:to>
    <xdr:pic>
      <xdr:nvPicPr>
        <xdr:cNvPr id="2" name="Picture 5" descr="TestFrame logo">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4762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3</xdr:row>
      <xdr:rowOff>101600</xdr:rowOff>
    </xdr:from>
    <xdr:to>
      <xdr:col>4</xdr:col>
      <xdr:colOff>1651000</xdr:colOff>
      <xdr:row>5</xdr:row>
      <xdr:rowOff>63500</xdr:rowOff>
    </xdr:to>
    <xdr:sp macro="" textlink="">
      <xdr:nvSpPr>
        <xdr:cNvPr id="145409" name="cmdFixeren_Testcodes" hidden="1">
          <a:extLst>
            <a:ext uri="{63B3BB69-23CF-44E3-9099-C40C66FF867C}">
              <a14:compatExt xmlns:a14="http://schemas.microsoft.com/office/drawing/2010/main" spid="_x0000_s145409"/>
            </a:ext>
            <a:ext uri="{FF2B5EF4-FFF2-40B4-BE49-F238E27FC236}">
              <a16:creationId xmlns:a16="http://schemas.microsoft.com/office/drawing/2014/main" id="{00000000-0008-0000-0600-0000013802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1</xdr:row>
      <xdr:rowOff>139700</xdr:rowOff>
    </xdr:from>
    <xdr:to>
      <xdr:col>4</xdr:col>
      <xdr:colOff>1651000</xdr:colOff>
      <xdr:row>3</xdr:row>
      <xdr:rowOff>101600</xdr:rowOff>
    </xdr:to>
    <xdr:sp macro="" textlink="">
      <xdr:nvSpPr>
        <xdr:cNvPr id="145410" name="cmdGroupingTestcases" hidden="1">
          <a:extLst>
            <a:ext uri="{63B3BB69-23CF-44E3-9099-C40C66FF867C}">
              <a14:compatExt xmlns:a14="http://schemas.microsoft.com/office/drawing/2010/main" spid="_x0000_s145410"/>
            </a:ext>
            <a:ext uri="{FF2B5EF4-FFF2-40B4-BE49-F238E27FC236}">
              <a16:creationId xmlns:a16="http://schemas.microsoft.com/office/drawing/2014/main" id="{00000000-0008-0000-0600-0000023802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0</xdr:row>
      <xdr:rowOff>12700</xdr:rowOff>
    </xdr:from>
    <xdr:to>
      <xdr:col>4</xdr:col>
      <xdr:colOff>1651000</xdr:colOff>
      <xdr:row>1</xdr:row>
      <xdr:rowOff>139700</xdr:rowOff>
    </xdr:to>
    <xdr:sp macro="" textlink="">
      <xdr:nvSpPr>
        <xdr:cNvPr id="145411" name="cmdTestrun_by_Test_Priority" hidden="1">
          <a:extLst>
            <a:ext uri="{63B3BB69-23CF-44E3-9099-C40C66FF867C}">
              <a14:compatExt xmlns:a14="http://schemas.microsoft.com/office/drawing/2010/main" spid="_x0000_s145411"/>
            </a:ext>
            <a:ext uri="{FF2B5EF4-FFF2-40B4-BE49-F238E27FC236}">
              <a16:creationId xmlns:a16="http://schemas.microsoft.com/office/drawing/2014/main" id="{00000000-0008-0000-0600-0000033802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5</xdr:row>
      <xdr:rowOff>63500</xdr:rowOff>
    </xdr:from>
    <xdr:to>
      <xdr:col>4</xdr:col>
      <xdr:colOff>1651000</xdr:colOff>
      <xdr:row>7</xdr:row>
      <xdr:rowOff>12700</xdr:rowOff>
    </xdr:to>
    <xdr:sp macro="" textlink="">
      <xdr:nvSpPr>
        <xdr:cNvPr id="145412" name="cmdRecalculateNumbers" hidden="1">
          <a:extLst>
            <a:ext uri="{63B3BB69-23CF-44E3-9099-C40C66FF867C}">
              <a14:compatExt xmlns:a14="http://schemas.microsoft.com/office/drawing/2010/main" spid="_x0000_s145412"/>
            </a:ext>
            <a:ext uri="{FF2B5EF4-FFF2-40B4-BE49-F238E27FC236}">
              <a16:creationId xmlns:a16="http://schemas.microsoft.com/office/drawing/2014/main" id="{00000000-0008-0000-0600-0000043802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3</xdr:row>
      <xdr:rowOff>101600</xdr:rowOff>
    </xdr:from>
    <xdr:to>
      <xdr:col>4</xdr:col>
      <xdr:colOff>1651000</xdr:colOff>
      <xdr:row>5</xdr:row>
      <xdr:rowOff>63500</xdr:rowOff>
    </xdr:to>
    <xdr:pic>
      <xdr:nvPicPr>
        <xdr:cNvPr id="3" name="cmdFixeren_Testcodes">
          <a:extLst>
            <a:ext uri="{FF2B5EF4-FFF2-40B4-BE49-F238E27FC236}">
              <a16:creationId xmlns:a16="http://schemas.microsoft.com/office/drawing/2014/main" id="{00000000-0008-0000-0600-000003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91600" y="5969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1</xdr:row>
      <xdr:rowOff>139700</xdr:rowOff>
    </xdr:from>
    <xdr:to>
      <xdr:col>4</xdr:col>
      <xdr:colOff>1651000</xdr:colOff>
      <xdr:row>3</xdr:row>
      <xdr:rowOff>101600</xdr:rowOff>
    </xdr:to>
    <xdr:pic>
      <xdr:nvPicPr>
        <xdr:cNvPr id="4" name="cmdGroupingTestcases">
          <a:extLst>
            <a:ext uri="{FF2B5EF4-FFF2-40B4-BE49-F238E27FC236}">
              <a16:creationId xmlns:a16="http://schemas.microsoft.com/office/drawing/2014/main" id="{00000000-0008-0000-0600-000004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991600" y="3048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0</xdr:row>
      <xdr:rowOff>12700</xdr:rowOff>
    </xdr:from>
    <xdr:to>
      <xdr:col>4</xdr:col>
      <xdr:colOff>1651000</xdr:colOff>
      <xdr:row>1</xdr:row>
      <xdr:rowOff>139700</xdr:rowOff>
    </xdr:to>
    <xdr:pic>
      <xdr:nvPicPr>
        <xdr:cNvPr id="5" name="cmdTestrun_by_Test_Priority">
          <a:extLst>
            <a:ext uri="{FF2B5EF4-FFF2-40B4-BE49-F238E27FC236}">
              <a16:creationId xmlns:a16="http://schemas.microsoft.com/office/drawing/2014/main" id="{00000000-0008-0000-0600-000005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991600" y="127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5</xdr:row>
      <xdr:rowOff>63500</xdr:rowOff>
    </xdr:from>
    <xdr:to>
      <xdr:col>4</xdr:col>
      <xdr:colOff>1651000</xdr:colOff>
      <xdr:row>7</xdr:row>
      <xdr:rowOff>12700</xdr:rowOff>
    </xdr:to>
    <xdr:pic>
      <xdr:nvPicPr>
        <xdr:cNvPr id="6" name="cmdRecalculateNumbers">
          <a:extLst>
            <a:ext uri="{FF2B5EF4-FFF2-40B4-BE49-F238E27FC236}">
              <a16:creationId xmlns:a16="http://schemas.microsoft.com/office/drawing/2014/main" id="{00000000-0008-0000-0600-000006000000}"/>
            </a:ext>
          </a:extLst>
        </xdr:cNvPr>
        <xdr:cNvPicPr preferRelativeResize="0">
          <a:picLocks noChangeArrowheads="1" noChangeShapeType="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991600" y="889000"/>
          <a:ext cx="1651000" cy="2794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1514475</xdr:colOff>
      <xdr:row>0</xdr:row>
      <xdr:rowOff>0</xdr:rowOff>
    </xdr:from>
    <xdr:to>
      <xdr:col>1</xdr:col>
      <xdr:colOff>9525</xdr:colOff>
      <xdr:row>2</xdr:row>
      <xdr:rowOff>152400</xdr:rowOff>
    </xdr:to>
    <xdr:pic>
      <xdr:nvPicPr>
        <xdr:cNvPr id="2" name="Picture 5" descr="TestFrame logo">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4762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3</xdr:row>
      <xdr:rowOff>101600</xdr:rowOff>
    </xdr:from>
    <xdr:to>
      <xdr:col>4</xdr:col>
      <xdr:colOff>1651000</xdr:colOff>
      <xdr:row>5</xdr:row>
      <xdr:rowOff>63500</xdr:rowOff>
    </xdr:to>
    <xdr:sp macro="" textlink="">
      <xdr:nvSpPr>
        <xdr:cNvPr id="152577" name="cmdFixeren_Testcodes" hidden="1">
          <a:extLst>
            <a:ext uri="{63B3BB69-23CF-44E3-9099-C40C66FF867C}">
              <a14:compatExt xmlns:a14="http://schemas.microsoft.com/office/drawing/2010/main" spid="_x0000_s152577"/>
            </a:ext>
            <a:ext uri="{FF2B5EF4-FFF2-40B4-BE49-F238E27FC236}">
              <a16:creationId xmlns:a16="http://schemas.microsoft.com/office/drawing/2014/main" id="{00000000-0008-0000-0700-0000015402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1</xdr:row>
      <xdr:rowOff>139700</xdr:rowOff>
    </xdr:from>
    <xdr:to>
      <xdr:col>4</xdr:col>
      <xdr:colOff>1651000</xdr:colOff>
      <xdr:row>3</xdr:row>
      <xdr:rowOff>101600</xdr:rowOff>
    </xdr:to>
    <xdr:sp macro="" textlink="">
      <xdr:nvSpPr>
        <xdr:cNvPr id="152578" name="cmdGroupingTestcases" hidden="1">
          <a:extLst>
            <a:ext uri="{63B3BB69-23CF-44E3-9099-C40C66FF867C}">
              <a14:compatExt xmlns:a14="http://schemas.microsoft.com/office/drawing/2010/main" spid="_x0000_s152578"/>
            </a:ext>
            <a:ext uri="{FF2B5EF4-FFF2-40B4-BE49-F238E27FC236}">
              <a16:creationId xmlns:a16="http://schemas.microsoft.com/office/drawing/2014/main" id="{00000000-0008-0000-0700-0000025402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0</xdr:row>
      <xdr:rowOff>12700</xdr:rowOff>
    </xdr:from>
    <xdr:to>
      <xdr:col>4</xdr:col>
      <xdr:colOff>1651000</xdr:colOff>
      <xdr:row>1</xdr:row>
      <xdr:rowOff>139700</xdr:rowOff>
    </xdr:to>
    <xdr:sp macro="" textlink="">
      <xdr:nvSpPr>
        <xdr:cNvPr id="152579" name="cmdTestrun_by_Test_Priority" hidden="1">
          <a:extLst>
            <a:ext uri="{63B3BB69-23CF-44E3-9099-C40C66FF867C}">
              <a14:compatExt xmlns:a14="http://schemas.microsoft.com/office/drawing/2010/main" spid="_x0000_s152579"/>
            </a:ext>
            <a:ext uri="{FF2B5EF4-FFF2-40B4-BE49-F238E27FC236}">
              <a16:creationId xmlns:a16="http://schemas.microsoft.com/office/drawing/2014/main" id="{00000000-0008-0000-0700-0000035402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5</xdr:row>
      <xdr:rowOff>63500</xdr:rowOff>
    </xdr:from>
    <xdr:to>
      <xdr:col>4</xdr:col>
      <xdr:colOff>1651000</xdr:colOff>
      <xdr:row>7</xdr:row>
      <xdr:rowOff>12700</xdr:rowOff>
    </xdr:to>
    <xdr:sp macro="" textlink="">
      <xdr:nvSpPr>
        <xdr:cNvPr id="152580" name="cmdRecalculateNumbers" hidden="1">
          <a:extLst>
            <a:ext uri="{63B3BB69-23CF-44E3-9099-C40C66FF867C}">
              <a14:compatExt xmlns:a14="http://schemas.microsoft.com/office/drawing/2010/main" spid="_x0000_s152580"/>
            </a:ext>
            <a:ext uri="{FF2B5EF4-FFF2-40B4-BE49-F238E27FC236}">
              <a16:creationId xmlns:a16="http://schemas.microsoft.com/office/drawing/2014/main" id="{00000000-0008-0000-0700-0000045402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3</xdr:row>
      <xdr:rowOff>101600</xdr:rowOff>
    </xdr:from>
    <xdr:to>
      <xdr:col>4</xdr:col>
      <xdr:colOff>1651000</xdr:colOff>
      <xdr:row>5</xdr:row>
      <xdr:rowOff>63500</xdr:rowOff>
    </xdr:to>
    <xdr:pic>
      <xdr:nvPicPr>
        <xdr:cNvPr id="3" name="cmdFixeren_Testcodes">
          <a:extLst>
            <a:ext uri="{FF2B5EF4-FFF2-40B4-BE49-F238E27FC236}">
              <a16:creationId xmlns:a16="http://schemas.microsoft.com/office/drawing/2014/main" id="{00000000-0008-0000-0700-000003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91600" y="5969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1</xdr:row>
      <xdr:rowOff>139700</xdr:rowOff>
    </xdr:from>
    <xdr:to>
      <xdr:col>4</xdr:col>
      <xdr:colOff>1651000</xdr:colOff>
      <xdr:row>3</xdr:row>
      <xdr:rowOff>101600</xdr:rowOff>
    </xdr:to>
    <xdr:pic>
      <xdr:nvPicPr>
        <xdr:cNvPr id="4" name="cmdGroupingTestcases">
          <a:extLst>
            <a:ext uri="{FF2B5EF4-FFF2-40B4-BE49-F238E27FC236}">
              <a16:creationId xmlns:a16="http://schemas.microsoft.com/office/drawing/2014/main" id="{00000000-0008-0000-0700-000004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991600" y="3048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0</xdr:row>
      <xdr:rowOff>12700</xdr:rowOff>
    </xdr:from>
    <xdr:to>
      <xdr:col>4</xdr:col>
      <xdr:colOff>1651000</xdr:colOff>
      <xdr:row>1</xdr:row>
      <xdr:rowOff>139700</xdr:rowOff>
    </xdr:to>
    <xdr:pic>
      <xdr:nvPicPr>
        <xdr:cNvPr id="5" name="cmdTestrun_by_Test_Priority">
          <a:extLst>
            <a:ext uri="{FF2B5EF4-FFF2-40B4-BE49-F238E27FC236}">
              <a16:creationId xmlns:a16="http://schemas.microsoft.com/office/drawing/2014/main" id="{00000000-0008-0000-0700-000005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991600" y="127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5</xdr:row>
      <xdr:rowOff>63500</xdr:rowOff>
    </xdr:from>
    <xdr:to>
      <xdr:col>4</xdr:col>
      <xdr:colOff>1651000</xdr:colOff>
      <xdr:row>7</xdr:row>
      <xdr:rowOff>12700</xdr:rowOff>
    </xdr:to>
    <xdr:pic>
      <xdr:nvPicPr>
        <xdr:cNvPr id="6" name="cmdRecalculateNumbers">
          <a:extLst>
            <a:ext uri="{FF2B5EF4-FFF2-40B4-BE49-F238E27FC236}">
              <a16:creationId xmlns:a16="http://schemas.microsoft.com/office/drawing/2014/main" id="{00000000-0008-0000-0700-000006000000}"/>
            </a:ext>
          </a:extLst>
        </xdr:cNvPr>
        <xdr:cNvPicPr preferRelativeResize="0">
          <a:picLocks noChangeArrowheads="1" noChangeShapeType="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991600" y="889000"/>
          <a:ext cx="1651000" cy="2794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1514475</xdr:colOff>
      <xdr:row>0</xdr:row>
      <xdr:rowOff>0</xdr:rowOff>
    </xdr:from>
    <xdr:to>
      <xdr:col>1</xdr:col>
      <xdr:colOff>9525</xdr:colOff>
      <xdr:row>2</xdr:row>
      <xdr:rowOff>152400</xdr:rowOff>
    </xdr:to>
    <xdr:pic>
      <xdr:nvPicPr>
        <xdr:cNvPr id="2" name="Picture 5" descr="TestFrame logo">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4762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3</xdr:row>
      <xdr:rowOff>101600</xdr:rowOff>
    </xdr:from>
    <xdr:to>
      <xdr:col>4</xdr:col>
      <xdr:colOff>1651000</xdr:colOff>
      <xdr:row>5</xdr:row>
      <xdr:rowOff>63500</xdr:rowOff>
    </xdr:to>
    <xdr:sp macro="" textlink="">
      <xdr:nvSpPr>
        <xdr:cNvPr id="159745" name="cmdFixeren_Testcodes" hidden="1">
          <a:extLst>
            <a:ext uri="{63B3BB69-23CF-44E3-9099-C40C66FF867C}">
              <a14:compatExt xmlns:a14="http://schemas.microsoft.com/office/drawing/2010/main" spid="_x0000_s159745"/>
            </a:ext>
            <a:ext uri="{FF2B5EF4-FFF2-40B4-BE49-F238E27FC236}">
              <a16:creationId xmlns:a16="http://schemas.microsoft.com/office/drawing/2014/main" id="{00000000-0008-0000-0800-0000017002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1</xdr:row>
      <xdr:rowOff>139700</xdr:rowOff>
    </xdr:from>
    <xdr:to>
      <xdr:col>4</xdr:col>
      <xdr:colOff>1651000</xdr:colOff>
      <xdr:row>3</xdr:row>
      <xdr:rowOff>101600</xdr:rowOff>
    </xdr:to>
    <xdr:sp macro="" textlink="">
      <xdr:nvSpPr>
        <xdr:cNvPr id="159746" name="cmdGroupingTestcases" hidden="1">
          <a:extLst>
            <a:ext uri="{63B3BB69-23CF-44E3-9099-C40C66FF867C}">
              <a14:compatExt xmlns:a14="http://schemas.microsoft.com/office/drawing/2010/main" spid="_x0000_s159746"/>
            </a:ext>
            <a:ext uri="{FF2B5EF4-FFF2-40B4-BE49-F238E27FC236}">
              <a16:creationId xmlns:a16="http://schemas.microsoft.com/office/drawing/2014/main" id="{00000000-0008-0000-0800-0000027002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0</xdr:row>
      <xdr:rowOff>12700</xdr:rowOff>
    </xdr:from>
    <xdr:to>
      <xdr:col>4</xdr:col>
      <xdr:colOff>1651000</xdr:colOff>
      <xdr:row>1</xdr:row>
      <xdr:rowOff>139700</xdr:rowOff>
    </xdr:to>
    <xdr:sp macro="" textlink="">
      <xdr:nvSpPr>
        <xdr:cNvPr id="159747" name="cmdTestrun_by_Test_Priority" hidden="1">
          <a:extLst>
            <a:ext uri="{63B3BB69-23CF-44E3-9099-C40C66FF867C}">
              <a14:compatExt xmlns:a14="http://schemas.microsoft.com/office/drawing/2010/main" spid="_x0000_s159747"/>
            </a:ext>
            <a:ext uri="{FF2B5EF4-FFF2-40B4-BE49-F238E27FC236}">
              <a16:creationId xmlns:a16="http://schemas.microsoft.com/office/drawing/2014/main" id="{00000000-0008-0000-0800-0000037002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5</xdr:row>
      <xdr:rowOff>63500</xdr:rowOff>
    </xdr:from>
    <xdr:to>
      <xdr:col>4</xdr:col>
      <xdr:colOff>1651000</xdr:colOff>
      <xdr:row>7</xdr:row>
      <xdr:rowOff>12700</xdr:rowOff>
    </xdr:to>
    <xdr:sp macro="" textlink="">
      <xdr:nvSpPr>
        <xdr:cNvPr id="159748" name="cmdRecalculateNumbers" hidden="1">
          <a:extLst>
            <a:ext uri="{63B3BB69-23CF-44E3-9099-C40C66FF867C}">
              <a14:compatExt xmlns:a14="http://schemas.microsoft.com/office/drawing/2010/main" spid="_x0000_s159748"/>
            </a:ext>
            <a:ext uri="{FF2B5EF4-FFF2-40B4-BE49-F238E27FC236}">
              <a16:creationId xmlns:a16="http://schemas.microsoft.com/office/drawing/2014/main" id="{00000000-0008-0000-0800-0000047002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3</xdr:row>
      <xdr:rowOff>101600</xdr:rowOff>
    </xdr:from>
    <xdr:to>
      <xdr:col>4</xdr:col>
      <xdr:colOff>1651000</xdr:colOff>
      <xdr:row>5</xdr:row>
      <xdr:rowOff>63500</xdr:rowOff>
    </xdr:to>
    <xdr:pic>
      <xdr:nvPicPr>
        <xdr:cNvPr id="3" name="cmdFixeren_Testcodes">
          <a:extLst>
            <a:ext uri="{FF2B5EF4-FFF2-40B4-BE49-F238E27FC236}">
              <a16:creationId xmlns:a16="http://schemas.microsoft.com/office/drawing/2014/main" id="{00000000-0008-0000-0800-000003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91600" y="5969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1</xdr:row>
      <xdr:rowOff>139700</xdr:rowOff>
    </xdr:from>
    <xdr:to>
      <xdr:col>4</xdr:col>
      <xdr:colOff>1651000</xdr:colOff>
      <xdr:row>3</xdr:row>
      <xdr:rowOff>101600</xdr:rowOff>
    </xdr:to>
    <xdr:pic>
      <xdr:nvPicPr>
        <xdr:cNvPr id="4" name="cmdGroupingTestcases">
          <a:extLst>
            <a:ext uri="{FF2B5EF4-FFF2-40B4-BE49-F238E27FC236}">
              <a16:creationId xmlns:a16="http://schemas.microsoft.com/office/drawing/2014/main" id="{00000000-0008-0000-0800-000004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991600" y="3048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0</xdr:row>
      <xdr:rowOff>12700</xdr:rowOff>
    </xdr:from>
    <xdr:to>
      <xdr:col>4</xdr:col>
      <xdr:colOff>1651000</xdr:colOff>
      <xdr:row>1</xdr:row>
      <xdr:rowOff>139700</xdr:rowOff>
    </xdr:to>
    <xdr:pic>
      <xdr:nvPicPr>
        <xdr:cNvPr id="5" name="cmdTestrun_by_Test_Priority">
          <a:extLst>
            <a:ext uri="{FF2B5EF4-FFF2-40B4-BE49-F238E27FC236}">
              <a16:creationId xmlns:a16="http://schemas.microsoft.com/office/drawing/2014/main" id="{00000000-0008-0000-0800-000005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991600" y="127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5</xdr:row>
      <xdr:rowOff>63500</xdr:rowOff>
    </xdr:from>
    <xdr:to>
      <xdr:col>4</xdr:col>
      <xdr:colOff>1651000</xdr:colOff>
      <xdr:row>7</xdr:row>
      <xdr:rowOff>12700</xdr:rowOff>
    </xdr:to>
    <xdr:pic>
      <xdr:nvPicPr>
        <xdr:cNvPr id="6" name="cmdRecalculateNumbers">
          <a:extLst>
            <a:ext uri="{FF2B5EF4-FFF2-40B4-BE49-F238E27FC236}">
              <a16:creationId xmlns:a16="http://schemas.microsoft.com/office/drawing/2014/main" id="{00000000-0008-0000-0800-000006000000}"/>
            </a:ext>
          </a:extLst>
        </xdr:cNvPr>
        <xdr:cNvPicPr preferRelativeResize="0">
          <a:picLocks noChangeArrowheads="1" noChangeShapeType="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991600" y="889000"/>
          <a:ext cx="1651000" cy="2794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8" Type="http://schemas.openxmlformats.org/officeDocument/2006/relationships/ctrlProp" Target="../ctrlProps/ctrlProp6.xml"/><Relationship Id="rId13" Type="http://schemas.openxmlformats.org/officeDocument/2006/relationships/ctrlProp" Target="../ctrlProps/ctrlProp11.xml"/><Relationship Id="rId3" Type="http://schemas.openxmlformats.org/officeDocument/2006/relationships/ctrlProp" Target="../ctrlProps/ctrlProp1.xml"/><Relationship Id="rId7" Type="http://schemas.openxmlformats.org/officeDocument/2006/relationships/ctrlProp" Target="../ctrlProps/ctrlProp5.xml"/><Relationship Id="rId12" Type="http://schemas.openxmlformats.org/officeDocument/2006/relationships/ctrlProp" Target="../ctrlProps/ctrlProp10.xml"/><Relationship Id="rId17" Type="http://schemas.openxmlformats.org/officeDocument/2006/relationships/ctrlProp" Target="../ctrlProps/ctrlProp15.xml"/><Relationship Id="rId2" Type="http://schemas.openxmlformats.org/officeDocument/2006/relationships/vmlDrawing" Target="../drawings/vmlDrawing1.vml"/><Relationship Id="rId16" Type="http://schemas.openxmlformats.org/officeDocument/2006/relationships/ctrlProp" Target="../ctrlProps/ctrlProp14.xml"/><Relationship Id="rId1" Type="http://schemas.openxmlformats.org/officeDocument/2006/relationships/drawing" Target="../drawings/drawing13.xml"/><Relationship Id="rId6" Type="http://schemas.openxmlformats.org/officeDocument/2006/relationships/ctrlProp" Target="../ctrlProps/ctrlProp4.xml"/><Relationship Id="rId11" Type="http://schemas.openxmlformats.org/officeDocument/2006/relationships/ctrlProp" Target="../ctrlProps/ctrlProp9.xml"/><Relationship Id="rId5" Type="http://schemas.openxmlformats.org/officeDocument/2006/relationships/ctrlProp" Target="../ctrlProps/ctrlProp3.xml"/><Relationship Id="rId15" Type="http://schemas.openxmlformats.org/officeDocument/2006/relationships/ctrlProp" Target="../ctrlProps/ctrlProp13.xml"/><Relationship Id="rId10" Type="http://schemas.openxmlformats.org/officeDocument/2006/relationships/ctrlProp" Target="../ctrlProps/ctrlProp8.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8" Type="http://schemas.openxmlformats.org/officeDocument/2006/relationships/hyperlink" Target="https://www.modernodam.nl/jira/browse/ORANJE-1651" TargetMode="External"/><Relationship Id="rId3" Type="http://schemas.openxmlformats.org/officeDocument/2006/relationships/hyperlink" Target="https://www.modernodam.nl/jira/browse/ORANJE-1802" TargetMode="External"/><Relationship Id="rId7" Type="http://schemas.openxmlformats.org/officeDocument/2006/relationships/hyperlink" Target="https://www.modernodam.nl/jira/browse/ORANJE-1868" TargetMode="External"/><Relationship Id="rId2" Type="http://schemas.openxmlformats.org/officeDocument/2006/relationships/hyperlink" Target="https://www.modernodam.nl/jira/browse/ORANJE-1800" TargetMode="External"/><Relationship Id="rId1" Type="http://schemas.openxmlformats.org/officeDocument/2006/relationships/hyperlink" Target="https://www.modernodam.nl/jira/browse/ORANJE-1797" TargetMode="External"/><Relationship Id="rId6" Type="http://schemas.openxmlformats.org/officeDocument/2006/relationships/hyperlink" Target="https://www.modernodam.nl/jira/browse/ORANJE-1870" TargetMode="External"/><Relationship Id="rId11" Type="http://schemas.openxmlformats.org/officeDocument/2006/relationships/printerSettings" Target="../printerSettings/printerSettings12.bin"/><Relationship Id="rId5" Type="http://schemas.openxmlformats.org/officeDocument/2006/relationships/hyperlink" Target="https://www.modernodam.nl/jira/browse/ORANJE-1620" TargetMode="External"/><Relationship Id="rId10" Type="http://schemas.openxmlformats.org/officeDocument/2006/relationships/hyperlink" Target="https://www.modernodam.nl/jira/browse/ORANJE-1936" TargetMode="External"/><Relationship Id="rId4" Type="http://schemas.openxmlformats.org/officeDocument/2006/relationships/hyperlink" Target="https://www.modernodam.nl/jira/browse/ORANJE-1801" TargetMode="External"/><Relationship Id="rId9" Type="http://schemas.openxmlformats.org/officeDocument/2006/relationships/hyperlink" Target="https://www.modernodam.nl/jira/browse/ORANJE-1869"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Clusterkaart"/>
  <dimension ref="A1:L24"/>
  <sheetViews>
    <sheetView tabSelected="1" workbookViewId="0">
      <pane ySplit="6" topLeftCell="A7" activePane="bottomLeft" state="frozen"/>
      <selection pane="bottomLeft" activeCell="D3" sqref="D3"/>
    </sheetView>
  </sheetViews>
  <sheetFormatPr defaultColWidth="11.42578125" defaultRowHeight="12.75" x14ac:dyDescent="0.2"/>
  <cols>
    <col min="1" max="1" width="24.42578125" style="86" customWidth="1"/>
    <col min="2" max="2" width="79.42578125" style="86" customWidth="1"/>
    <col min="3" max="3" width="28.7109375" style="86" customWidth="1"/>
    <col min="4" max="4" width="12.7109375" style="86" customWidth="1"/>
    <col min="5" max="7" width="11.42578125" style="86" customWidth="1"/>
    <col min="8" max="12" width="11.42578125" style="85" customWidth="1"/>
    <col min="13" max="16384" width="11.42578125" style="86"/>
  </cols>
  <sheetData>
    <row r="1" spans="1:12" x14ac:dyDescent="0.2">
      <c r="A1" s="83" t="s">
        <v>57</v>
      </c>
      <c r="B1" s="83" t="s">
        <v>203</v>
      </c>
      <c r="C1" s="83" t="s">
        <v>129</v>
      </c>
      <c r="D1" s="112" t="s">
        <v>199</v>
      </c>
      <c r="E1" s="84" t="s">
        <v>184</v>
      </c>
      <c r="F1" s="84"/>
      <c r="G1" s="84"/>
    </row>
    <row r="2" spans="1:12" x14ac:dyDescent="0.2">
      <c r="A2" s="83" t="s">
        <v>138</v>
      </c>
      <c r="B2" s="83" t="s">
        <v>17</v>
      </c>
      <c r="C2" s="83" t="s">
        <v>130</v>
      </c>
      <c r="D2" s="104">
        <v>42361</v>
      </c>
      <c r="E2" s="84"/>
      <c r="F2" s="84"/>
      <c r="G2" s="84"/>
    </row>
    <row r="3" spans="1:12" x14ac:dyDescent="0.2">
      <c r="A3" s="83" t="s">
        <v>45</v>
      </c>
      <c r="B3" s="83" t="str">
        <f>'Versie informatie'!B15</f>
        <v>2.2</v>
      </c>
      <c r="C3" s="83" t="s">
        <v>92</v>
      </c>
      <c r="D3" s="83" t="s">
        <v>537</v>
      </c>
      <c r="E3" s="84"/>
      <c r="F3" s="84"/>
      <c r="G3" s="84"/>
    </row>
    <row r="4" spans="1:12" x14ac:dyDescent="0.2">
      <c r="A4" s="83" t="s">
        <v>46</v>
      </c>
      <c r="B4" s="109">
        <f>'Versie informatie'!C10</f>
        <v>41395</v>
      </c>
      <c r="C4" s="84"/>
      <c r="D4" s="84"/>
      <c r="E4" s="84"/>
      <c r="F4" s="84"/>
      <c r="G4" s="84"/>
    </row>
    <row r="5" spans="1:12" x14ac:dyDescent="0.2">
      <c r="A5" s="83" t="s">
        <v>47</v>
      </c>
      <c r="B5" s="83" t="s">
        <v>537</v>
      </c>
      <c r="C5" s="84"/>
      <c r="D5" s="84"/>
      <c r="E5" s="84"/>
      <c r="F5" s="84"/>
      <c r="G5" s="84"/>
    </row>
    <row r="6" spans="1:12" s="87" customFormat="1" x14ac:dyDescent="0.2">
      <c r="A6" s="83" t="s">
        <v>128</v>
      </c>
      <c r="B6" s="84" t="s">
        <v>90</v>
      </c>
      <c r="C6" s="83" t="s">
        <v>145</v>
      </c>
      <c r="D6" s="84"/>
      <c r="E6" s="84"/>
      <c r="F6" s="84"/>
      <c r="G6" s="84"/>
      <c r="H6" s="85"/>
      <c r="I6" s="85"/>
      <c r="J6" s="85"/>
      <c r="K6" s="85"/>
      <c r="L6" s="85"/>
    </row>
    <row r="7" spans="1:12" s="85" customFormat="1" x14ac:dyDescent="0.2">
      <c r="B7" s="88"/>
      <c r="C7" s="89"/>
    </row>
    <row r="8" spans="1:12" x14ac:dyDescent="0.2">
      <c r="A8" s="84" t="s">
        <v>91</v>
      </c>
      <c r="B8" s="84"/>
      <c r="C8" s="84"/>
      <c r="D8" s="84"/>
      <c r="E8" s="84"/>
      <c r="F8" s="84"/>
      <c r="G8" s="84"/>
    </row>
    <row r="9" spans="1:12" s="89" customFormat="1" x14ac:dyDescent="0.2">
      <c r="A9" s="90" t="s">
        <v>94</v>
      </c>
      <c r="B9" s="36" t="s">
        <v>35</v>
      </c>
    </row>
    <row r="10" spans="1:12" s="89" customFormat="1" x14ac:dyDescent="0.2">
      <c r="A10" s="90" t="s">
        <v>95</v>
      </c>
      <c r="B10" s="36" t="s">
        <v>22</v>
      </c>
    </row>
    <row r="11" spans="1:12" s="89" customFormat="1" x14ac:dyDescent="0.2">
      <c r="A11" s="90" t="s">
        <v>25</v>
      </c>
      <c r="B11" s="36" t="s">
        <v>31</v>
      </c>
    </row>
    <row r="12" spans="1:12" s="89" customFormat="1" x14ac:dyDescent="0.2">
      <c r="A12" s="90" t="s">
        <v>0</v>
      </c>
      <c r="B12" s="36" t="s">
        <v>1</v>
      </c>
    </row>
    <row r="13" spans="1:12" s="89" customFormat="1" x14ac:dyDescent="0.2">
      <c r="A13" s="90"/>
      <c r="B13" s="36"/>
    </row>
    <row r="14" spans="1:12" s="89" customFormat="1" x14ac:dyDescent="0.2">
      <c r="A14" s="84" t="s">
        <v>96</v>
      </c>
      <c r="B14" s="83"/>
      <c r="C14" s="84"/>
      <c r="D14" s="84"/>
      <c r="E14" s="84"/>
      <c r="F14" s="84"/>
      <c r="G14" s="84"/>
    </row>
    <row r="15" spans="1:12" s="89" customFormat="1" ht="25.5" x14ac:dyDescent="0.2">
      <c r="A15" s="90" t="s">
        <v>24</v>
      </c>
      <c r="B15" s="36" t="s">
        <v>97</v>
      </c>
    </row>
    <row r="16" spans="1:12" s="89" customFormat="1" ht="89.25" x14ac:dyDescent="0.2">
      <c r="A16" s="90" t="s">
        <v>98</v>
      </c>
      <c r="B16" s="36" t="s">
        <v>34</v>
      </c>
      <c r="C16" s="13"/>
    </row>
    <row r="17" spans="1:12" s="89" customFormat="1" x14ac:dyDescent="0.2">
      <c r="A17" s="90" t="s">
        <v>99</v>
      </c>
      <c r="B17" s="82" t="s">
        <v>100</v>
      </c>
    </row>
    <row r="18" spans="1:12" s="89" customFormat="1" x14ac:dyDescent="0.2">
      <c r="A18" s="90"/>
      <c r="B18" s="82"/>
    </row>
    <row r="19" spans="1:12" s="89" customFormat="1" x14ac:dyDescent="0.2">
      <c r="A19" s="84" t="s">
        <v>174</v>
      </c>
      <c r="B19" s="83"/>
      <c r="C19" s="84"/>
      <c r="D19" s="84"/>
      <c r="E19" s="84"/>
      <c r="F19" s="84"/>
      <c r="G19" s="84"/>
    </row>
    <row r="20" spans="1:12" s="89" customFormat="1" ht="68.25" customHeight="1" x14ac:dyDescent="0.2">
      <c r="A20" s="90" t="s">
        <v>175</v>
      </c>
      <c r="B20" s="128" t="s">
        <v>51</v>
      </c>
    </row>
    <row r="21" spans="1:12" s="89" customFormat="1" ht="51" x14ac:dyDescent="0.2">
      <c r="A21" s="90" t="s">
        <v>176</v>
      </c>
      <c r="B21" s="82" t="s">
        <v>118</v>
      </c>
    </row>
    <row r="22" spans="1:12" s="89" customFormat="1" x14ac:dyDescent="0.2">
      <c r="A22" s="84" t="s">
        <v>119</v>
      </c>
      <c r="B22" s="83"/>
      <c r="C22" s="84"/>
      <c r="D22" s="84"/>
      <c r="E22" s="84"/>
      <c r="F22" s="84"/>
      <c r="G22" s="84"/>
    </row>
    <row r="23" spans="1:12" s="91" customFormat="1" ht="38.25" x14ac:dyDescent="0.2">
      <c r="A23" s="90" t="s">
        <v>120</v>
      </c>
      <c r="B23" s="82" t="s">
        <v>27</v>
      </c>
      <c r="H23" s="89"/>
      <c r="I23" s="89"/>
      <c r="J23" s="89"/>
      <c r="K23" s="89"/>
      <c r="L23" s="89"/>
    </row>
    <row r="24" spans="1:12" s="91" customFormat="1" x14ac:dyDescent="0.2">
      <c r="H24" s="89"/>
      <c r="I24" s="89"/>
      <c r="J24" s="89"/>
      <c r="K24" s="89"/>
      <c r="L24" s="89"/>
    </row>
  </sheetData>
  <phoneticPr fontId="0" type="noConversion"/>
  <pageMargins left="0.75" right="0.75" top="1" bottom="1" header="0.5" footer="0.5"/>
  <pageSetup paperSize="9" scale="50"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outlinePr summaryBelow="0"/>
    <pageSetUpPr fitToPage="1"/>
  </sheetPr>
  <dimension ref="A1:H122"/>
  <sheetViews>
    <sheetView workbookViewId="0">
      <pane ySplit="7" topLeftCell="A8" activePane="bottomLeft" state="frozen"/>
      <selection pane="bottomLeft" activeCell="D7" sqref="D7"/>
    </sheetView>
  </sheetViews>
  <sheetFormatPr defaultColWidth="11.42578125" defaultRowHeight="12.75" outlineLevelRow="2" x14ac:dyDescent="0.2"/>
  <cols>
    <col min="1" max="1" width="29.7109375" style="90" customWidth="1"/>
    <col min="2" max="2" width="33" style="131" customWidth="1"/>
    <col min="3" max="3" width="27.7109375" style="130" customWidth="1"/>
    <col min="4" max="4" width="27.7109375" style="131" customWidth="1"/>
    <col min="5" max="5" width="37" style="131" customWidth="1"/>
    <col min="6" max="20" width="27.7109375" style="130" customWidth="1"/>
    <col min="21" max="16384" width="11.42578125" style="130"/>
  </cols>
  <sheetData>
    <row r="1" spans="1:8" s="99" customFormat="1" x14ac:dyDescent="0.2">
      <c r="A1" s="83" t="s">
        <v>36</v>
      </c>
      <c r="B1" s="83" t="str">
        <f>Clusterkaart!B1</f>
        <v>BMR</v>
      </c>
      <c r="C1" s="83" t="s">
        <v>146</v>
      </c>
      <c r="D1" s="83" t="s">
        <v>370</v>
      </c>
      <c r="E1" s="83"/>
      <c r="F1" s="83" t="s">
        <v>48</v>
      </c>
      <c r="G1" s="83" t="s">
        <v>192</v>
      </c>
      <c r="H1" s="83" t="s">
        <v>193</v>
      </c>
    </row>
    <row r="2" spans="1:8" s="99" customFormat="1" x14ac:dyDescent="0.2">
      <c r="A2" s="83" t="s">
        <v>42</v>
      </c>
      <c r="B2" s="83" t="str">
        <f>Clusterkaart!B3</f>
        <v>2.2</v>
      </c>
      <c r="C2" s="83" t="s">
        <v>147</v>
      </c>
      <c r="D2" s="83"/>
      <c r="E2" s="83"/>
      <c r="F2" s="100" t="s">
        <v>56</v>
      </c>
      <c r="G2" s="100" t="s">
        <v>56</v>
      </c>
      <c r="H2" s="100" t="s">
        <v>56</v>
      </c>
    </row>
    <row r="3" spans="1:8" s="99" customFormat="1" x14ac:dyDescent="0.2">
      <c r="A3" s="83" t="s">
        <v>13</v>
      </c>
      <c r="B3" s="103">
        <f>Clusterkaart!B4</f>
        <v>41395</v>
      </c>
      <c r="C3" s="83" t="s">
        <v>41</v>
      </c>
      <c r="D3" s="103">
        <v>41710</v>
      </c>
      <c r="E3" s="83"/>
      <c r="F3" s="100" t="s">
        <v>139</v>
      </c>
      <c r="G3" s="100" t="s">
        <v>143</v>
      </c>
      <c r="H3" s="100" t="s">
        <v>194</v>
      </c>
    </row>
    <row r="4" spans="1:8" s="99" customFormat="1" x14ac:dyDescent="0.2">
      <c r="A4" s="83" t="s">
        <v>88</v>
      </c>
      <c r="B4" s="83" t="str">
        <f>Clusterkaart!B5</f>
        <v>oBRP</v>
      </c>
      <c r="C4" s="83" t="s">
        <v>12</v>
      </c>
      <c r="D4" s="83" t="s">
        <v>537</v>
      </c>
      <c r="E4" s="83"/>
      <c r="F4" s="100" t="s">
        <v>140</v>
      </c>
      <c r="G4" s="100" t="s">
        <v>26</v>
      </c>
      <c r="H4" s="100" t="s">
        <v>195</v>
      </c>
    </row>
    <row r="5" spans="1:8" s="99" customFormat="1" x14ac:dyDescent="0.2">
      <c r="A5" s="83" t="s">
        <v>89</v>
      </c>
      <c r="B5" s="83" t="str">
        <f>Clusterkaart!B6</f>
        <v>&lt;naam stakeholder&gt;</v>
      </c>
      <c r="C5" s="83" t="s">
        <v>55</v>
      </c>
      <c r="D5" s="83" t="s">
        <v>194</v>
      </c>
      <c r="E5" s="83"/>
      <c r="F5" s="100" t="s">
        <v>141</v>
      </c>
      <c r="G5" s="100" t="s">
        <v>20</v>
      </c>
      <c r="H5" s="100" t="s">
        <v>49</v>
      </c>
    </row>
    <row r="6" spans="1:8" s="99" customFormat="1" x14ac:dyDescent="0.2">
      <c r="A6" s="83" t="s">
        <v>121</v>
      </c>
      <c r="B6" s="83">
        <f>COUNTIF(A:A,"testconditie")+COUNTIF(A:A,"test conditie")</f>
        <v>1</v>
      </c>
      <c r="C6" s="83"/>
      <c r="D6" s="83"/>
      <c r="E6" s="83"/>
      <c r="F6" s="100" t="s">
        <v>142</v>
      </c>
      <c r="G6" s="101" t="s">
        <v>19</v>
      </c>
      <c r="H6" s="100" t="s">
        <v>50</v>
      </c>
    </row>
    <row r="7" spans="1:8" s="99" customFormat="1" x14ac:dyDescent="0.2">
      <c r="A7" s="83" t="s">
        <v>144</v>
      </c>
      <c r="B7" s="83">
        <f>COUNTIF(A:A,"testgeval")+COUNTIF(A:A,"test geval")</f>
        <v>7</v>
      </c>
      <c r="C7" s="83"/>
      <c r="D7" s="83"/>
      <c r="E7" s="83"/>
      <c r="F7" s="115"/>
      <c r="G7" s="100" t="s">
        <v>18</v>
      </c>
      <c r="H7" s="116" t="s">
        <v>64</v>
      </c>
    </row>
    <row r="8" spans="1:8" s="131" customFormat="1" x14ac:dyDescent="0.2">
      <c r="A8" s="117" t="s">
        <v>52</v>
      </c>
      <c r="B8" s="118" t="s">
        <v>53</v>
      </c>
      <c r="D8" s="119"/>
    </row>
    <row r="9" spans="1:8" x14ac:dyDescent="0.2">
      <c r="A9" s="117"/>
      <c r="B9" s="120"/>
      <c r="C9" s="131"/>
      <c r="D9" s="119"/>
    </row>
    <row r="10" spans="1:8" s="99" customFormat="1" x14ac:dyDescent="0.2">
      <c r="A10" s="164" t="s">
        <v>156</v>
      </c>
      <c r="B10" s="163" t="str">
        <f ca="1">CONCATENATE(VLOOKUP("*ID",C:D,2,FALSE),"C",COUNTIF(OFFSET(A$1,0,0,ROW(),1), "*conditie")*10)</f>
        <v>BIJZSIT01C10</v>
      </c>
      <c r="C10" s="182" t="s">
        <v>371</v>
      </c>
      <c r="D10" s="183"/>
      <c r="E10" s="183"/>
      <c r="F10" s="164" t="s">
        <v>139</v>
      </c>
      <c r="G10" s="164" t="s">
        <v>18</v>
      </c>
      <c r="H10" s="164" t="s">
        <v>194</v>
      </c>
    </row>
    <row r="11" spans="1:8" s="99" customFormat="1" outlineLevel="1" x14ac:dyDescent="0.2">
      <c r="A11" s="110"/>
      <c r="B11" s="118"/>
      <c r="C11" s="102"/>
    </row>
    <row r="12" spans="1:8" s="99" customFormat="1" outlineLevel="1" x14ac:dyDescent="0.2">
      <c r="A12" s="110" t="s">
        <v>54</v>
      </c>
      <c r="B12" s="127"/>
      <c r="C12" s="130"/>
    </row>
    <row r="13" spans="1:8" s="99" customFormat="1" outlineLevel="1" x14ac:dyDescent="0.2">
      <c r="A13" s="110"/>
      <c r="B13" s="118"/>
      <c r="C13" s="102"/>
    </row>
    <row r="14" spans="1:8" s="88" customFormat="1" outlineLevel="1" x14ac:dyDescent="0.2">
      <c r="A14" s="162" t="s">
        <v>157</v>
      </c>
      <c r="B14" s="162" t="str">
        <f ca="1">CONCATENATE(VLOOKUP("*ID",C:D,2,FALSE),"C",COUNTIF(OFFSET(A$1,0,0,ROW(),1), "*conditie")*10)&amp; "T" &amp;(COUNTIF(OFFSET(B$1,0,0,ROW()-1,1),CONCATENATE(VLOOKUP("*ID",C:D,2,FALSE),"C",COUNTIF(OFFSET(A$1,0,0,ROW(),1), "*conditie")*10)&amp; "T*") +1) * 10</f>
        <v>BIJZSIT01C10T10</v>
      </c>
      <c r="C14" s="181" t="s">
        <v>372</v>
      </c>
      <c r="D14" s="181"/>
      <c r="E14" s="181"/>
      <c r="F14" s="162" t="s">
        <v>139</v>
      </c>
      <c r="G14" s="162" t="s">
        <v>18</v>
      </c>
      <c r="H14" s="162" t="s">
        <v>194</v>
      </c>
    </row>
    <row r="15" spans="1:8" outlineLevel="2" x14ac:dyDescent="0.2">
      <c r="A15" s="110"/>
      <c r="B15" s="122"/>
      <c r="C15" s="131"/>
    </row>
    <row r="16" spans="1:8" outlineLevel="2" x14ac:dyDescent="0.2">
      <c r="A16" s="110" t="s">
        <v>108</v>
      </c>
      <c r="B16" s="165" t="s">
        <v>373</v>
      </c>
      <c r="C16" s="131"/>
    </row>
    <row r="17" spans="1:8" outlineLevel="2" x14ac:dyDescent="0.2">
      <c r="A17" s="110"/>
      <c r="B17" s="122"/>
      <c r="C17" s="131"/>
    </row>
    <row r="18" spans="1:8" outlineLevel="2" x14ac:dyDescent="0.2">
      <c r="A18" s="110" t="s">
        <v>109</v>
      </c>
      <c r="B18" s="133"/>
      <c r="C18" s="131"/>
    </row>
    <row r="19" spans="1:8" outlineLevel="2" x14ac:dyDescent="0.2">
      <c r="A19" s="110"/>
      <c r="B19" s="122"/>
      <c r="C19" s="131"/>
    </row>
    <row r="20" spans="1:8" outlineLevel="2" x14ac:dyDescent="0.2">
      <c r="A20" s="110"/>
      <c r="B20" s="123"/>
      <c r="C20" s="123"/>
      <c r="D20" s="123"/>
      <c r="E20" s="124"/>
      <c r="F20" s="123"/>
      <c r="G20" s="123"/>
    </row>
    <row r="21" spans="1:8" outlineLevel="2" x14ac:dyDescent="0.2">
      <c r="A21" s="110" t="s">
        <v>32</v>
      </c>
      <c r="B21" s="155" t="s">
        <v>374</v>
      </c>
      <c r="C21" s="125"/>
      <c r="D21" s="125"/>
      <c r="E21" s="125"/>
      <c r="F21" s="125"/>
      <c r="G21" s="125"/>
    </row>
    <row r="22" spans="1:8" outlineLevel="2" x14ac:dyDescent="0.2">
      <c r="A22" s="110"/>
      <c r="B22" s="125"/>
      <c r="C22" s="131"/>
    </row>
    <row r="23" spans="1:8" outlineLevel="2" x14ac:dyDescent="0.2">
      <c r="A23" s="111" t="s">
        <v>33</v>
      </c>
      <c r="B23" s="122" t="s">
        <v>191</v>
      </c>
      <c r="C23" s="131"/>
    </row>
    <row r="24" spans="1:8" outlineLevel="2" x14ac:dyDescent="0.2">
      <c r="A24" s="110"/>
      <c r="B24" s="122"/>
      <c r="C24" s="131"/>
    </row>
    <row r="25" spans="1:8" outlineLevel="2" x14ac:dyDescent="0.2">
      <c r="A25" s="110" t="s">
        <v>136</v>
      </c>
      <c r="B25" s="133" t="s">
        <v>372</v>
      </c>
      <c r="C25" s="131"/>
    </row>
    <row r="26" spans="1:8" s="123" customFormat="1" outlineLevel="2" x14ac:dyDescent="0.2">
      <c r="A26" s="126"/>
      <c r="B26" s="146"/>
    </row>
    <row r="27" spans="1:8" outlineLevel="2" x14ac:dyDescent="0.2">
      <c r="A27" s="110" t="s">
        <v>40</v>
      </c>
      <c r="B27" s="122" t="s">
        <v>251</v>
      </c>
      <c r="C27" s="131"/>
    </row>
    <row r="28" spans="1:8" s="123" customFormat="1" outlineLevel="2" x14ac:dyDescent="0.2">
      <c r="A28" s="126"/>
    </row>
    <row r="29" spans="1:8" s="88" customFormat="1" outlineLevel="1" x14ac:dyDescent="0.2">
      <c r="A29" s="162" t="s">
        <v>157</v>
      </c>
      <c r="B29" s="162" t="str">
        <f ca="1">CONCATENATE(VLOOKUP("*ID",C:D,2,FALSE),"C",COUNTIF(OFFSET(A$1,0,0,ROW(),1), "*conditie")*10)&amp; "T" &amp;(COUNTIF(OFFSET(B$1,0,0,ROW()-1,1),CONCATENATE(VLOOKUP("*ID",C:D,2,FALSE),"C",COUNTIF(OFFSET(A$1,0,0,ROW(),1), "*conditie")*10)&amp; "T*") +1) * 10</f>
        <v>BIJZSIT01C10T20</v>
      </c>
      <c r="C29" s="181" t="s">
        <v>375</v>
      </c>
      <c r="D29" s="181"/>
      <c r="E29" s="181"/>
      <c r="F29" s="162" t="s">
        <v>139</v>
      </c>
      <c r="G29" s="162" t="s">
        <v>18</v>
      </c>
      <c r="H29" s="162" t="s">
        <v>194</v>
      </c>
    </row>
    <row r="30" spans="1:8" outlineLevel="2" x14ac:dyDescent="0.2">
      <c r="A30" s="110"/>
      <c r="B30" s="122"/>
      <c r="C30" s="131"/>
    </row>
    <row r="31" spans="1:8" outlineLevel="2" x14ac:dyDescent="0.2">
      <c r="A31" s="110" t="s">
        <v>108</v>
      </c>
      <c r="B31" s="165" t="s">
        <v>376</v>
      </c>
      <c r="C31" s="131"/>
    </row>
    <row r="32" spans="1:8" outlineLevel="2" x14ac:dyDescent="0.2">
      <c r="A32" s="110"/>
      <c r="B32" s="122"/>
      <c r="C32" s="131"/>
    </row>
    <row r="33" spans="1:8" outlineLevel="2" x14ac:dyDescent="0.2">
      <c r="A33" s="110" t="s">
        <v>109</v>
      </c>
      <c r="B33" s="133"/>
      <c r="C33" s="131"/>
    </row>
    <row r="34" spans="1:8" outlineLevel="2" x14ac:dyDescent="0.2">
      <c r="A34" s="110"/>
      <c r="B34" s="122"/>
      <c r="C34" s="131"/>
    </row>
    <row r="35" spans="1:8" outlineLevel="2" x14ac:dyDescent="0.2">
      <c r="A35" s="110"/>
      <c r="B35" s="123"/>
      <c r="C35" s="123"/>
      <c r="D35" s="123"/>
      <c r="E35" s="124"/>
      <c r="F35" s="123"/>
      <c r="G35" s="123"/>
    </row>
    <row r="36" spans="1:8" outlineLevel="2" x14ac:dyDescent="0.2">
      <c r="A36" s="110" t="s">
        <v>32</v>
      </c>
      <c r="B36" s="155" t="s">
        <v>377</v>
      </c>
      <c r="C36" s="125"/>
      <c r="D36" s="125"/>
      <c r="E36" s="125"/>
      <c r="F36" s="125"/>
      <c r="G36" s="125"/>
    </row>
    <row r="37" spans="1:8" outlineLevel="2" x14ac:dyDescent="0.2">
      <c r="A37" s="110"/>
      <c r="B37" s="125"/>
      <c r="C37" s="131"/>
    </row>
    <row r="38" spans="1:8" outlineLevel="2" x14ac:dyDescent="0.2">
      <c r="A38" s="111" t="s">
        <v>33</v>
      </c>
      <c r="B38" s="122" t="s">
        <v>191</v>
      </c>
      <c r="C38" s="131"/>
    </row>
    <row r="39" spans="1:8" outlineLevel="2" x14ac:dyDescent="0.2">
      <c r="A39" s="110"/>
      <c r="B39" s="122"/>
      <c r="C39" s="131"/>
    </row>
    <row r="40" spans="1:8" outlineLevel="2" x14ac:dyDescent="0.2">
      <c r="A40" s="110" t="s">
        <v>136</v>
      </c>
      <c r="B40" s="133" t="s">
        <v>375</v>
      </c>
      <c r="C40" s="131"/>
    </row>
    <row r="41" spans="1:8" s="123" customFormat="1" outlineLevel="2" x14ac:dyDescent="0.2">
      <c r="A41" s="126"/>
      <c r="B41" s="146"/>
    </row>
    <row r="42" spans="1:8" outlineLevel="2" x14ac:dyDescent="0.2">
      <c r="A42" s="110" t="s">
        <v>40</v>
      </c>
      <c r="B42" s="122" t="s">
        <v>251</v>
      </c>
      <c r="C42" s="131"/>
    </row>
    <row r="43" spans="1:8" outlineLevel="2" x14ac:dyDescent="0.2">
      <c r="A43" s="110"/>
      <c r="B43" s="122"/>
      <c r="C43" s="131"/>
    </row>
    <row r="44" spans="1:8" s="88" customFormat="1" outlineLevel="1" x14ac:dyDescent="0.2">
      <c r="A44" s="175" t="s">
        <v>157</v>
      </c>
      <c r="B44" s="175" t="str">
        <f ca="1">CONCATENATE(VLOOKUP("*ID",C:D,2,FALSE),"C",COUNTIF(OFFSET(A$1,0,0,ROW(),1), "*conditie")*10)&amp; "T" &amp;(COUNTIF(OFFSET(B$1,0,0,ROW()-1,1),CONCATENATE(VLOOKUP("*ID",C:D,2,FALSE),"C",COUNTIF(OFFSET(A$1,0,0,ROW(),1), "*conditie")*10)&amp; "T*") +1) * 10</f>
        <v>BIJZSIT01C10T30</v>
      </c>
      <c r="C44" s="181" t="s">
        <v>502</v>
      </c>
      <c r="D44" s="181"/>
      <c r="E44" s="181"/>
      <c r="F44" s="175" t="s">
        <v>139</v>
      </c>
      <c r="G44" s="175" t="s">
        <v>18</v>
      </c>
      <c r="H44" s="175" t="s">
        <v>194</v>
      </c>
    </row>
    <row r="45" spans="1:8" outlineLevel="2" x14ac:dyDescent="0.2">
      <c r="A45" s="110"/>
      <c r="B45" s="122"/>
      <c r="C45" s="131"/>
    </row>
    <row r="46" spans="1:8" outlineLevel="2" x14ac:dyDescent="0.2">
      <c r="A46" s="110" t="s">
        <v>108</v>
      </c>
      <c r="B46" s="165" t="s">
        <v>504</v>
      </c>
      <c r="C46" s="131"/>
    </row>
    <row r="47" spans="1:8" outlineLevel="2" x14ac:dyDescent="0.2">
      <c r="A47" s="110"/>
      <c r="B47" s="122"/>
      <c r="C47" s="131"/>
    </row>
    <row r="48" spans="1:8" outlineLevel="2" x14ac:dyDescent="0.2">
      <c r="A48" s="110" t="s">
        <v>109</v>
      </c>
      <c r="B48" s="133"/>
      <c r="C48" s="131"/>
    </row>
    <row r="49" spans="1:8" outlineLevel="2" x14ac:dyDescent="0.2">
      <c r="A49" s="110"/>
      <c r="B49" s="122"/>
      <c r="C49" s="131"/>
    </row>
    <row r="50" spans="1:8" outlineLevel="2" x14ac:dyDescent="0.2">
      <c r="A50" s="110"/>
      <c r="B50" s="123"/>
      <c r="C50" s="123"/>
      <c r="D50" s="123"/>
      <c r="E50" s="124"/>
      <c r="F50" s="123"/>
      <c r="G50" s="123"/>
    </row>
    <row r="51" spans="1:8" outlineLevel="2" x14ac:dyDescent="0.2">
      <c r="A51" s="110" t="s">
        <v>32</v>
      </c>
      <c r="B51" s="155" t="s">
        <v>503</v>
      </c>
      <c r="C51" s="125"/>
      <c r="D51" s="125"/>
      <c r="E51" s="125"/>
      <c r="F51" s="125"/>
      <c r="G51" s="125"/>
    </row>
    <row r="52" spans="1:8" outlineLevel="2" x14ac:dyDescent="0.2">
      <c r="A52" s="110"/>
      <c r="B52" s="125"/>
      <c r="C52" s="131"/>
    </row>
    <row r="53" spans="1:8" outlineLevel="2" x14ac:dyDescent="0.2">
      <c r="A53" s="111" t="s">
        <v>33</v>
      </c>
      <c r="B53" s="122" t="s">
        <v>191</v>
      </c>
      <c r="C53" s="131"/>
    </row>
    <row r="54" spans="1:8" outlineLevel="2" x14ac:dyDescent="0.2">
      <c r="A54" s="110"/>
      <c r="B54" s="122"/>
      <c r="C54" s="131"/>
    </row>
    <row r="55" spans="1:8" outlineLevel="2" x14ac:dyDescent="0.2">
      <c r="A55" s="110" t="s">
        <v>136</v>
      </c>
      <c r="B55" s="133" t="s">
        <v>375</v>
      </c>
      <c r="C55" s="131"/>
    </row>
    <row r="56" spans="1:8" s="123" customFormat="1" outlineLevel="2" x14ac:dyDescent="0.2">
      <c r="A56" s="126"/>
      <c r="B56" s="146"/>
    </row>
    <row r="57" spans="1:8" outlineLevel="2" x14ac:dyDescent="0.2">
      <c r="A57" s="110" t="s">
        <v>40</v>
      </c>
      <c r="B57" s="122" t="s">
        <v>251</v>
      </c>
      <c r="C57" s="131"/>
    </row>
    <row r="58" spans="1:8" s="123" customFormat="1" outlineLevel="2" x14ac:dyDescent="0.2">
      <c r="A58" s="126"/>
    </row>
    <row r="59" spans="1:8" s="88" customFormat="1" outlineLevel="1" x14ac:dyDescent="0.2">
      <c r="A59" s="162" t="s">
        <v>157</v>
      </c>
      <c r="B59" s="162" t="str">
        <f ca="1">CONCATENATE(VLOOKUP("*ID",C:D,2,FALSE),"C",COUNTIF(OFFSET(A$1,0,0,ROW(),1), "*conditie")*10)&amp; "T" &amp;(COUNTIF(OFFSET(B$1,0,0,ROW()-1,1),CONCATENATE(VLOOKUP("*ID",C:D,2,FALSE),"C",COUNTIF(OFFSET(A$1,0,0,ROW(),1), "*conditie")*10)&amp; "T*") +1) * 10</f>
        <v>BIJZSIT01C10T40</v>
      </c>
      <c r="C59" s="181" t="s">
        <v>378</v>
      </c>
      <c r="D59" s="181"/>
      <c r="E59" s="181"/>
      <c r="F59" s="162" t="s">
        <v>139</v>
      </c>
      <c r="G59" s="162" t="s">
        <v>18</v>
      </c>
      <c r="H59" s="162" t="s">
        <v>194</v>
      </c>
    </row>
    <row r="60" spans="1:8" outlineLevel="2" x14ac:dyDescent="0.2">
      <c r="A60" s="110"/>
      <c r="B60" s="122"/>
      <c r="C60" s="131"/>
    </row>
    <row r="61" spans="1:8" outlineLevel="2" x14ac:dyDescent="0.2">
      <c r="A61" s="110" t="s">
        <v>108</v>
      </c>
      <c r="B61" s="133"/>
      <c r="C61" s="131"/>
    </row>
    <row r="62" spans="1:8" outlineLevel="2" x14ac:dyDescent="0.2">
      <c r="A62" s="110"/>
      <c r="B62" s="122"/>
      <c r="C62" s="131"/>
    </row>
    <row r="63" spans="1:8" outlineLevel="2" x14ac:dyDescent="0.2">
      <c r="A63" s="110" t="s">
        <v>109</v>
      </c>
      <c r="B63" s="133"/>
      <c r="C63" s="131"/>
    </row>
    <row r="64" spans="1:8" outlineLevel="2" x14ac:dyDescent="0.2">
      <c r="A64" s="110"/>
      <c r="B64" s="122"/>
      <c r="C64" s="131"/>
    </row>
    <row r="65" spans="1:8" outlineLevel="2" x14ac:dyDescent="0.2">
      <c r="A65" s="110"/>
      <c r="B65" s="123"/>
      <c r="C65" s="123"/>
      <c r="D65" s="123"/>
      <c r="E65" s="124"/>
      <c r="F65" s="123"/>
      <c r="G65" s="123"/>
    </row>
    <row r="66" spans="1:8" outlineLevel="2" x14ac:dyDescent="0.2">
      <c r="A66" s="110" t="s">
        <v>32</v>
      </c>
      <c r="B66" s="155" t="s">
        <v>380</v>
      </c>
      <c r="C66" s="125"/>
      <c r="D66" s="125"/>
      <c r="E66" s="125"/>
      <c r="F66" s="125"/>
      <c r="G66" s="125"/>
    </row>
    <row r="67" spans="1:8" outlineLevel="2" x14ac:dyDescent="0.2">
      <c r="A67" s="110"/>
      <c r="B67" s="125"/>
      <c r="C67" s="131"/>
    </row>
    <row r="68" spans="1:8" outlineLevel="2" x14ac:dyDescent="0.2">
      <c r="A68" s="111" t="s">
        <v>33</v>
      </c>
      <c r="B68" s="122" t="s">
        <v>191</v>
      </c>
      <c r="C68" s="131"/>
    </row>
    <row r="69" spans="1:8" outlineLevel="2" x14ac:dyDescent="0.2">
      <c r="A69" s="110"/>
      <c r="B69" s="122"/>
      <c r="C69" s="131"/>
    </row>
    <row r="70" spans="1:8" outlineLevel="2" x14ac:dyDescent="0.2">
      <c r="A70" s="110" t="s">
        <v>136</v>
      </c>
      <c r="B70" s="133" t="s">
        <v>379</v>
      </c>
      <c r="C70" s="131"/>
    </row>
    <row r="71" spans="1:8" s="123" customFormat="1" outlineLevel="2" x14ac:dyDescent="0.2">
      <c r="A71" s="126"/>
      <c r="B71" s="146"/>
    </row>
    <row r="72" spans="1:8" s="123" customFormat="1" outlineLevel="2" x14ac:dyDescent="0.2">
      <c r="A72" s="126"/>
      <c r="B72" s="146"/>
    </row>
    <row r="73" spans="1:8" outlineLevel="2" x14ac:dyDescent="0.2">
      <c r="A73" s="110" t="s">
        <v>40</v>
      </c>
      <c r="B73" s="122" t="s">
        <v>251</v>
      </c>
      <c r="C73" s="131"/>
    </row>
    <row r="74" spans="1:8" s="123" customFormat="1" outlineLevel="2" x14ac:dyDescent="0.2">
      <c r="A74" s="126"/>
    </row>
    <row r="75" spans="1:8" s="88" customFormat="1" outlineLevel="1" x14ac:dyDescent="0.2">
      <c r="A75" s="162" t="s">
        <v>157</v>
      </c>
      <c r="B75" s="162" t="str">
        <f ca="1">CONCATENATE(VLOOKUP("*ID",C:D,2,FALSE),"C",COUNTIF(OFFSET(A$1,0,0,ROW(),1), "*conditie")*10)&amp; "T" &amp;(COUNTIF(OFFSET(B$1,0,0,ROW()-1,1),CONCATENATE(VLOOKUP("*ID",C:D,2,FALSE),"C",COUNTIF(OFFSET(A$1,0,0,ROW(),1), "*conditie")*10)&amp; "T*") +1) * 10</f>
        <v>BIJZSIT01C10T50</v>
      </c>
      <c r="C75" s="181" t="s">
        <v>381</v>
      </c>
      <c r="D75" s="181"/>
      <c r="E75" s="181"/>
      <c r="F75" s="162" t="s">
        <v>139</v>
      </c>
      <c r="G75" s="162" t="s">
        <v>18</v>
      </c>
      <c r="H75" s="162" t="s">
        <v>194</v>
      </c>
    </row>
    <row r="76" spans="1:8" outlineLevel="2" x14ac:dyDescent="0.2">
      <c r="A76" s="110"/>
      <c r="B76" s="122"/>
      <c r="C76" s="131"/>
    </row>
    <row r="77" spans="1:8" outlineLevel="2" x14ac:dyDescent="0.2">
      <c r="A77" s="110" t="s">
        <v>108</v>
      </c>
      <c r="B77" s="166" t="s">
        <v>382</v>
      </c>
      <c r="C77" s="131"/>
    </row>
    <row r="78" spans="1:8" outlineLevel="2" x14ac:dyDescent="0.2">
      <c r="A78" s="110"/>
      <c r="B78" s="122"/>
      <c r="C78" s="131"/>
    </row>
    <row r="79" spans="1:8" outlineLevel="2" x14ac:dyDescent="0.2">
      <c r="A79" s="110" t="s">
        <v>109</v>
      </c>
      <c r="B79" s="133"/>
      <c r="C79" s="131"/>
    </row>
    <row r="80" spans="1:8" outlineLevel="2" x14ac:dyDescent="0.2">
      <c r="A80" s="110"/>
      <c r="B80" s="122"/>
      <c r="C80" s="131"/>
    </row>
    <row r="81" spans="1:8" outlineLevel="2" x14ac:dyDescent="0.2">
      <c r="A81" s="110"/>
      <c r="B81" s="123"/>
      <c r="C81" s="123"/>
      <c r="D81" s="123"/>
      <c r="E81" s="124"/>
      <c r="F81" s="123"/>
      <c r="G81" s="123"/>
    </row>
    <row r="82" spans="1:8" outlineLevel="2" x14ac:dyDescent="0.2">
      <c r="A82" s="110" t="s">
        <v>32</v>
      </c>
      <c r="B82" s="166" t="s">
        <v>383</v>
      </c>
      <c r="C82" s="125"/>
      <c r="D82" s="125"/>
      <c r="E82" s="125"/>
      <c r="F82" s="125"/>
      <c r="G82" s="125"/>
    </row>
    <row r="83" spans="1:8" outlineLevel="2" x14ac:dyDescent="0.2">
      <c r="A83" s="110"/>
      <c r="B83" s="125"/>
      <c r="C83" s="131"/>
    </row>
    <row r="84" spans="1:8" outlineLevel="2" x14ac:dyDescent="0.2">
      <c r="A84" s="111" t="s">
        <v>33</v>
      </c>
      <c r="B84" s="122" t="s">
        <v>191</v>
      </c>
      <c r="C84" s="131"/>
    </row>
    <row r="85" spans="1:8" outlineLevel="2" x14ac:dyDescent="0.2">
      <c r="A85" s="110"/>
      <c r="B85" s="122"/>
      <c r="C85" s="131"/>
    </row>
    <row r="86" spans="1:8" outlineLevel="2" x14ac:dyDescent="0.2">
      <c r="A86" s="110" t="s">
        <v>136</v>
      </c>
      <c r="B86" s="133" t="s">
        <v>379</v>
      </c>
      <c r="C86" s="131"/>
    </row>
    <row r="87" spans="1:8" s="123" customFormat="1" outlineLevel="2" x14ac:dyDescent="0.2">
      <c r="A87" s="126"/>
      <c r="B87" s="146"/>
    </row>
    <row r="88" spans="1:8" s="123" customFormat="1" outlineLevel="2" x14ac:dyDescent="0.2">
      <c r="A88" s="126"/>
      <c r="B88" s="146"/>
    </row>
    <row r="89" spans="1:8" outlineLevel="2" x14ac:dyDescent="0.2">
      <c r="A89" s="110" t="s">
        <v>40</v>
      </c>
      <c r="B89" s="122" t="s">
        <v>251</v>
      </c>
      <c r="C89" s="131"/>
    </row>
    <row r="90" spans="1:8" s="123" customFormat="1" outlineLevel="2" x14ac:dyDescent="0.2">
      <c r="A90" s="126"/>
    </row>
    <row r="91" spans="1:8" s="88" customFormat="1" outlineLevel="1" x14ac:dyDescent="0.2">
      <c r="A91" s="162" t="s">
        <v>157</v>
      </c>
      <c r="B91" s="162" t="str">
        <f ca="1">CONCATENATE(VLOOKUP("*ID",C:D,2,FALSE),"C",COUNTIF(OFFSET(A$1,0,0,ROW(),1), "*conditie")*10)&amp; "T" &amp;(COUNTIF(OFFSET(B$1,0,0,ROW()-1,1),CONCATENATE(VLOOKUP("*ID",C:D,2,FALSE),"C",COUNTIF(OFFSET(A$1,0,0,ROW(),1), "*conditie")*10)&amp; "T*") +1) * 10</f>
        <v>BIJZSIT01C10T60</v>
      </c>
      <c r="C91" s="181" t="s">
        <v>384</v>
      </c>
      <c r="D91" s="181"/>
      <c r="E91" s="181"/>
      <c r="F91" s="162" t="s">
        <v>139</v>
      </c>
      <c r="G91" s="162" t="s">
        <v>18</v>
      </c>
      <c r="H91" s="162" t="s">
        <v>194</v>
      </c>
    </row>
    <row r="92" spans="1:8" outlineLevel="2" x14ac:dyDescent="0.2">
      <c r="A92" s="110"/>
      <c r="B92" s="122"/>
      <c r="C92" s="131"/>
    </row>
    <row r="93" spans="1:8" outlineLevel="2" x14ac:dyDescent="0.2">
      <c r="A93" s="110" t="s">
        <v>108</v>
      </c>
      <c r="B93" s="166" t="s">
        <v>385</v>
      </c>
      <c r="C93" s="131"/>
    </row>
    <row r="94" spans="1:8" outlineLevel="2" x14ac:dyDescent="0.2">
      <c r="A94" s="110"/>
      <c r="B94" s="122"/>
      <c r="C94" s="131"/>
    </row>
    <row r="95" spans="1:8" outlineLevel="2" x14ac:dyDescent="0.2">
      <c r="A95" s="110" t="s">
        <v>109</v>
      </c>
      <c r="B95" s="133"/>
      <c r="C95" s="131"/>
    </row>
    <row r="96" spans="1:8" outlineLevel="2" x14ac:dyDescent="0.2">
      <c r="A96" s="110"/>
      <c r="B96" s="122"/>
      <c r="C96" s="131"/>
    </row>
    <row r="97" spans="1:8" outlineLevel="2" x14ac:dyDescent="0.2">
      <c r="A97" s="110"/>
      <c r="B97" s="123"/>
      <c r="C97" s="123"/>
      <c r="D97" s="123"/>
      <c r="E97" s="124"/>
      <c r="F97" s="123"/>
      <c r="G97" s="123"/>
    </row>
    <row r="98" spans="1:8" outlineLevel="2" x14ac:dyDescent="0.2">
      <c r="A98" s="110" t="s">
        <v>32</v>
      </c>
      <c r="B98" s="166" t="s">
        <v>386</v>
      </c>
      <c r="C98" s="125"/>
      <c r="D98" s="125"/>
      <c r="E98" s="125"/>
      <c r="F98" s="125"/>
      <c r="G98" s="125"/>
    </row>
    <row r="99" spans="1:8" outlineLevel="2" x14ac:dyDescent="0.2">
      <c r="A99" s="110"/>
      <c r="B99" s="125"/>
      <c r="C99" s="131"/>
    </row>
    <row r="100" spans="1:8" outlineLevel="2" x14ac:dyDescent="0.2">
      <c r="A100" s="111" t="s">
        <v>33</v>
      </c>
      <c r="B100" s="122" t="s">
        <v>191</v>
      </c>
      <c r="C100" s="131"/>
    </row>
    <row r="101" spans="1:8" outlineLevel="2" x14ac:dyDescent="0.2">
      <c r="A101" s="110"/>
      <c r="B101" s="122"/>
      <c r="C101" s="131"/>
    </row>
    <row r="102" spans="1:8" outlineLevel="2" x14ac:dyDescent="0.2">
      <c r="A102" s="110" t="s">
        <v>136</v>
      </c>
      <c r="B102" s="133" t="s">
        <v>384</v>
      </c>
      <c r="C102" s="131"/>
    </row>
    <row r="103" spans="1:8" s="123" customFormat="1" outlineLevel="2" x14ac:dyDescent="0.2">
      <c r="A103" s="126"/>
      <c r="B103" s="146"/>
    </row>
    <row r="104" spans="1:8" s="123" customFormat="1" outlineLevel="2" x14ac:dyDescent="0.2">
      <c r="A104" s="126"/>
      <c r="B104" s="146"/>
    </row>
    <row r="105" spans="1:8" outlineLevel="2" x14ac:dyDescent="0.2">
      <c r="A105" s="110" t="s">
        <v>40</v>
      </c>
      <c r="B105" s="122" t="s">
        <v>251</v>
      </c>
      <c r="C105" s="131"/>
    </row>
    <row r="106" spans="1:8" s="123" customFormat="1" outlineLevel="2" x14ac:dyDescent="0.2">
      <c r="A106" s="126"/>
    </row>
    <row r="107" spans="1:8" s="88" customFormat="1" outlineLevel="1" x14ac:dyDescent="0.2">
      <c r="A107" s="162" t="s">
        <v>157</v>
      </c>
      <c r="B107" s="162" t="str">
        <f ca="1">CONCATENATE(VLOOKUP("*ID",C:D,2,FALSE),"C",COUNTIF(OFFSET(A$1,0,0,ROW(),1), "*conditie")*10)&amp; "T" &amp;(COUNTIF(OFFSET(B$1,0,0,ROW()-1,1),CONCATENATE(VLOOKUP("*ID",C:D,2,FALSE),"C",COUNTIF(OFFSET(A$1,0,0,ROW(),1), "*conditie")*10)&amp; "T*") +1) * 10</f>
        <v>BIJZSIT01C10T70</v>
      </c>
      <c r="C107" s="181" t="s">
        <v>388</v>
      </c>
      <c r="D107" s="181"/>
      <c r="E107" s="181"/>
      <c r="F107" s="162" t="s">
        <v>139</v>
      </c>
      <c r="G107" s="162" t="s">
        <v>18</v>
      </c>
      <c r="H107" s="162" t="s">
        <v>194</v>
      </c>
    </row>
    <row r="108" spans="1:8" outlineLevel="2" x14ac:dyDescent="0.2">
      <c r="A108" s="110"/>
      <c r="B108" s="122"/>
      <c r="C108" s="131"/>
    </row>
    <row r="109" spans="1:8" outlineLevel="2" x14ac:dyDescent="0.2">
      <c r="A109" s="110" t="s">
        <v>108</v>
      </c>
      <c r="B109" s="166" t="s">
        <v>385</v>
      </c>
      <c r="C109" s="131"/>
    </row>
    <row r="110" spans="1:8" outlineLevel="2" x14ac:dyDescent="0.2">
      <c r="A110" s="110"/>
      <c r="B110" s="122"/>
      <c r="C110" s="131"/>
    </row>
    <row r="111" spans="1:8" outlineLevel="2" x14ac:dyDescent="0.2">
      <c r="A111" s="110" t="s">
        <v>109</v>
      </c>
      <c r="B111" s="133"/>
      <c r="C111" s="131"/>
    </row>
    <row r="112" spans="1:8" outlineLevel="2" x14ac:dyDescent="0.2">
      <c r="A112" s="110"/>
      <c r="B112" s="122"/>
      <c r="C112" s="131"/>
    </row>
    <row r="113" spans="1:7" outlineLevel="2" x14ac:dyDescent="0.2">
      <c r="A113" s="110"/>
      <c r="B113" s="123"/>
      <c r="C113" s="123"/>
      <c r="D113" s="123"/>
      <c r="E113" s="124"/>
      <c r="F113" s="123"/>
      <c r="G113" s="123"/>
    </row>
    <row r="114" spans="1:7" outlineLevel="2" x14ac:dyDescent="0.2">
      <c r="A114" s="110" t="s">
        <v>32</v>
      </c>
      <c r="B114" s="166" t="s">
        <v>389</v>
      </c>
      <c r="C114" s="125"/>
      <c r="D114" s="125"/>
      <c r="E114" s="125"/>
      <c r="F114" s="125"/>
      <c r="G114" s="125"/>
    </row>
    <row r="115" spans="1:7" outlineLevel="2" x14ac:dyDescent="0.2">
      <c r="A115" s="110"/>
      <c r="B115" s="125"/>
      <c r="C115" s="131"/>
    </row>
    <row r="116" spans="1:7" outlineLevel="2" x14ac:dyDescent="0.2">
      <c r="A116" s="111" t="s">
        <v>33</v>
      </c>
      <c r="B116" s="122" t="s">
        <v>191</v>
      </c>
      <c r="C116" s="131"/>
    </row>
    <row r="117" spans="1:7" outlineLevel="2" x14ac:dyDescent="0.2">
      <c r="A117" s="110"/>
      <c r="B117" s="122"/>
      <c r="C117" s="131"/>
    </row>
    <row r="118" spans="1:7" outlineLevel="2" x14ac:dyDescent="0.2">
      <c r="A118" s="110" t="s">
        <v>136</v>
      </c>
      <c r="B118" s="133" t="s">
        <v>388</v>
      </c>
      <c r="C118" s="131"/>
    </row>
    <row r="119" spans="1:7" s="123" customFormat="1" outlineLevel="2" x14ac:dyDescent="0.2">
      <c r="A119" s="126"/>
      <c r="B119" s="146"/>
    </row>
    <row r="120" spans="1:7" s="123" customFormat="1" outlineLevel="2" x14ac:dyDescent="0.2">
      <c r="A120" s="126"/>
      <c r="B120" s="146"/>
    </row>
    <row r="121" spans="1:7" outlineLevel="2" x14ac:dyDescent="0.2">
      <c r="A121" s="110" t="s">
        <v>40</v>
      </c>
      <c r="B121" s="122" t="s">
        <v>251</v>
      </c>
      <c r="C121" s="131"/>
    </row>
    <row r="122" spans="1:7" s="123" customFormat="1" outlineLevel="2" x14ac:dyDescent="0.2">
      <c r="A122" s="126"/>
    </row>
  </sheetData>
  <mergeCells count="8">
    <mergeCell ref="C107:E107"/>
    <mergeCell ref="C10:E10"/>
    <mergeCell ref="C14:E14"/>
    <mergeCell ref="C29:E29"/>
    <mergeCell ref="C59:E59"/>
    <mergeCell ref="C75:E75"/>
    <mergeCell ref="C91:E91"/>
    <mergeCell ref="C44:E44"/>
  </mergeCells>
  <dataValidations count="4">
    <dataValidation type="list" allowBlank="1" showInputMessage="1" showErrorMessage="1" sqref="D5" xr:uid="{00000000-0002-0000-0900-000000000000}">
      <formula1>$H$2:$H$6</formula1>
    </dataValidation>
    <dataValidation type="list" allowBlank="1" showInputMessage="1" showErrorMessage="1" errorTitle="Not a valid value" error="The value you have entered is not valid_x000a__x000a_A user has restricted values that can be entered into this cell_x000a_" sqref="F10 F14 F29 F59 F75 F91 F107 F44" xr:uid="{00000000-0002-0000-0900-000001000000}">
      <formula1>$F$2:$F$6</formula1>
    </dataValidation>
    <dataValidation type="list" allowBlank="1" showInputMessage="1" showErrorMessage="1" errorTitle="Not a valid value" error="The value you have entered is not valid_x000a__x000a_A user has restricted values that can be entered into this cell_x000a_" sqref="G10 G14 G29 G59 G75 G91 G107 G44" xr:uid="{00000000-0002-0000-0900-000002000000}">
      <formula1>$G$2:$G$7</formula1>
    </dataValidation>
    <dataValidation type="list" allowBlank="1" showInputMessage="1" showErrorMessage="1" errorTitle="Not a valid value" error="The value you have entered is not valid_x000a__x000a_A user has restricted values that can be entered into this cell_x000a_" sqref="H10 H14 H29 H59 H75 H91 H107 H44" xr:uid="{00000000-0002-0000-0900-000003000000}">
      <formula1>$H$2:$H$6</formula1>
    </dataValidation>
  </dataValidations>
  <printOptions headings="1" gridLines="1"/>
  <pageMargins left="0.76" right="0.78740157480314965" top="0.72" bottom="0.7" header="0.51181102362204722" footer="0.51181102362204722"/>
  <pageSetup paperSize="9" scale="55" fitToHeight="100" orientation="landscape" horizontalDpi="4294967295" verticalDpi="4294967295" r:id="rId1"/>
  <headerFooter alignWithMargins="0">
    <oddHeader>&amp;C&amp;A</oddHeader>
    <oddFooter xml:space="preserve">&amp;L&amp;D &amp;CPagina &amp;P van &amp;N&amp;R&amp;F </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3">
    <outlinePr summaryBelow="0"/>
    <pageSetUpPr fitToPage="1"/>
  </sheetPr>
  <dimension ref="A1:H180"/>
  <sheetViews>
    <sheetView workbookViewId="0">
      <pane ySplit="7" topLeftCell="A8" activePane="bottomLeft" state="frozen"/>
      <selection pane="bottomLeft" activeCell="D7" sqref="D7"/>
    </sheetView>
  </sheetViews>
  <sheetFormatPr defaultColWidth="11.42578125" defaultRowHeight="12.75" outlineLevelRow="2" x14ac:dyDescent="0.2"/>
  <cols>
    <col min="1" max="1" width="29.7109375" style="90" customWidth="1"/>
    <col min="2" max="2" width="33" style="131" customWidth="1"/>
    <col min="3" max="3" width="27.7109375" style="130" customWidth="1"/>
    <col min="4" max="4" width="27.7109375" style="131" customWidth="1"/>
    <col min="5" max="5" width="37" style="131" customWidth="1"/>
    <col min="6" max="20" width="27.7109375" style="130" customWidth="1"/>
    <col min="21" max="16384" width="11.42578125" style="130"/>
  </cols>
  <sheetData>
    <row r="1" spans="1:8" s="99" customFormat="1" x14ac:dyDescent="0.2">
      <c r="A1" s="83" t="s">
        <v>36</v>
      </c>
      <c r="B1" s="83" t="str">
        <f>Clusterkaart!B1</f>
        <v>BMR</v>
      </c>
      <c r="C1" s="83" t="s">
        <v>146</v>
      </c>
      <c r="D1" s="83" t="s">
        <v>400</v>
      </c>
      <c r="E1" s="83"/>
      <c r="F1" s="83" t="s">
        <v>48</v>
      </c>
      <c r="G1" s="83" t="s">
        <v>192</v>
      </c>
      <c r="H1" s="83" t="s">
        <v>193</v>
      </c>
    </row>
    <row r="2" spans="1:8" s="99" customFormat="1" x14ac:dyDescent="0.2">
      <c r="A2" s="83" t="s">
        <v>42</v>
      </c>
      <c r="B2" s="83" t="str">
        <f>Clusterkaart!B3</f>
        <v>2.2</v>
      </c>
      <c r="C2" s="83" t="s">
        <v>147</v>
      </c>
      <c r="D2" s="83"/>
      <c r="E2" s="83"/>
      <c r="F2" s="100" t="s">
        <v>56</v>
      </c>
      <c r="G2" s="100" t="s">
        <v>56</v>
      </c>
      <c r="H2" s="100" t="s">
        <v>56</v>
      </c>
    </row>
    <row r="3" spans="1:8" s="99" customFormat="1" x14ac:dyDescent="0.2">
      <c r="A3" s="83" t="s">
        <v>13</v>
      </c>
      <c r="B3" s="103">
        <f>Clusterkaart!B4</f>
        <v>41395</v>
      </c>
      <c r="C3" s="83" t="s">
        <v>41</v>
      </c>
      <c r="D3" s="103">
        <v>41710</v>
      </c>
      <c r="E3" s="83"/>
      <c r="F3" s="100" t="s">
        <v>139</v>
      </c>
      <c r="G3" s="100" t="s">
        <v>143</v>
      </c>
      <c r="H3" s="100" t="s">
        <v>194</v>
      </c>
    </row>
    <row r="4" spans="1:8" s="99" customFormat="1" x14ac:dyDescent="0.2">
      <c r="A4" s="83" t="s">
        <v>88</v>
      </c>
      <c r="B4" s="83" t="str">
        <f>Clusterkaart!B5</f>
        <v>oBRP</v>
      </c>
      <c r="C4" s="83" t="s">
        <v>12</v>
      </c>
      <c r="D4" s="83" t="s">
        <v>537</v>
      </c>
      <c r="E4" s="83"/>
      <c r="F4" s="100" t="s">
        <v>140</v>
      </c>
      <c r="G4" s="100" t="s">
        <v>26</v>
      </c>
      <c r="H4" s="100" t="s">
        <v>195</v>
      </c>
    </row>
    <row r="5" spans="1:8" s="99" customFormat="1" x14ac:dyDescent="0.2">
      <c r="A5" s="83" t="s">
        <v>89</v>
      </c>
      <c r="B5" s="83" t="str">
        <f>Clusterkaart!B6</f>
        <v>&lt;naam stakeholder&gt;</v>
      </c>
      <c r="C5" s="83" t="s">
        <v>55</v>
      </c>
      <c r="D5" s="83" t="s">
        <v>194</v>
      </c>
      <c r="E5" s="83"/>
      <c r="F5" s="100" t="s">
        <v>141</v>
      </c>
      <c r="G5" s="100" t="s">
        <v>20</v>
      </c>
      <c r="H5" s="100" t="s">
        <v>49</v>
      </c>
    </row>
    <row r="6" spans="1:8" s="99" customFormat="1" x14ac:dyDescent="0.2">
      <c r="A6" s="83" t="s">
        <v>121</v>
      </c>
      <c r="B6" s="83">
        <f>COUNTIF(A:A,"testconditie")+COUNTIF(A:A,"test conditie")</f>
        <v>1</v>
      </c>
      <c r="C6" s="83"/>
      <c r="D6" s="83"/>
      <c r="E6" s="83"/>
      <c r="F6" s="100" t="s">
        <v>142</v>
      </c>
      <c r="G6" s="101" t="s">
        <v>19</v>
      </c>
      <c r="H6" s="100" t="s">
        <v>50</v>
      </c>
    </row>
    <row r="7" spans="1:8" s="99" customFormat="1" x14ac:dyDescent="0.2">
      <c r="A7" s="83" t="s">
        <v>144</v>
      </c>
      <c r="B7" s="83">
        <f>COUNTIF(A:A,"testgeval")+COUNTIF(A:A,"test geval")</f>
        <v>11</v>
      </c>
      <c r="C7" s="83"/>
      <c r="D7" s="83"/>
      <c r="E7" s="83"/>
      <c r="F7" s="115"/>
      <c r="G7" s="100" t="s">
        <v>18</v>
      </c>
      <c r="H7" s="116" t="s">
        <v>64</v>
      </c>
    </row>
    <row r="8" spans="1:8" s="131" customFormat="1" x14ac:dyDescent="0.2">
      <c r="A8" s="117" t="s">
        <v>52</v>
      </c>
      <c r="B8" s="118" t="s">
        <v>53</v>
      </c>
      <c r="D8" s="119"/>
    </row>
    <row r="9" spans="1:8" x14ac:dyDescent="0.2">
      <c r="A9" s="117"/>
      <c r="B9" s="120"/>
      <c r="C9" s="131"/>
      <c r="D9" s="119"/>
    </row>
    <row r="10" spans="1:8" s="99" customFormat="1" x14ac:dyDescent="0.2">
      <c r="A10" s="169" t="s">
        <v>156</v>
      </c>
      <c r="B10" s="168" t="str">
        <f ca="1">CONCATENATE(VLOOKUP("*ID",C:D,2,FALSE),"C",COUNTIF(OFFSET(A$1,0,0,ROW(),1), "*conditie")*10)</f>
        <v>NADV01C10</v>
      </c>
      <c r="C10" s="182" t="s">
        <v>401</v>
      </c>
      <c r="D10" s="183"/>
      <c r="E10" s="183"/>
      <c r="F10" s="169" t="s">
        <v>139</v>
      </c>
      <c r="G10" s="169" t="s">
        <v>18</v>
      </c>
      <c r="H10" s="169" t="s">
        <v>194</v>
      </c>
    </row>
    <row r="11" spans="1:8" s="99" customFormat="1" outlineLevel="1" x14ac:dyDescent="0.2">
      <c r="A11" s="110"/>
      <c r="B11" s="118"/>
      <c r="C11" s="102"/>
    </row>
    <row r="12" spans="1:8" s="99" customFormat="1" outlineLevel="1" x14ac:dyDescent="0.2">
      <c r="A12" s="110" t="s">
        <v>54</v>
      </c>
      <c r="B12" s="127"/>
      <c r="C12" s="130"/>
    </row>
    <row r="13" spans="1:8" s="99" customFormat="1" outlineLevel="1" x14ac:dyDescent="0.2">
      <c r="A13" s="110"/>
      <c r="B13" s="118"/>
      <c r="C13" s="102"/>
    </row>
    <row r="14" spans="1:8" s="88" customFormat="1" outlineLevel="1" x14ac:dyDescent="0.2">
      <c r="A14" s="167" t="s">
        <v>157</v>
      </c>
      <c r="B14" s="167" t="str">
        <f ca="1">CONCATENATE(VLOOKUP("*ID",C:D,2,FALSE),"C",COUNTIF(OFFSET(A$1,0,0,ROW(),1), "*conditie")*10)&amp; "T" &amp;(COUNTIF(OFFSET(B$1,0,0,ROW()-1,1),CONCATENATE(VLOOKUP("*ID",C:D,2,FALSE),"C",COUNTIF(OFFSET(A$1,0,0,ROW(),1), "*conditie")*10)&amp; "T*") +1) * 10</f>
        <v>NADV01C10T10</v>
      </c>
      <c r="C14" s="181" t="s">
        <v>402</v>
      </c>
      <c r="D14" s="181"/>
      <c r="E14" s="181"/>
      <c r="F14" s="167" t="s">
        <v>139</v>
      </c>
      <c r="G14" s="167" t="s">
        <v>18</v>
      </c>
      <c r="H14" s="167" t="s">
        <v>194</v>
      </c>
    </row>
    <row r="15" spans="1:8" outlineLevel="2" x14ac:dyDescent="0.2">
      <c r="A15" s="110"/>
      <c r="B15" s="122"/>
      <c r="C15" s="131"/>
    </row>
    <row r="16" spans="1:8" outlineLevel="2" x14ac:dyDescent="0.2">
      <c r="A16" s="110" t="s">
        <v>108</v>
      </c>
      <c r="B16" s="165" t="s">
        <v>410</v>
      </c>
      <c r="C16" s="131"/>
    </row>
    <row r="17" spans="1:8" outlineLevel="2" x14ac:dyDescent="0.2">
      <c r="A17" s="110"/>
      <c r="B17" s="122"/>
      <c r="C17" s="131"/>
    </row>
    <row r="18" spans="1:8" outlineLevel="2" x14ac:dyDescent="0.2">
      <c r="A18" s="110" t="s">
        <v>109</v>
      </c>
      <c r="B18" s="133"/>
      <c r="C18" s="131"/>
    </row>
    <row r="19" spans="1:8" outlineLevel="2" x14ac:dyDescent="0.2">
      <c r="A19" s="110"/>
      <c r="B19" s="122"/>
      <c r="C19" s="131"/>
    </row>
    <row r="20" spans="1:8" outlineLevel="2" x14ac:dyDescent="0.2">
      <c r="A20" s="110"/>
      <c r="B20" s="123"/>
      <c r="C20" s="123"/>
      <c r="D20" s="123"/>
      <c r="E20" s="124"/>
      <c r="F20" s="123"/>
      <c r="G20" s="123"/>
    </row>
    <row r="21" spans="1:8" outlineLevel="2" x14ac:dyDescent="0.2">
      <c r="A21" s="110" t="s">
        <v>32</v>
      </c>
      <c r="B21" s="155" t="s">
        <v>403</v>
      </c>
      <c r="C21" s="125"/>
      <c r="D21" s="125"/>
      <c r="E21" s="125"/>
      <c r="F21" s="125"/>
      <c r="G21" s="125"/>
    </row>
    <row r="22" spans="1:8" outlineLevel="2" x14ac:dyDescent="0.2">
      <c r="A22" s="110"/>
      <c r="B22" s="125"/>
      <c r="C22" s="131"/>
    </row>
    <row r="23" spans="1:8" outlineLevel="2" x14ac:dyDescent="0.2">
      <c r="A23" s="111" t="s">
        <v>33</v>
      </c>
      <c r="B23" s="122" t="s">
        <v>191</v>
      </c>
      <c r="C23" s="131"/>
    </row>
    <row r="24" spans="1:8" outlineLevel="2" x14ac:dyDescent="0.2">
      <c r="A24" s="110"/>
      <c r="B24" s="122"/>
      <c r="C24" s="131"/>
    </row>
    <row r="25" spans="1:8" outlineLevel="2" x14ac:dyDescent="0.2">
      <c r="A25" s="110" t="s">
        <v>136</v>
      </c>
      <c r="B25" s="133" t="s">
        <v>404</v>
      </c>
      <c r="C25" s="131"/>
    </row>
    <row r="26" spans="1:8" s="123" customFormat="1" outlineLevel="2" x14ac:dyDescent="0.2">
      <c r="A26" s="126"/>
      <c r="B26" s="146"/>
    </row>
    <row r="27" spans="1:8" outlineLevel="2" x14ac:dyDescent="0.2">
      <c r="A27" s="110" t="s">
        <v>40</v>
      </c>
      <c r="B27" s="122" t="s">
        <v>251</v>
      </c>
      <c r="C27" s="131"/>
    </row>
    <row r="28" spans="1:8" s="123" customFormat="1" outlineLevel="2" x14ac:dyDescent="0.2">
      <c r="A28" s="126"/>
    </row>
    <row r="29" spans="1:8" s="88" customFormat="1" outlineLevel="1" x14ac:dyDescent="0.2">
      <c r="A29" s="167" t="s">
        <v>157</v>
      </c>
      <c r="B29" s="167" t="str">
        <f ca="1">CONCATENATE(VLOOKUP("*ID",C:D,2,FALSE),"C",COUNTIF(OFFSET(A$1,0,0,ROW(),1), "*conditie")*10)&amp; "T" &amp;(COUNTIF(OFFSET(B$1,0,0,ROW()-1,1),CONCATENATE(VLOOKUP("*ID",C:D,2,FALSE),"C",COUNTIF(OFFSET(A$1,0,0,ROW(),1), "*conditie")*10)&amp; "T*") +1) * 10</f>
        <v>NADV01C10T20</v>
      </c>
      <c r="C29" s="181" t="s">
        <v>405</v>
      </c>
      <c r="D29" s="181"/>
      <c r="E29" s="181"/>
      <c r="F29" s="167" t="s">
        <v>139</v>
      </c>
      <c r="G29" s="167" t="s">
        <v>18</v>
      </c>
      <c r="H29" s="167" t="s">
        <v>194</v>
      </c>
    </row>
    <row r="30" spans="1:8" outlineLevel="2" x14ac:dyDescent="0.2">
      <c r="A30" s="110"/>
      <c r="B30" s="122"/>
      <c r="C30" s="131"/>
    </row>
    <row r="31" spans="1:8" outlineLevel="2" x14ac:dyDescent="0.2">
      <c r="A31" s="110" t="s">
        <v>108</v>
      </c>
      <c r="B31" s="165" t="s">
        <v>409</v>
      </c>
      <c r="C31" s="131"/>
    </row>
    <row r="32" spans="1:8" outlineLevel="2" x14ac:dyDescent="0.2">
      <c r="A32" s="110"/>
      <c r="B32" s="122"/>
      <c r="C32" s="131"/>
    </row>
    <row r="33" spans="1:8" outlineLevel="2" x14ac:dyDescent="0.2">
      <c r="A33" s="110" t="s">
        <v>109</v>
      </c>
      <c r="B33" s="133"/>
      <c r="C33" s="131"/>
    </row>
    <row r="34" spans="1:8" outlineLevel="2" x14ac:dyDescent="0.2">
      <c r="A34" s="110"/>
      <c r="B34" s="122"/>
      <c r="C34" s="131"/>
    </row>
    <row r="35" spans="1:8" outlineLevel="2" x14ac:dyDescent="0.2">
      <c r="A35" s="110"/>
      <c r="B35" s="123"/>
      <c r="C35" s="123"/>
      <c r="D35" s="123"/>
      <c r="E35" s="124"/>
      <c r="F35" s="123"/>
      <c r="G35" s="123"/>
    </row>
    <row r="36" spans="1:8" outlineLevel="2" x14ac:dyDescent="0.2">
      <c r="A36" s="110" t="s">
        <v>32</v>
      </c>
      <c r="B36" s="155" t="s">
        <v>403</v>
      </c>
      <c r="C36" s="125"/>
      <c r="D36" s="125"/>
      <c r="E36" s="125"/>
      <c r="F36" s="125"/>
      <c r="G36" s="125"/>
    </row>
    <row r="37" spans="1:8" outlineLevel="2" x14ac:dyDescent="0.2">
      <c r="A37" s="110"/>
      <c r="B37" s="125"/>
      <c r="C37" s="131"/>
    </row>
    <row r="38" spans="1:8" outlineLevel="2" x14ac:dyDescent="0.2">
      <c r="A38" s="111" t="s">
        <v>33</v>
      </c>
      <c r="B38" s="122" t="s">
        <v>191</v>
      </c>
      <c r="C38" s="131"/>
    </row>
    <row r="39" spans="1:8" outlineLevel="2" x14ac:dyDescent="0.2">
      <c r="A39" s="110"/>
      <c r="B39" s="122"/>
      <c r="C39" s="131"/>
    </row>
    <row r="40" spans="1:8" outlineLevel="2" x14ac:dyDescent="0.2">
      <c r="A40" s="110" t="s">
        <v>136</v>
      </c>
      <c r="B40" s="133" t="s">
        <v>406</v>
      </c>
      <c r="C40" s="131"/>
    </row>
    <row r="41" spans="1:8" s="123" customFormat="1" outlineLevel="2" x14ac:dyDescent="0.2">
      <c r="A41" s="126"/>
      <c r="B41" s="146"/>
    </row>
    <row r="42" spans="1:8" outlineLevel="2" x14ac:dyDescent="0.2">
      <c r="A42" s="110" t="s">
        <v>40</v>
      </c>
      <c r="B42" s="122" t="s">
        <v>251</v>
      </c>
      <c r="C42" s="131"/>
    </row>
    <row r="43" spans="1:8" s="123" customFormat="1" outlineLevel="2" x14ac:dyDescent="0.2">
      <c r="A43" s="126"/>
    </row>
    <row r="44" spans="1:8" s="88" customFormat="1" outlineLevel="1" x14ac:dyDescent="0.2">
      <c r="A44" s="167" t="s">
        <v>157</v>
      </c>
      <c r="B44" s="167" t="str">
        <f ca="1">CONCATENATE(VLOOKUP("*ID",C:D,2,FALSE),"C",COUNTIF(OFFSET(A$1,0,0,ROW(),1), "*conditie")*10)&amp; "T" &amp;(COUNTIF(OFFSET(B$1,0,0,ROW()-1,1),CONCATENATE(VLOOKUP("*ID",C:D,2,FALSE),"C",COUNTIF(OFFSET(A$1,0,0,ROW(),1), "*conditie")*10)&amp; "T*") +1) * 10</f>
        <v>NADV01C10T30</v>
      </c>
      <c r="C44" s="181" t="s">
        <v>407</v>
      </c>
      <c r="D44" s="181"/>
      <c r="E44" s="181"/>
      <c r="F44" s="167" t="s">
        <v>139</v>
      </c>
      <c r="G44" s="167" t="s">
        <v>18</v>
      </c>
      <c r="H44" s="167" t="s">
        <v>194</v>
      </c>
    </row>
    <row r="45" spans="1:8" outlineLevel="2" x14ac:dyDescent="0.2">
      <c r="A45" s="110"/>
      <c r="B45" s="122"/>
      <c r="C45" s="131"/>
    </row>
    <row r="46" spans="1:8" outlineLevel="2" x14ac:dyDescent="0.2">
      <c r="A46" s="110" t="s">
        <v>108</v>
      </c>
      <c r="B46" s="133" t="s">
        <v>408</v>
      </c>
      <c r="C46" s="131"/>
    </row>
    <row r="47" spans="1:8" outlineLevel="2" x14ac:dyDescent="0.2">
      <c r="A47" s="110"/>
      <c r="B47" s="122"/>
      <c r="C47" s="131"/>
    </row>
    <row r="48" spans="1:8" outlineLevel="2" x14ac:dyDescent="0.2">
      <c r="A48" s="110" t="s">
        <v>109</v>
      </c>
      <c r="B48" s="133"/>
      <c r="C48" s="131"/>
    </row>
    <row r="49" spans="1:8" outlineLevel="2" x14ac:dyDescent="0.2">
      <c r="A49" s="110"/>
      <c r="B49" s="122"/>
      <c r="C49" s="131"/>
    </row>
    <row r="50" spans="1:8" outlineLevel="2" x14ac:dyDescent="0.2">
      <c r="A50" s="110"/>
      <c r="B50" s="123"/>
      <c r="C50" s="123"/>
      <c r="D50" s="123"/>
      <c r="E50" s="124"/>
      <c r="F50" s="123"/>
      <c r="G50" s="123"/>
    </row>
    <row r="51" spans="1:8" outlineLevel="2" x14ac:dyDescent="0.2">
      <c r="A51" s="110" t="s">
        <v>32</v>
      </c>
      <c r="B51" s="155" t="s">
        <v>403</v>
      </c>
      <c r="C51" s="125"/>
      <c r="D51" s="125"/>
      <c r="E51" s="125"/>
      <c r="F51" s="125"/>
      <c r="G51" s="125"/>
    </row>
    <row r="52" spans="1:8" outlineLevel="2" x14ac:dyDescent="0.2">
      <c r="A52" s="110"/>
      <c r="B52" s="125"/>
      <c r="C52" s="131"/>
    </row>
    <row r="53" spans="1:8" outlineLevel="2" x14ac:dyDescent="0.2">
      <c r="A53" s="111" t="s">
        <v>33</v>
      </c>
      <c r="B53" s="122" t="s">
        <v>191</v>
      </c>
      <c r="C53" s="131"/>
    </row>
    <row r="54" spans="1:8" outlineLevel="2" x14ac:dyDescent="0.2">
      <c r="A54" s="110"/>
      <c r="B54" s="122"/>
      <c r="C54" s="131"/>
    </row>
    <row r="55" spans="1:8" outlineLevel="2" x14ac:dyDescent="0.2">
      <c r="A55" s="110" t="s">
        <v>136</v>
      </c>
      <c r="B55" s="133" t="s">
        <v>411</v>
      </c>
      <c r="C55" s="131"/>
    </row>
    <row r="56" spans="1:8" s="123" customFormat="1" outlineLevel="2" x14ac:dyDescent="0.2">
      <c r="A56" s="126"/>
      <c r="B56" s="146"/>
    </row>
    <row r="57" spans="1:8" outlineLevel="2" x14ac:dyDescent="0.2">
      <c r="A57" s="110" t="s">
        <v>40</v>
      </c>
      <c r="B57" s="122" t="s">
        <v>251</v>
      </c>
      <c r="C57" s="131"/>
    </row>
    <row r="58" spans="1:8" s="123" customFormat="1" outlineLevel="2" x14ac:dyDescent="0.2">
      <c r="A58" s="126"/>
    </row>
    <row r="59" spans="1:8" s="88" customFormat="1" outlineLevel="1" x14ac:dyDescent="0.2">
      <c r="A59" s="167" t="s">
        <v>157</v>
      </c>
      <c r="B59" s="167" t="str">
        <f ca="1">CONCATENATE(VLOOKUP("*ID",C:D,2,FALSE),"C",COUNTIF(OFFSET(A$1,0,0,ROW(),1), "*conditie")*10)&amp; "T" &amp;(COUNTIF(OFFSET(B$1,0,0,ROW()-1,1),CONCATENATE(VLOOKUP("*ID",C:D,2,FALSE),"C",COUNTIF(OFFSET(A$1,0,0,ROW(),1), "*conditie")*10)&amp; "T*") +1) * 10</f>
        <v>NADV01C10T40</v>
      </c>
      <c r="C59" s="181" t="s">
        <v>412</v>
      </c>
      <c r="D59" s="181"/>
      <c r="E59" s="181"/>
      <c r="F59" s="167" t="s">
        <v>139</v>
      </c>
      <c r="G59" s="167" t="s">
        <v>18</v>
      </c>
      <c r="H59" s="167" t="s">
        <v>194</v>
      </c>
    </row>
    <row r="60" spans="1:8" outlineLevel="2" x14ac:dyDescent="0.2">
      <c r="A60" s="110"/>
      <c r="B60" s="122"/>
      <c r="C60" s="131"/>
    </row>
    <row r="61" spans="1:8" outlineLevel="2" x14ac:dyDescent="0.2">
      <c r="A61" s="110" t="s">
        <v>108</v>
      </c>
      <c r="B61" s="165" t="s">
        <v>413</v>
      </c>
      <c r="C61" s="131"/>
    </row>
    <row r="62" spans="1:8" outlineLevel="2" x14ac:dyDescent="0.2">
      <c r="A62" s="110"/>
      <c r="B62" s="122"/>
      <c r="C62" s="131"/>
    </row>
    <row r="63" spans="1:8" outlineLevel="2" x14ac:dyDescent="0.2">
      <c r="A63" s="110" t="s">
        <v>109</v>
      </c>
      <c r="B63" s="133"/>
      <c r="C63" s="131"/>
    </row>
    <row r="64" spans="1:8" outlineLevel="2" x14ac:dyDescent="0.2">
      <c r="A64" s="110"/>
      <c r="B64" s="122"/>
      <c r="C64" s="131"/>
    </row>
    <row r="65" spans="1:8" outlineLevel="2" x14ac:dyDescent="0.2">
      <c r="A65" s="110"/>
      <c r="B65" s="123"/>
      <c r="C65" s="123"/>
      <c r="D65" s="123"/>
      <c r="E65" s="124"/>
      <c r="F65" s="123"/>
      <c r="G65" s="123"/>
    </row>
    <row r="66" spans="1:8" outlineLevel="2" x14ac:dyDescent="0.2">
      <c r="A66" s="110" t="s">
        <v>32</v>
      </c>
      <c r="B66" s="155" t="s">
        <v>403</v>
      </c>
      <c r="C66" s="125"/>
      <c r="D66" s="125"/>
      <c r="E66" s="125"/>
      <c r="F66" s="125"/>
      <c r="G66" s="125"/>
    </row>
    <row r="67" spans="1:8" outlineLevel="2" x14ac:dyDescent="0.2">
      <c r="A67" s="110"/>
      <c r="B67" s="125"/>
      <c r="C67" s="131"/>
    </row>
    <row r="68" spans="1:8" outlineLevel="2" x14ac:dyDescent="0.2">
      <c r="A68" s="111" t="s">
        <v>33</v>
      </c>
      <c r="B68" s="122" t="s">
        <v>191</v>
      </c>
      <c r="C68" s="131"/>
    </row>
    <row r="69" spans="1:8" outlineLevel="2" x14ac:dyDescent="0.2">
      <c r="A69" s="110"/>
      <c r="B69" s="122"/>
      <c r="C69" s="131"/>
    </row>
    <row r="70" spans="1:8" outlineLevel="2" x14ac:dyDescent="0.2">
      <c r="A70" s="110" t="s">
        <v>136</v>
      </c>
      <c r="B70" s="133" t="s">
        <v>414</v>
      </c>
      <c r="C70" s="131"/>
    </row>
    <row r="71" spans="1:8" s="123" customFormat="1" outlineLevel="2" x14ac:dyDescent="0.2">
      <c r="A71" s="126"/>
      <c r="B71" s="146"/>
    </row>
    <row r="72" spans="1:8" s="123" customFormat="1" outlineLevel="2" x14ac:dyDescent="0.2">
      <c r="A72" s="126"/>
      <c r="B72" s="146"/>
    </row>
    <row r="73" spans="1:8" outlineLevel="2" x14ac:dyDescent="0.2">
      <c r="A73" s="110" t="s">
        <v>40</v>
      </c>
      <c r="B73" s="122" t="s">
        <v>251</v>
      </c>
      <c r="C73" s="131"/>
    </row>
    <row r="74" spans="1:8" s="123" customFormat="1" outlineLevel="2" x14ac:dyDescent="0.2">
      <c r="A74" s="126"/>
    </row>
    <row r="75" spans="1:8" s="88" customFormat="1" outlineLevel="1" x14ac:dyDescent="0.2">
      <c r="A75" s="167" t="s">
        <v>157</v>
      </c>
      <c r="B75" s="167" t="str">
        <f ca="1">CONCATENATE(VLOOKUP("*ID",C:D,2,FALSE),"C",COUNTIF(OFFSET(A$1,0,0,ROW(),1), "*conditie")*10)&amp; "T" &amp;(COUNTIF(OFFSET(B$1,0,0,ROW()-1,1),CONCATENATE(VLOOKUP("*ID",C:D,2,FALSE),"C",COUNTIF(OFFSET(A$1,0,0,ROW(),1), "*conditie")*10)&amp; "T*") +1) * 10</f>
        <v>NADV01C10T50</v>
      </c>
      <c r="C75" s="181" t="s">
        <v>415</v>
      </c>
      <c r="D75" s="181"/>
      <c r="E75" s="181"/>
      <c r="F75" s="167" t="s">
        <v>139</v>
      </c>
      <c r="G75" s="167" t="s">
        <v>18</v>
      </c>
      <c r="H75" s="167" t="s">
        <v>194</v>
      </c>
    </row>
    <row r="76" spans="1:8" outlineLevel="2" x14ac:dyDescent="0.2">
      <c r="A76" s="110"/>
      <c r="B76" s="122"/>
      <c r="C76" s="131"/>
    </row>
    <row r="77" spans="1:8" outlineLevel="2" x14ac:dyDescent="0.2">
      <c r="A77" s="110" t="s">
        <v>108</v>
      </c>
      <c r="B77" s="166" t="s">
        <v>416</v>
      </c>
      <c r="C77" s="131"/>
    </row>
    <row r="78" spans="1:8" outlineLevel="2" x14ac:dyDescent="0.2">
      <c r="A78" s="110"/>
      <c r="B78" s="122"/>
      <c r="C78" s="131"/>
    </row>
    <row r="79" spans="1:8" outlineLevel="2" x14ac:dyDescent="0.2">
      <c r="A79" s="110" t="s">
        <v>109</v>
      </c>
      <c r="B79" s="133"/>
      <c r="C79" s="131"/>
    </row>
    <row r="80" spans="1:8" outlineLevel="2" x14ac:dyDescent="0.2">
      <c r="A80" s="110"/>
      <c r="B80" s="122"/>
      <c r="C80" s="131"/>
    </row>
    <row r="81" spans="1:8" outlineLevel="2" x14ac:dyDescent="0.2">
      <c r="A81" s="110"/>
      <c r="B81" s="123"/>
      <c r="C81" s="123"/>
      <c r="D81" s="123"/>
      <c r="E81" s="124"/>
      <c r="F81" s="123"/>
      <c r="G81" s="123"/>
    </row>
    <row r="82" spans="1:8" outlineLevel="2" x14ac:dyDescent="0.2">
      <c r="A82" s="110" t="s">
        <v>32</v>
      </c>
      <c r="B82" s="155" t="s">
        <v>403</v>
      </c>
      <c r="C82" s="125"/>
      <c r="D82" s="125"/>
      <c r="E82" s="125"/>
      <c r="F82" s="125"/>
      <c r="G82" s="125"/>
    </row>
    <row r="83" spans="1:8" outlineLevel="2" x14ac:dyDescent="0.2">
      <c r="A83" s="110"/>
      <c r="B83" s="125"/>
      <c r="C83" s="131"/>
    </row>
    <row r="84" spans="1:8" outlineLevel="2" x14ac:dyDescent="0.2">
      <c r="A84" s="111" t="s">
        <v>33</v>
      </c>
      <c r="B84" s="122" t="s">
        <v>191</v>
      </c>
      <c r="C84" s="131"/>
    </row>
    <row r="85" spans="1:8" outlineLevel="2" x14ac:dyDescent="0.2">
      <c r="A85" s="110"/>
      <c r="B85" s="122"/>
      <c r="C85" s="131"/>
    </row>
    <row r="86" spans="1:8" outlineLevel="2" x14ac:dyDescent="0.2">
      <c r="A86" s="110" t="s">
        <v>136</v>
      </c>
      <c r="B86" s="133" t="s">
        <v>417</v>
      </c>
      <c r="C86" s="131"/>
    </row>
    <row r="87" spans="1:8" s="123" customFormat="1" outlineLevel="2" x14ac:dyDescent="0.2">
      <c r="A87" s="126"/>
      <c r="B87" s="146"/>
    </row>
    <row r="88" spans="1:8" s="123" customFormat="1" outlineLevel="2" x14ac:dyDescent="0.2">
      <c r="A88" s="126"/>
      <c r="B88" s="146"/>
    </row>
    <row r="89" spans="1:8" outlineLevel="2" x14ac:dyDescent="0.2">
      <c r="A89" s="110" t="s">
        <v>40</v>
      </c>
      <c r="B89" s="122" t="s">
        <v>251</v>
      </c>
      <c r="C89" s="131"/>
    </row>
    <row r="90" spans="1:8" s="123" customFormat="1" outlineLevel="2" x14ac:dyDescent="0.2">
      <c r="A90" s="126"/>
    </row>
    <row r="91" spans="1:8" s="88" customFormat="1" outlineLevel="1" x14ac:dyDescent="0.2">
      <c r="A91" s="167" t="s">
        <v>157</v>
      </c>
      <c r="B91" s="167" t="str">
        <f ca="1">CONCATENATE(VLOOKUP("*ID",C:D,2,FALSE),"C",COUNTIF(OFFSET(A$1,0,0,ROW(),1), "*conditie")*10)&amp; "T" &amp;(COUNTIF(OFFSET(B$1,0,0,ROW()-1,1),CONCATENATE(VLOOKUP("*ID",C:D,2,FALSE),"C",COUNTIF(OFFSET(A$1,0,0,ROW(),1), "*conditie")*10)&amp; "T*") +1) * 10</f>
        <v>NADV01C10T60</v>
      </c>
      <c r="C91" s="181" t="s">
        <v>418</v>
      </c>
      <c r="D91" s="181"/>
      <c r="E91" s="181"/>
      <c r="F91" s="167" t="s">
        <v>139</v>
      </c>
      <c r="G91" s="167" t="s">
        <v>18</v>
      </c>
      <c r="H91" s="167" t="s">
        <v>194</v>
      </c>
    </row>
    <row r="92" spans="1:8" outlineLevel="2" x14ac:dyDescent="0.2">
      <c r="A92" s="110"/>
      <c r="B92" s="122"/>
      <c r="C92" s="131"/>
    </row>
    <row r="93" spans="1:8" outlineLevel="2" x14ac:dyDescent="0.2">
      <c r="A93" s="110" t="s">
        <v>108</v>
      </c>
      <c r="B93" s="166" t="s">
        <v>419</v>
      </c>
      <c r="C93" s="131"/>
    </row>
    <row r="94" spans="1:8" outlineLevel="2" x14ac:dyDescent="0.2">
      <c r="A94" s="110"/>
      <c r="B94" s="122"/>
      <c r="C94" s="131"/>
    </row>
    <row r="95" spans="1:8" outlineLevel="2" x14ac:dyDescent="0.2">
      <c r="A95" s="110" t="s">
        <v>109</v>
      </c>
      <c r="B95" s="133"/>
      <c r="C95" s="131"/>
    </row>
    <row r="96" spans="1:8" outlineLevel="2" x14ac:dyDescent="0.2">
      <c r="A96" s="110"/>
      <c r="B96" s="122"/>
      <c r="C96" s="131"/>
    </row>
    <row r="97" spans="1:8" outlineLevel="2" x14ac:dyDescent="0.2">
      <c r="A97" s="110"/>
      <c r="B97" s="123"/>
      <c r="C97" s="123"/>
      <c r="D97" s="123"/>
      <c r="E97" s="124"/>
      <c r="F97" s="123"/>
      <c r="G97" s="123"/>
    </row>
    <row r="98" spans="1:8" outlineLevel="2" x14ac:dyDescent="0.2">
      <c r="A98" s="110" t="s">
        <v>32</v>
      </c>
      <c r="B98" s="155" t="s">
        <v>403</v>
      </c>
      <c r="C98" s="125"/>
      <c r="D98" s="125"/>
      <c r="E98" s="125"/>
      <c r="F98" s="125"/>
      <c r="G98" s="125"/>
    </row>
    <row r="99" spans="1:8" outlineLevel="2" x14ac:dyDescent="0.2">
      <c r="A99" s="110"/>
      <c r="B99" s="125"/>
      <c r="C99" s="131"/>
    </row>
    <row r="100" spans="1:8" outlineLevel="2" x14ac:dyDescent="0.2">
      <c r="A100" s="111" t="s">
        <v>33</v>
      </c>
      <c r="B100" s="122" t="s">
        <v>191</v>
      </c>
      <c r="C100" s="131"/>
    </row>
    <row r="101" spans="1:8" outlineLevel="2" x14ac:dyDescent="0.2">
      <c r="A101" s="110"/>
      <c r="B101" s="122"/>
      <c r="C101" s="131"/>
    </row>
    <row r="102" spans="1:8" outlineLevel="2" x14ac:dyDescent="0.2">
      <c r="A102" s="110" t="s">
        <v>136</v>
      </c>
      <c r="B102" s="133" t="s">
        <v>420</v>
      </c>
      <c r="C102" s="131"/>
    </row>
    <row r="103" spans="1:8" s="123" customFormat="1" outlineLevel="2" x14ac:dyDescent="0.2">
      <c r="A103" s="126"/>
      <c r="B103" s="146"/>
    </row>
    <row r="104" spans="1:8" outlineLevel="2" x14ac:dyDescent="0.2">
      <c r="A104" s="110" t="s">
        <v>40</v>
      </c>
      <c r="B104" s="122" t="s">
        <v>251</v>
      </c>
      <c r="C104" s="131"/>
    </row>
    <row r="105" spans="1:8" s="123" customFormat="1" outlineLevel="2" x14ac:dyDescent="0.2">
      <c r="A105" s="126"/>
    </row>
    <row r="106" spans="1:8" s="88" customFormat="1" outlineLevel="1" x14ac:dyDescent="0.2">
      <c r="A106" s="167" t="s">
        <v>157</v>
      </c>
      <c r="B106" s="167" t="str">
        <f ca="1">CONCATENATE(VLOOKUP("*ID",C:D,2,FALSE),"C",COUNTIF(OFFSET(A$1,0,0,ROW(),1), "*conditie")*10)&amp; "T" &amp;(COUNTIF(OFFSET(B$1,0,0,ROW()-1,1),CONCATENATE(VLOOKUP("*ID",C:D,2,FALSE),"C",COUNTIF(OFFSET(A$1,0,0,ROW(),1), "*conditie")*10)&amp; "T*") +1) * 10</f>
        <v>NADV01C10T70</v>
      </c>
      <c r="C106" s="181" t="s">
        <v>421</v>
      </c>
      <c r="D106" s="181"/>
      <c r="E106" s="181"/>
      <c r="F106" s="167" t="s">
        <v>139</v>
      </c>
      <c r="G106" s="167" t="s">
        <v>18</v>
      </c>
      <c r="H106" s="167" t="s">
        <v>194</v>
      </c>
    </row>
    <row r="107" spans="1:8" outlineLevel="2" x14ac:dyDescent="0.2">
      <c r="A107" s="110"/>
      <c r="B107" s="122"/>
      <c r="C107" s="131"/>
    </row>
    <row r="108" spans="1:8" outlineLevel="2" x14ac:dyDescent="0.2">
      <c r="A108" s="110" t="s">
        <v>108</v>
      </c>
      <c r="B108" s="166" t="s">
        <v>435</v>
      </c>
      <c r="C108" s="131"/>
    </row>
    <row r="109" spans="1:8" outlineLevel="2" x14ac:dyDescent="0.2">
      <c r="A109" s="110"/>
      <c r="B109" s="122"/>
      <c r="C109" s="131"/>
    </row>
    <row r="110" spans="1:8" outlineLevel="2" x14ac:dyDescent="0.2">
      <c r="A110" s="110" t="s">
        <v>109</v>
      </c>
      <c r="B110" s="133"/>
      <c r="C110" s="131"/>
    </row>
    <row r="111" spans="1:8" outlineLevel="2" x14ac:dyDescent="0.2">
      <c r="A111" s="110"/>
      <c r="B111" s="122"/>
      <c r="C111" s="131"/>
    </row>
    <row r="112" spans="1:8" outlineLevel="2" x14ac:dyDescent="0.2">
      <c r="A112" s="110"/>
      <c r="B112" s="123"/>
      <c r="C112" s="123"/>
      <c r="D112" s="123"/>
      <c r="E112" s="124"/>
      <c r="F112" s="123"/>
      <c r="G112" s="123"/>
    </row>
    <row r="113" spans="1:8" outlineLevel="2" x14ac:dyDescent="0.2">
      <c r="A113" s="110" t="s">
        <v>32</v>
      </c>
      <c r="B113" s="155" t="s">
        <v>434</v>
      </c>
      <c r="C113" s="125"/>
      <c r="D113" s="125"/>
      <c r="E113" s="125"/>
      <c r="F113" s="125"/>
      <c r="G113" s="125"/>
    </row>
    <row r="114" spans="1:8" outlineLevel="2" x14ac:dyDescent="0.2">
      <c r="A114" s="110"/>
      <c r="B114" s="125"/>
      <c r="C114" s="131"/>
    </row>
    <row r="115" spans="1:8" outlineLevel="2" x14ac:dyDescent="0.2">
      <c r="A115" s="111" t="s">
        <v>33</v>
      </c>
      <c r="B115" s="122" t="s">
        <v>191</v>
      </c>
      <c r="C115" s="131"/>
    </row>
    <row r="116" spans="1:8" outlineLevel="2" x14ac:dyDescent="0.2">
      <c r="A116" s="110"/>
      <c r="B116" s="122"/>
      <c r="C116" s="131"/>
    </row>
    <row r="117" spans="1:8" outlineLevel="2" x14ac:dyDescent="0.2">
      <c r="A117" s="110" t="s">
        <v>136</v>
      </c>
      <c r="B117" s="133" t="s">
        <v>417</v>
      </c>
      <c r="C117" s="131"/>
    </row>
    <row r="118" spans="1:8" s="123" customFormat="1" outlineLevel="2" x14ac:dyDescent="0.2">
      <c r="A118" s="126"/>
      <c r="B118" s="146"/>
    </row>
    <row r="119" spans="1:8" outlineLevel="2" x14ac:dyDescent="0.2">
      <c r="A119" s="110" t="s">
        <v>40</v>
      </c>
      <c r="B119" s="122" t="s">
        <v>251</v>
      </c>
      <c r="C119" s="131"/>
    </row>
    <row r="120" spans="1:8" s="123" customFormat="1" outlineLevel="2" x14ac:dyDescent="0.2">
      <c r="A120" s="126"/>
    </row>
    <row r="121" spans="1:8" s="88" customFormat="1" outlineLevel="1" x14ac:dyDescent="0.2">
      <c r="A121" s="167" t="s">
        <v>157</v>
      </c>
      <c r="B121" s="167" t="str">
        <f ca="1">CONCATENATE(VLOOKUP("*ID",C:D,2,FALSE),"C",COUNTIF(OFFSET(A$1,0,0,ROW(),1), "*conditie")*10)&amp; "T" &amp;(COUNTIF(OFFSET(B$1,0,0,ROW()-1,1),CONCATENATE(VLOOKUP("*ID",C:D,2,FALSE),"C",COUNTIF(OFFSET(A$1,0,0,ROW(),1), "*conditie")*10)&amp; "T*") +1) * 10</f>
        <v>NADV01C10T80</v>
      </c>
      <c r="C121" s="181" t="s">
        <v>422</v>
      </c>
      <c r="D121" s="181"/>
      <c r="E121" s="181"/>
      <c r="F121" s="167" t="s">
        <v>139</v>
      </c>
      <c r="G121" s="167" t="s">
        <v>18</v>
      </c>
      <c r="H121" s="167" t="s">
        <v>194</v>
      </c>
    </row>
    <row r="122" spans="1:8" outlineLevel="2" x14ac:dyDescent="0.2">
      <c r="A122" s="110"/>
      <c r="B122" s="122"/>
      <c r="C122" s="131"/>
    </row>
    <row r="123" spans="1:8" outlineLevel="2" x14ac:dyDescent="0.2">
      <c r="A123" s="110" t="s">
        <v>108</v>
      </c>
      <c r="B123" s="166" t="s">
        <v>435</v>
      </c>
      <c r="C123" s="131"/>
    </row>
    <row r="124" spans="1:8" outlineLevel="2" x14ac:dyDescent="0.2">
      <c r="A124" s="110"/>
      <c r="B124" s="122"/>
      <c r="C124" s="131"/>
    </row>
    <row r="125" spans="1:8" outlineLevel="2" x14ac:dyDescent="0.2">
      <c r="A125" s="110" t="s">
        <v>109</v>
      </c>
      <c r="B125" s="133"/>
      <c r="C125" s="131"/>
    </row>
    <row r="126" spans="1:8" outlineLevel="2" x14ac:dyDescent="0.2">
      <c r="A126" s="110"/>
      <c r="B126" s="122"/>
      <c r="C126" s="131"/>
    </row>
    <row r="127" spans="1:8" outlineLevel="2" x14ac:dyDescent="0.2">
      <c r="A127" s="110"/>
      <c r="B127" s="123"/>
      <c r="C127" s="123"/>
      <c r="D127" s="123"/>
      <c r="E127" s="124"/>
      <c r="F127" s="123"/>
      <c r="G127" s="123"/>
    </row>
    <row r="128" spans="1:8" outlineLevel="2" x14ac:dyDescent="0.2">
      <c r="A128" s="110" t="s">
        <v>32</v>
      </c>
      <c r="B128" s="155" t="s">
        <v>434</v>
      </c>
      <c r="C128" s="125"/>
      <c r="D128" s="125"/>
      <c r="E128" s="125"/>
      <c r="F128" s="125"/>
      <c r="G128" s="125"/>
    </row>
    <row r="129" spans="1:8" outlineLevel="2" x14ac:dyDescent="0.2">
      <c r="A129" s="110"/>
      <c r="B129" s="125"/>
      <c r="C129" s="131"/>
    </row>
    <row r="130" spans="1:8" outlineLevel="2" x14ac:dyDescent="0.2">
      <c r="A130" s="111" t="s">
        <v>33</v>
      </c>
      <c r="B130" s="122" t="s">
        <v>191</v>
      </c>
      <c r="C130" s="131"/>
    </row>
    <row r="131" spans="1:8" outlineLevel="2" x14ac:dyDescent="0.2">
      <c r="A131" s="110"/>
      <c r="B131" s="122"/>
      <c r="C131" s="131"/>
    </row>
    <row r="132" spans="1:8" outlineLevel="2" x14ac:dyDescent="0.2">
      <c r="A132" s="110" t="s">
        <v>136</v>
      </c>
      <c r="B132" s="133" t="s">
        <v>417</v>
      </c>
      <c r="C132" s="131"/>
    </row>
    <row r="133" spans="1:8" s="123" customFormat="1" outlineLevel="2" x14ac:dyDescent="0.2">
      <c r="A133" s="126"/>
      <c r="B133" s="146"/>
    </row>
    <row r="134" spans="1:8" outlineLevel="2" x14ac:dyDescent="0.2">
      <c r="A134" s="110" t="s">
        <v>40</v>
      </c>
      <c r="B134" s="122" t="s">
        <v>251</v>
      </c>
      <c r="C134" s="131"/>
    </row>
    <row r="135" spans="1:8" s="123" customFormat="1" outlineLevel="2" x14ac:dyDescent="0.2">
      <c r="A135" s="126"/>
    </row>
    <row r="136" spans="1:8" s="88" customFormat="1" outlineLevel="1" x14ac:dyDescent="0.2">
      <c r="A136" s="167" t="s">
        <v>157</v>
      </c>
      <c r="B136" s="167" t="str">
        <f ca="1">CONCATENATE(VLOOKUP("*ID",C:D,2,FALSE),"C",COUNTIF(OFFSET(A$1,0,0,ROW(),1), "*conditie")*10)&amp; "T" &amp;(COUNTIF(OFFSET(B$1,0,0,ROW()-1,1),CONCATENATE(VLOOKUP("*ID",C:D,2,FALSE),"C",COUNTIF(OFFSET(A$1,0,0,ROW(),1), "*conditie")*10)&amp; "T*") +1) * 10</f>
        <v>NADV01C10T90</v>
      </c>
      <c r="C136" s="181" t="s">
        <v>423</v>
      </c>
      <c r="D136" s="181"/>
      <c r="E136" s="181"/>
      <c r="F136" s="167" t="s">
        <v>139</v>
      </c>
      <c r="G136" s="167" t="s">
        <v>18</v>
      </c>
      <c r="H136" s="167" t="s">
        <v>194</v>
      </c>
    </row>
    <row r="137" spans="1:8" outlineLevel="2" x14ac:dyDescent="0.2">
      <c r="A137" s="110"/>
      <c r="B137" s="122"/>
      <c r="C137" s="131"/>
    </row>
    <row r="138" spans="1:8" outlineLevel="2" x14ac:dyDescent="0.2">
      <c r="A138" s="110" t="s">
        <v>108</v>
      </c>
      <c r="B138" s="166" t="s">
        <v>432</v>
      </c>
      <c r="C138" s="131"/>
    </row>
    <row r="139" spans="1:8" outlineLevel="2" x14ac:dyDescent="0.2">
      <c r="A139" s="110"/>
      <c r="B139" s="122"/>
      <c r="C139" s="131"/>
    </row>
    <row r="140" spans="1:8" outlineLevel="2" x14ac:dyDescent="0.2">
      <c r="A140" s="110" t="s">
        <v>109</v>
      </c>
      <c r="B140" s="133"/>
      <c r="C140" s="131"/>
    </row>
    <row r="141" spans="1:8" outlineLevel="2" x14ac:dyDescent="0.2">
      <c r="A141" s="110"/>
      <c r="B141" s="122"/>
      <c r="C141" s="131"/>
    </row>
    <row r="142" spans="1:8" outlineLevel="2" x14ac:dyDescent="0.2">
      <c r="A142" s="110"/>
      <c r="B142" s="123"/>
      <c r="C142" s="123"/>
      <c r="D142" s="123"/>
      <c r="E142" s="124"/>
      <c r="F142" s="123"/>
      <c r="G142" s="123"/>
    </row>
    <row r="143" spans="1:8" outlineLevel="2" x14ac:dyDescent="0.2">
      <c r="A143" s="110" t="s">
        <v>32</v>
      </c>
      <c r="B143" s="155" t="s">
        <v>428</v>
      </c>
      <c r="C143" s="125"/>
      <c r="D143" s="125"/>
      <c r="E143" s="125"/>
      <c r="F143" s="125"/>
      <c r="G143" s="125"/>
    </row>
    <row r="144" spans="1:8" outlineLevel="2" x14ac:dyDescent="0.2">
      <c r="A144" s="110"/>
      <c r="B144" s="125"/>
      <c r="C144" s="131"/>
    </row>
    <row r="145" spans="1:8" outlineLevel="2" x14ac:dyDescent="0.2">
      <c r="A145" s="111" t="s">
        <v>33</v>
      </c>
      <c r="B145" s="122" t="s">
        <v>191</v>
      </c>
      <c r="C145" s="131"/>
    </row>
    <row r="146" spans="1:8" outlineLevel="2" x14ac:dyDescent="0.2">
      <c r="A146" s="110"/>
      <c r="B146" s="122"/>
      <c r="C146" s="131"/>
    </row>
    <row r="147" spans="1:8" outlineLevel="2" x14ac:dyDescent="0.2">
      <c r="A147" s="110" t="s">
        <v>136</v>
      </c>
      <c r="B147" s="133" t="s">
        <v>424</v>
      </c>
      <c r="C147" s="131"/>
    </row>
    <row r="148" spans="1:8" s="123" customFormat="1" outlineLevel="2" x14ac:dyDescent="0.2">
      <c r="A148" s="126"/>
      <c r="B148" s="146"/>
    </row>
    <row r="149" spans="1:8" outlineLevel="2" x14ac:dyDescent="0.2">
      <c r="A149" s="110" t="s">
        <v>40</v>
      </c>
      <c r="B149" s="122" t="s">
        <v>251</v>
      </c>
      <c r="C149" s="131"/>
    </row>
    <row r="150" spans="1:8" s="123" customFormat="1" outlineLevel="2" x14ac:dyDescent="0.2">
      <c r="A150" s="126"/>
    </row>
    <row r="151" spans="1:8" s="88" customFormat="1" outlineLevel="1" x14ac:dyDescent="0.2">
      <c r="A151" s="167" t="s">
        <v>157</v>
      </c>
      <c r="B151" s="167" t="str">
        <f ca="1">CONCATENATE(VLOOKUP("*ID",C:D,2,FALSE),"C",COUNTIF(OFFSET(A$1,0,0,ROW(),1), "*conditie")*10)&amp; "T" &amp;(COUNTIF(OFFSET(B$1,0,0,ROW()-1,1),CONCATENATE(VLOOKUP("*ID",C:D,2,FALSE),"C",COUNTIF(OFFSET(A$1,0,0,ROW(),1), "*conditie")*10)&amp; "T*") +1) * 10</f>
        <v>NADV01C10T100</v>
      </c>
      <c r="C151" s="181" t="s">
        <v>425</v>
      </c>
      <c r="D151" s="181"/>
      <c r="E151" s="181"/>
      <c r="F151" s="167" t="s">
        <v>139</v>
      </c>
      <c r="G151" s="167" t="s">
        <v>18</v>
      </c>
      <c r="H151" s="167" t="s">
        <v>194</v>
      </c>
    </row>
    <row r="152" spans="1:8" outlineLevel="2" x14ac:dyDescent="0.2">
      <c r="A152" s="110"/>
      <c r="B152" s="122"/>
      <c r="C152" s="131"/>
    </row>
    <row r="153" spans="1:8" outlineLevel="2" x14ac:dyDescent="0.2">
      <c r="A153" s="110" t="s">
        <v>108</v>
      </c>
      <c r="B153" s="166" t="s">
        <v>431</v>
      </c>
      <c r="C153" s="131"/>
    </row>
    <row r="154" spans="1:8" outlineLevel="2" x14ac:dyDescent="0.2">
      <c r="A154" s="110"/>
      <c r="B154" s="122"/>
      <c r="C154" s="131"/>
    </row>
    <row r="155" spans="1:8" outlineLevel="2" x14ac:dyDescent="0.2">
      <c r="A155" s="110" t="s">
        <v>109</v>
      </c>
      <c r="B155" s="133"/>
      <c r="C155" s="131"/>
    </row>
    <row r="156" spans="1:8" outlineLevel="2" x14ac:dyDescent="0.2">
      <c r="A156" s="110"/>
      <c r="B156" s="122"/>
      <c r="C156" s="131"/>
    </row>
    <row r="157" spans="1:8" outlineLevel="2" x14ac:dyDescent="0.2">
      <c r="A157" s="110"/>
      <c r="B157" s="123"/>
      <c r="C157" s="123"/>
      <c r="D157" s="123"/>
      <c r="E157" s="124"/>
      <c r="F157" s="123"/>
      <c r="G157" s="123"/>
    </row>
    <row r="158" spans="1:8" outlineLevel="2" x14ac:dyDescent="0.2">
      <c r="A158" s="110" t="s">
        <v>32</v>
      </c>
      <c r="B158" s="155" t="s">
        <v>430</v>
      </c>
      <c r="C158" s="125"/>
      <c r="D158" s="125"/>
      <c r="E158" s="125"/>
      <c r="F158" s="125"/>
      <c r="G158" s="125"/>
    </row>
    <row r="159" spans="1:8" outlineLevel="2" x14ac:dyDescent="0.2">
      <c r="A159" s="110"/>
      <c r="B159" s="125"/>
      <c r="C159" s="131"/>
    </row>
    <row r="160" spans="1:8" outlineLevel="2" x14ac:dyDescent="0.2">
      <c r="A160" s="111" t="s">
        <v>33</v>
      </c>
      <c r="B160" s="122" t="s">
        <v>191</v>
      </c>
      <c r="C160" s="131"/>
    </row>
    <row r="161" spans="1:8" outlineLevel="2" x14ac:dyDescent="0.2">
      <c r="A161" s="110"/>
      <c r="B161" s="122"/>
      <c r="C161" s="131"/>
    </row>
    <row r="162" spans="1:8" outlineLevel="2" x14ac:dyDescent="0.2">
      <c r="A162" s="110" t="s">
        <v>136</v>
      </c>
      <c r="B162" s="133" t="s">
        <v>426</v>
      </c>
      <c r="C162" s="131"/>
    </row>
    <row r="163" spans="1:8" s="123" customFormat="1" outlineLevel="2" x14ac:dyDescent="0.2">
      <c r="A163" s="126"/>
      <c r="B163" s="146"/>
    </row>
    <row r="164" spans="1:8" outlineLevel="2" x14ac:dyDescent="0.2">
      <c r="A164" s="110" t="s">
        <v>40</v>
      </c>
      <c r="B164" s="122" t="s">
        <v>251</v>
      </c>
      <c r="C164" s="131"/>
    </row>
    <row r="165" spans="1:8" s="123" customFormat="1" outlineLevel="2" x14ac:dyDescent="0.2">
      <c r="A165" s="126"/>
    </row>
    <row r="166" spans="1:8" s="88" customFormat="1" outlineLevel="1" x14ac:dyDescent="0.2">
      <c r="A166" s="167" t="s">
        <v>157</v>
      </c>
      <c r="B166" s="167" t="str">
        <f ca="1">CONCATENATE(VLOOKUP("*ID",C:D,2,FALSE),"C",COUNTIF(OFFSET(A$1,0,0,ROW(),1), "*conditie")*10)&amp; "T" &amp;(COUNTIF(OFFSET(B$1,0,0,ROW()-1,1),CONCATENATE(VLOOKUP("*ID",C:D,2,FALSE),"C",COUNTIF(OFFSET(A$1,0,0,ROW(),1), "*conditie")*10)&amp; "T*") +1) * 10</f>
        <v>NADV01C10T110</v>
      </c>
      <c r="C166" s="181" t="s">
        <v>427</v>
      </c>
      <c r="D166" s="181"/>
      <c r="E166" s="181"/>
      <c r="F166" s="167" t="s">
        <v>139</v>
      </c>
      <c r="G166" s="167" t="s">
        <v>18</v>
      </c>
      <c r="H166" s="167" t="s">
        <v>194</v>
      </c>
    </row>
    <row r="167" spans="1:8" outlineLevel="2" x14ac:dyDescent="0.2">
      <c r="A167" s="110"/>
      <c r="B167" s="122"/>
      <c r="C167" s="131"/>
    </row>
    <row r="168" spans="1:8" outlineLevel="2" x14ac:dyDescent="0.2">
      <c r="A168" s="110" t="s">
        <v>108</v>
      </c>
      <c r="B168" s="166" t="s">
        <v>433</v>
      </c>
      <c r="C168" s="131"/>
    </row>
    <row r="169" spans="1:8" outlineLevel="2" x14ac:dyDescent="0.2">
      <c r="A169" s="110"/>
      <c r="B169" s="122"/>
      <c r="C169" s="131"/>
    </row>
    <row r="170" spans="1:8" outlineLevel="2" x14ac:dyDescent="0.2">
      <c r="A170" s="110" t="s">
        <v>109</v>
      </c>
      <c r="B170" s="133"/>
      <c r="C170" s="131"/>
    </row>
    <row r="171" spans="1:8" outlineLevel="2" x14ac:dyDescent="0.2">
      <c r="A171" s="110"/>
      <c r="B171" s="122"/>
      <c r="C171" s="131"/>
    </row>
    <row r="172" spans="1:8" outlineLevel="2" x14ac:dyDescent="0.2">
      <c r="A172" s="110"/>
      <c r="B172" s="123"/>
      <c r="C172" s="123"/>
      <c r="D172" s="123"/>
      <c r="E172" s="124"/>
      <c r="F172" s="123"/>
      <c r="G172" s="123"/>
    </row>
    <row r="173" spans="1:8" outlineLevel="2" x14ac:dyDescent="0.2">
      <c r="A173" s="110" t="s">
        <v>32</v>
      </c>
      <c r="B173" s="155" t="s">
        <v>429</v>
      </c>
      <c r="C173" s="125"/>
      <c r="D173" s="125"/>
      <c r="E173" s="125"/>
      <c r="F173" s="125"/>
      <c r="G173" s="125"/>
    </row>
    <row r="174" spans="1:8" outlineLevel="2" x14ac:dyDescent="0.2">
      <c r="A174" s="110"/>
      <c r="B174" s="125"/>
      <c r="C174" s="131"/>
    </row>
    <row r="175" spans="1:8" outlineLevel="2" x14ac:dyDescent="0.2">
      <c r="A175" s="111" t="s">
        <v>33</v>
      </c>
      <c r="B175" s="122" t="s">
        <v>191</v>
      </c>
      <c r="C175" s="131"/>
    </row>
    <row r="176" spans="1:8" outlineLevel="2" x14ac:dyDescent="0.2">
      <c r="A176" s="110"/>
      <c r="B176" s="122"/>
      <c r="C176" s="131"/>
    </row>
    <row r="177" spans="1:3" outlineLevel="2" x14ac:dyDescent="0.2">
      <c r="A177" s="110" t="s">
        <v>136</v>
      </c>
      <c r="B177" s="133" t="s">
        <v>424</v>
      </c>
      <c r="C177" s="131"/>
    </row>
    <row r="178" spans="1:3" s="123" customFormat="1" outlineLevel="2" x14ac:dyDescent="0.2">
      <c r="A178" s="126"/>
      <c r="B178" s="146"/>
    </row>
    <row r="179" spans="1:3" outlineLevel="2" x14ac:dyDescent="0.2">
      <c r="A179" s="110" t="s">
        <v>40</v>
      </c>
      <c r="B179" s="122" t="s">
        <v>251</v>
      </c>
      <c r="C179" s="131"/>
    </row>
    <row r="180" spans="1:3" s="123" customFormat="1" outlineLevel="2" x14ac:dyDescent="0.2">
      <c r="A180" s="126"/>
    </row>
  </sheetData>
  <mergeCells count="12">
    <mergeCell ref="C166:E166"/>
    <mergeCell ref="C10:E10"/>
    <mergeCell ref="C14:E14"/>
    <mergeCell ref="C29:E29"/>
    <mergeCell ref="C44:E44"/>
    <mergeCell ref="C59:E59"/>
    <mergeCell ref="C75:E75"/>
    <mergeCell ref="C91:E91"/>
    <mergeCell ref="C106:E106"/>
    <mergeCell ref="C121:E121"/>
    <mergeCell ref="C136:E136"/>
    <mergeCell ref="C151:E151"/>
  </mergeCells>
  <dataValidations count="4">
    <dataValidation type="list" allowBlank="1" showInputMessage="1" showErrorMessage="1" errorTitle="Not a valid value" error="The value you have entered is not valid_x000a__x000a_A user has restricted values that can be entered into this cell_x000a_" sqref="H10 H14 H29 H44 H59 H75 H91 H106 H121 H136 H151 H166" xr:uid="{00000000-0002-0000-0A00-000000000000}">
      <formula1>$H$2:$H$6</formula1>
    </dataValidation>
    <dataValidation type="list" allowBlank="1" showInputMessage="1" showErrorMessage="1" errorTitle="Not a valid value" error="The value you have entered is not valid_x000a__x000a_A user has restricted values that can be entered into this cell_x000a_" sqref="G10 G14 G29 G44 G59 G75 G91 G106 G121 G136 G151 G166" xr:uid="{00000000-0002-0000-0A00-000001000000}">
      <formula1>$G$2:$G$7</formula1>
    </dataValidation>
    <dataValidation type="list" allowBlank="1" showInputMessage="1" showErrorMessage="1" errorTitle="Not a valid value" error="The value you have entered is not valid_x000a__x000a_A user has restricted values that can be entered into this cell_x000a_" sqref="F10 F14 F29 F44 F59 F75 F91 F106 F121 F136 F151 F166" xr:uid="{00000000-0002-0000-0A00-000002000000}">
      <formula1>$F$2:$F$6</formula1>
    </dataValidation>
    <dataValidation type="list" allowBlank="1" showInputMessage="1" showErrorMessage="1" sqref="D5" xr:uid="{00000000-0002-0000-0A00-000003000000}">
      <formula1>$H$2:$H$6</formula1>
    </dataValidation>
  </dataValidations>
  <printOptions headings="1" gridLines="1"/>
  <pageMargins left="0.76" right="0.78740157480314965" top="0.72" bottom="0.7" header="0.51181102362204722" footer="0.51181102362204722"/>
  <pageSetup paperSize="9" scale="55" fitToHeight="100" orientation="landscape" horizontalDpi="4294967295" verticalDpi="4294967295" r:id="rId1"/>
  <headerFooter alignWithMargins="0">
    <oddHeader>&amp;C&amp;A</oddHeader>
    <oddFooter xml:space="preserve">&amp;L&amp;D &amp;CPagina &amp;P van &amp;N&amp;R&amp;F </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outlinePr summaryBelow="0"/>
    <pageSetUpPr fitToPage="1"/>
  </sheetPr>
  <dimension ref="A1:H239"/>
  <sheetViews>
    <sheetView workbookViewId="0">
      <pane ySplit="7" topLeftCell="A8" activePane="bottomLeft" state="frozen"/>
      <selection pane="bottomLeft" activeCell="D7" sqref="D7"/>
    </sheetView>
  </sheetViews>
  <sheetFormatPr defaultColWidth="11.42578125" defaultRowHeight="12.75" outlineLevelRow="2" x14ac:dyDescent="0.2"/>
  <cols>
    <col min="1" max="1" width="29.7109375" style="90" customWidth="1"/>
    <col min="2" max="2" width="33" style="131" customWidth="1"/>
    <col min="3" max="3" width="27.7109375" style="130" customWidth="1"/>
    <col min="4" max="4" width="27.7109375" style="131" customWidth="1"/>
    <col min="5" max="5" width="37" style="131" customWidth="1"/>
    <col min="6" max="20" width="27.7109375" style="130" customWidth="1"/>
    <col min="21" max="16384" width="11.42578125" style="130"/>
  </cols>
  <sheetData>
    <row r="1" spans="1:8" s="99" customFormat="1" x14ac:dyDescent="0.2">
      <c r="A1" s="83" t="s">
        <v>36</v>
      </c>
      <c r="B1" s="83" t="str">
        <f>Clusterkaart!B1</f>
        <v>BMR</v>
      </c>
      <c r="C1" s="83" t="s">
        <v>146</v>
      </c>
      <c r="D1" s="83" t="s">
        <v>439</v>
      </c>
      <c r="E1" s="83"/>
      <c r="F1" s="83" t="s">
        <v>48</v>
      </c>
      <c r="G1" s="83" t="s">
        <v>192</v>
      </c>
      <c r="H1" s="83" t="s">
        <v>193</v>
      </c>
    </row>
    <row r="2" spans="1:8" s="99" customFormat="1" x14ac:dyDescent="0.2">
      <c r="A2" s="83" t="s">
        <v>42</v>
      </c>
      <c r="B2" s="83" t="str">
        <f>Clusterkaart!B3</f>
        <v>2.2</v>
      </c>
      <c r="C2" s="83" t="s">
        <v>147</v>
      </c>
      <c r="D2" s="83"/>
      <c r="E2" s="83"/>
      <c r="F2" s="100" t="s">
        <v>56</v>
      </c>
      <c r="G2" s="100" t="s">
        <v>56</v>
      </c>
      <c r="H2" s="100" t="s">
        <v>56</v>
      </c>
    </row>
    <row r="3" spans="1:8" s="99" customFormat="1" x14ac:dyDescent="0.2">
      <c r="A3" s="83" t="s">
        <v>13</v>
      </c>
      <c r="B3" s="103">
        <f>Clusterkaart!B4</f>
        <v>41395</v>
      </c>
      <c r="C3" s="83" t="s">
        <v>41</v>
      </c>
      <c r="D3" s="103">
        <v>41719</v>
      </c>
      <c r="E3" s="83"/>
      <c r="F3" s="100" t="s">
        <v>139</v>
      </c>
      <c r="G3" s="100" t="s">
        <v>143</v>
      </c>
      <c r="H3" s="100" t="s">
        <v>194</v>
      </c>
    </row>
    <row r="4" spans="1:8" s="99" customFormat="1" x14ac:dyDescent="0.2">
      <c r="A4" s="83" t="s">
        <v>88</v>
      </c>
      <c r="B4" s="83" t="str">
        <f>Clusterkaart!B5</f>
        <v>oBRP</v>
      </c>
      <c r="C4" s="83" t="s">
        <v>12</v>
      </c>
      <c r="D4" s="83" t="s">
        <v>537</v>
      </c>
      <c r="E4" s="83"/>
      <c r="F4" s="100" t="s">
        <v>140</v>
      </c>
      <c r="G4" s="100" t="s">
        <v>26</v>
      </c>
      <c r="H4" s="100" t="s">
        <v>195</v>
      </c>
    </row>
    <row r="5" spans="1:8" s="99" customFormat="1" x14ac:dyDescent="0.2">
      <c r="A5" s="83" t="s">
        <v>89</v>
      </c>
      <c r="B5" s="83" t="str">
        <f>Clusterkaart!B6</f>
        <v>&lt;naam stakeholder&gt;</v>
      </c>
      <c r="C5" s="83" t="s">
        <v>55</v>
      </c>
      <c r="D5" s="83" t="s">
        <v>194</v>
      </c>
      <c r="E5" s="83"/>
      <c r="F5" s="100" t="s">
        <v>141</v>
      </c>
      <c r="G5" s="100" t="s">
        <v>20</v>
      </c>
      <c r="H5" s="100" t="s">
        <v>49</v>
      </c>
    </row>
    <row r="6" spans="1:8" s="99" customFormat="1" x14ac:dyDescent="0.2">
      <c r="A6" s="83" t="s">
        <v>121</v>
      </c>
      <c r="B6" s="83">
        <f>COUNTIF(A:A,"testconditie")+COUNTIF(A:A,"test conditie")</f>
        <v>2</v>
      </c>
      <c r="C6" s="83"/>
      <c r="D6" s="83"/>
      <c r="E6" s="83"/>
      <c r="F6" s="100" t="s">
        <v>142</v>
      </c>
      <c r="G6" s="101" t="s">
        <v>19</v>
      </c>
      <c r="H6" s="100" t="s">
        <v>50</v>
      </c>
    </row>
    <row r="7" spans="1:8" s="99" customFormat="1" x14ac:dyDescent="0.2">
      <c r="A7" s="83" t="s">
        <v>144</v>
      </c>
      <c r="B7" s="83">
        <f>COUNTIF(A:A,"testgeval")+COUNTIF(A:A,"test geval")</f>
        <v>14</v>
      </c>
      <c r="C7" s="83"/>
      <c r="D7" s="83"/>
      <c r="E7" s="83"/>
      <c r="F7" s="115"/>
      <c r="G7" s="100" t="s">
        <v>18</v>
      </c>
      <c r="H7" s="116" t="s">
        <v>64</v>
      </c>
    </row>
    <row r="8" spans="1:8" s="131" customFormat="1" x14ac:dyDescent="0.2">
      <c r="A8" s="117" t="s">
        <v>52</v>
      </c>
      <c r="B8" s="118" t="s">
        <v>53</v>
      </c>
      <c r="D8" s="119"/>
    </row>
    <row r="9" spans="1:8" x14ac:dyDescent="0.2">
      <c r="A9" s="117"/>
      <c r="B9" s="120"/>
      <c r="C9" s="131"/>
      <c r="D9" s="119"/>
    </row>
    <row r="10" spans="1:8" s="99" customFormat="1" x14ac:dyDescent="0.2">
      <c r="A10" s="171" t="s">
        <v>156</v>
      </c>
      <c r="B10" s="170" t="str">
        <f ca="1">CONCATENATE(VLOOKUP("*ID",C:D,2,FALSE),"C",COUNTIF(OFFSET(A$1,0,0,ROW(),1), "*conditie")*10)</f>
        <v>VBPL13C10</v>
      </c>
      <c r="C10" s="182" t="s">
        <v>485</v>
      </c>
      <c r="D10" s="183"/>
      <c r="E10" s="183"/>
      <c r="F10" s="171" t="s">
        <v>139</v>
      </c>
      <c r="G10" s="171" t="s">
        <v>18</v>
      </c>
      <c r="H10" s="171" t="s">
        <v>194</v>
      </c>
    </row>
    <row r="11" spans="1:8" s="99" customFormat="1" outlineLevel="1" x14ac:dyDescent="0.2">
      <c r="A11" s="110"/>
      <c r="B11" s="118"/>
      <c r="C11" s="102"/>
    </row>
    <row r="12" spans="1:8" s="99" customFormat="1" outlineLevel="1" x14ac:dyDescent="0.2">
      <c r="A12" s="110" t="s">
        <v>54</v>
      </c>
      <c r="B12" s="127"/>
      <c r="C12" s="130"/>
    </row>
    <row r="13" spans="1:8" s="99" customFormat="1" outlineLevel="1" x14ac:dyDescent="0.2">
      <c r="A13" s="110"/>
      <c r="B13" s="118"/>
      <c r="C13" s="102"/>
    </row>
    <row r="14" spans="1:8" s="88" customFormat="1" outlineLevel="1" x14ac:dyDescent="0.2">
      <c r="A14" s="172" t="s">
        <v>157</v>
      </c>
      <c r="B14" s="172" t="str">
        <f ca="1">CONCATENATE(VLOOKUP("*ID",C:D,2,FALSE),"C",COUNTIF(OFFSET(A$1,0,0,ROW(),1), "*conditie")*10)&amp; "T" &amp;(COUNTIF(OFFSET(B$1,0,0,ROW()-1,1),CONCATENATE(VLOOKUP("*ID",C:D,2,FALSE),"C",COUNTIF(OFFSET(A$1,0,0,ROW(),1), "*conditie")*10)&amp; "T*") +1) * 10</f>
        <v>VBPL13C10T10</v>
      </c>
      <c r="C14" s="172" t="s">
        <v>443</v>
      </c>
      <c r="D14" s="172"/>
      <c r="E14" s="172"/>
      <c r="F14" s="172" t="s">
        <v>139</v>
      </c>
      <c r="G14" s="172" t="s">
        <v>18</v>
      </c>
      <c r="H14" s="172" t="s">
        <v>194</v>
      </c>
    </row>
    <row r="15" spans="1:8" outlineLevel="2" x14ac:dyDescent="0.2">
      <c r="A15" s="110"/>
      <c r="B15" s="122"/>
      <c r="C15" s="131"/>
    </row>
    <row r="16" spans="1:8" outlineLevel="2" x14ac:dyDescent="0.2">
      <c r="A16" s="110" t="s">
        <v>108</v>
      </c>
      <c r="B16" s="165" t="s">
        <v>440</v>
      </c>
      <c r="C16" s="131"/>
    </row>
    <row r="17" spans="1:8" outlineLevel="2" x14ac:dyDescent="0.2">
      <c r="A17" s="110"/>
      <c r="B17" s="133" t="s">
        <v>442</v>
      </c>
      <c r="C17" s="131"/>
    </row>
    <row r="18" spans="1:8" outlineLevel="2" x14ac:dyDescent="0.2">
      <c r="A18" s="110" t="s">
        <v>109</v>
      </c>
      <c r="B18" s="133"/>
      <c r="C18" s="131"/>
    </row>
    <row r="19" spans="1:8" outlineLevel="2" x14ac:dyDescent="0.2">
      <c r="A19" s="110"/>
      <c r="B19" s="122"/>
      <c r="C19" s="131"/>
    </row>
    <row r="20" spans="1:8" outlineLevel="2" x14ac:dyDescent="0.2">
      <c r="A20" s="110"/>
      <c r="B20" s="123"/>
      <c r="C20" s="123"/>
      <c r="D20" s="123"/>
      <c r="E20" s="124"/>
      <c r="F20" s="123"/>
      <c r="G20" s="123"/>
    </row>
    <row r="21" spans="1:8" outlineLevel="2" x14ac:dyDescent="0.2">
      <c r="A21" s="110" t="s">
        <v>32</v>
      </c>
      <c r="B21" s="155" t="s">
        <v>444</v>
      </c>
      <c r="C21" s="125"/>
      <c r="D21" s="125"/>
      <c r="E21" s="125"/>
      <c r="F21" s="125"/>
      <c r="G21" s="125"/>
    </row>
    <row r="22" spans="1:8" outlineLevel="2" x14ac:dyDescent="0.2">
      <c r="A22" s="110"/>
      <c r="B22" s="125"/>
      <c r="C22" s="131"/>
    </row>
    <row r="23" spans="1:8" outlineLevel="2" x14ac:dyDescent="0.2">
      <c r="A23" s="111" t="s">
        <v>33</v>
      </c>
      <c r="B23" s="122" t="s">
        <v>191</v>
      </c>
      <c r="C23" s="131"/>
    </row>
    <row r="24" spans="1:8" outlineLevel="2" x14ac:dyDescent="0.2">
      <c r="A24" s="110"/>
      <c r="B24" s="122"/>
      <c r="C24" s="131"/>
    </row>
    <row r="25" spans="1:8" outlineLevel="2" x14ac:dyDescent="0.2">
      <c r="A25" s="110" t="s">
        <v>136</v>
      </c>
      <c r="B25" s="133" t="s">
        <v>441</v>
      </c>
      <c r="C25" s="131"/>
    </row>
    <row r="26" spans="1:8" s="123" customFormat="1" outlineLevel="2" x14ac:dyDescent="0.2">
      <c r="A26" s="126"/>
      <c r="B26" s="146" t="s">
        <v>487</v>
      </c>
    </row>
    <row r="27" spans="1:8" s="123" customFormat="1" outlineLevel="2" x14ac:dyDescent="0.2">
      <c r="A27" s="126"/>
      <c r="B27" s="146" t="s">
        <v>486</v>
      </c>
    </row>
    <row r="28" spans="1:8" outlineLevel="2" x14ac:dyDescent="0.2">
      <c r="A28" s="110" t="s">
        <v>40</v>
      </c>
      <c r="B28" s="122" t="s">
        <v>251</v>
      </c>
      <c r="C28" s="131"/>
    </row>
    <row r="29" spans="1:8" s="123" customFormat="1" outlineLevel="2" x14ac:dyDescent="0.2">
      <c r="A29" s="126"/>
    </row>
    <row r="30" spans="1:8" s="88" customFormat="1" outlineLevel="1" x14ac:dyDescent="0.2">
      <c r="A30" s="172" t="s">
        <v>157</v>
      </c>
      <c r="B30" s="172" t="str">
        <f ca="1">CONCATENATE(VLOOKUP("*ID",C:D,2,FALSE),"C",COUNTIF(OFFSET(A$1,0,0,ROW(),1), "*conditie")*10)&amp; "T" &amp;(COUNTIF(OFFSET(B$1,0,0,ROW()-1,1),CONCATENATE(VLOOKUP("*ID",C:D,2,FALSE),"C",COUNTIF(OFFSET(A$1,0,0,ROW(),1), "*conditie")*10)&amp; "T*") +1) * 10</f>
        <v>VBPL13C10T20</v>
      </c>
      <c r="C30" s="172" t="s">
        <v>445</v>
      </c>
      <c r="D30" s="172"/>
      <c r="E30" s="172"/>
      <c r="F30" s="172" t="s">
        <v>139</v>
      </c>
      <c r="G30" s="172" t="s">
        <v>18</v>
      </c>
      <c r="H30" s="172" t="s">
        <v>194</v>
      </c>
    </row>
    <row r="31" spans="1:8" outlineLevel="2" x14ac:dyDescent="0.2">
      <c r="A31" s="110"/>
      <c r="B31" s="122"/>
      <c r="C31" s="131"/>
    </row>
    <row r="32" spans="1:8" outlineLevel="2" x14ac:dyDescent="0.2">
      <c r="A32" s="110" t="s">
        <v>108</v>
      </c>
      <c r="B32" s="165" t="s">
        <v>440</v>
      </c>
      <c r="C32" s="131"/>
    </row>
    <row r="33" spans="1:8" outlineLevel="2" x14ac:dyDescent="0.2">
      <c r="A33" s="110"/>
      <c r="B33" s="133" t="s">
        <v>449</v>
      </c>
      <c r="C33" s="131"/>
    </row>
    <row r="34" spans="1:8" outlineLevel="2" x14ac:dyDescent="0.2">
      <c r="A34" s="110" t="s">
        <v>109</v>
      </c>
      <c r="B34" s="133"/>
      <c r="C34" s="131"/>
    </row>
    <row r="35" spans="1:8" outlineLevel="2" x14ac:dyDescent="0.2">
      <c r="A35" s="110"/>
      <c r="B35" s="122"/>
      <c r="C35" s="131"/>
    </row>
    <row r="36" spans="1:8" outlineLevel="2" x14ac:dyDescent="0.2">
      <c r="A36" s="110"/>
      <c r="B36" s="123"/>
      <c r="C36" s="123"/>
      <c r="D36" s="123"/>
      <c r="E36" s="124"/>
      <c r="F36" s="123"/>
      <c r="G36" s="123"/>
    </row>
    <row r="37" spans="1:8" outlineLevel="2" x14ac:dyDescent="0.2">
      <c r="A37" s="110" t="s">
        <v>32</v>
      </c>
      <c r="B37" s="155" t="s">
        <v>446</v>
      </c>
      <c r="C37" s="125"/>
      <c r="D37" s="125"/>
      <c r="E37" s="125"/>
      <c r="F37" s="125"/>
      <c r="G37" s="125"/>
    </row>
    <row r="38" spans="1:8" outlineLevel="2" x14ac:dyDescent="0.2">
      <c r="A38" s="110"/>
      <c r="B38" s="125"/>
      <c r="C38" s="131"/>
    </row>
    <row r="39" spans="1:8" outlineLevel="2" x14ac:dyDescent="0.2">
      <c r="A39" s="111" t="s">
        <v>33</v>
      </c>
      <c r="B39" s="122" t="s">
        <v>191</v>
      </c>
      <c r="C39" s="131"/>
    </row>
    <row r="40" spans="1:8" outlineLevel="2" x14ac:dyDescent="0.2">
      <c r="A40" s="110"/>
      <c r="B40" s="122"/>
      <c r="C40" s="131"/>
    </row>
    <row r="41" spans="1:8" outlineLevel="2" x14ac:dyDescent="0.2">
      <c r="A41" s="110" t="s">
        <v>136</v>
      </c>
      <c r="B41" s="133" t="s">
        <v>441</v>
      </c>
      <c r="C41" s="131"/>
    </row>
    <row r="42" spans="1:8" s="123" customFormat="1" outlineLevel="2" x14ac:dyDescent="0.2">
      <c r="A42" s="126"/>
      <c r="B42" s="146" t="s">
        <v>488</v>
      </c>
    </row>
    <row r="43" spans="1:8" s="123" customFormat="1" outlineLevel="2" x14ac:dyDescent="0.2">
      <c r="A43" s="126"/>
      <c r="B43" s="146" t="s">
        <v>486</v>
      </c>
    </row>
    <row r="44" spans="1:8" outlineLevel="2" x14ac:dyDescent="0.2">
      <c r="A44" s="110" t="s">
        <v>40</v>
      </c>
      <c r="B44" s="122" t="s">
        <v>251</v>
      </c>
      <c r="C44" s="131"/>
    </row>
    <row r="45" spans="1:8" s="123" customFormat="1" outlineLevel="2" x14ac:dyDescent="0.2">
      <c r="A45" s="126"/>
    </row>
    <row r="46" spans="1:8" s="88" customFormat="1" outlineLevel="1" x14ac:dyDescent="0.2">
      <c r="A46" s="172" t="s">
        <v>157</v>
      </c>
      <c r="B46" s="172" t="str">
        <f ca="1">CONCATENATE(VLOOKUP("*ID",C:D,2,FALSE),"C",COUNTIF(OFFSET(A$1,0,0,ROW(),1), "*conditie")*10)&amp; "T" &amp;(COUNTIF(OFFSET(B$1,0,0,ROW()-1,1),CONCATENATE(VLOOKUP("*ID",C:D,2,FALSE),"C",COUNTIF(OFFSET(A$1,0,0,ROW(),1), "*conditie")*10)&amp; "T*") +1) * 10</f>
        <v>VBPL13C10T30</v>
      </c>
      <c r="C46" s="172" t="s">
        <v>447</v>
      </c>
      <c r="D46" s="172"/>
      <c r="E46" s="172"/>
      <c r="F46" s="172" t="s">
        <v>139</v>
      </c>
      <c r="G46" s="172" t="s">
        <v>18</v>
      </c>
      <c r="H46" s="172" t="s">
        <v>194</v>
      </c>
    </row>
    <row r="47" spans="1:8" outlineLevel="2" x14ac:dyDescent="0.2">
      <c r="A47" s="110"/>
      <c r="B47" s="122"/>
      <c r="C47" s="131"/>
    </row>
    <row r="48" spans="1:8" outlineLevel="2" x14ac:dyDescent="0.2">
      <c r="A48" s="110" t="s">
        <v>108</v>
      </c>
      <c r="B48" s="165" t="s">
        <v>440</v>
      </c>
      <c r="C48" s="131"/>
    </row>
    <row r="49" spans="1:8" outlineLevel="2" x14ac:dyDescent="0.2">
      <c r="A49" s="110"/>
      <c r="B49" s="133" t="s">
        <v>450</v>
      </c>
      <c r="C49" s="131"/>
    </row>
    <row r="50" spans="1:8" outlineLevel="2" x14ac:dyDescent="0.2">
      <c r="A50" s="110" t="s">
        <v>109</v>
      </c>
      <c r="B50" s="133"/>
      <c r="C50" s="131"/>
    </row>
    <row r="51" spans="1:8" outlineLevel="2" x14ac:dyDescent="0.2">
      <c r="A51" s="110"/>
      <c r="B51" s="122"/>
      <c r="C51" s="131"/>
    </row>
    <row r="52" spans="1:8" outlineLevel="2" x14ac:dyDescent="0.2">
      <c r="A52" s="110"/>
      <c r="B52" s="123"/>
      <c r="C52" s="123"/>
      <c r="D52" s="123"/>
      <c r="E52" s="124"/>
      <c r="F52" s="123"/>
      <c r="G52" s="123"/>
    </row>
    <row r="53" spans="1:8" outlineLevel="2" x14ac:dyDescent="0.2">
      <c r="A53" s="110" t="s">
        <v>32</v>
      </c>
      <c r="B53" s="155" t="s">
        <v>448</v>
      </c>
      <c r="C53" s="125"/>
      <c r="D53" s="125"/>
      <c r="E53" s="125"/>
      <c r="F53" s="125"/>
      <c r="G53" s="125"/>
    </row>
    <row r="54" spans="1:8" outlineLevel="2" x14ac:dyDescent="0.2">
      <c r="A54" s="110"/>
      <c r="B54" s="125"/>
      <c r="C54" s="131"/>
    </row>
    <row r="55" spans="1:8" outlineLevel="2" x14ac:dyDescent="0.2">
      <c r="A55" s="111" t="s">
        <v>33</v>
      </c>
      <c r="B55" s="122" t="s">
        <v>191</v>
      </c>
      <c r="C55" s="131"/>
    </row>
    <row r="56" spans="1:8" outlineLevel="2" x14ac:dyDescent="0.2">
      <c r="A56" s="110"/>
      <c r="B56" s="122"/>
      <c r="C56" s="131"/>
    </row>
    <row r="57" spans="1:8" outlineLevel="2" x14ac:dyDescent="0.2">
      <c r="A57" s="110" t="s">
        <v>136</v>
      </c>
      <c r="B57" s="133" t="s">
        <v>441</v>
      </c>
      <c r="C57" s="131"/>
    </row>
    <row r="58" spans="1:8" s="123" customFormat="1" outlineLevel="2" x14ac:dyDescent="0.2">
      <c r="A58" s="126"/>
      <c r="B58" s="146" t="s">
        <v>490</v>
      </c>
    </row>
    <row r="59" spans="1:8" s="123" customFormat="1" outlineLevel="2" x14ac:dyDescent="0.2">
      <c r="A59" s="126"/>
      <c r="B59" s="146" t="s">
        <v>489</v>
      </c>
    </row>
    <row r="60" spans="1:8" outlineLevel="2" x14ac:dyDescent="0.2">
      <c r="A60" s="110" t="s">
        <v>40</v>
      </c>
      <c r="B60" s="122" t="s">
        <v>251</v>
      </c>
      <c r="C60" s="131"/>
    </row>
    <row r="61" spans="1:8" s="123" customFormat="1" outlineLevel="2" x14ac:dyDescent="0.2">
      <c r="A61" s="126"/>
    </row>
    <row r="62" spans="1:8" s="88" customFormat="1" outlineLevel="1" x14ac:dyDescent="0.2">
      <c r="A62" s="172" t="s">
        <v>157</v>
      </c>
      <c r="B62" s="172" t="str">
        <f ca="1">CONCATENATE(VLOOKUP("*ID",C:D,2,FALSE),"C",COUNTIF(OFFSET(A$1,0,0,ROW(),1), "*conditie")*10)&amp; "T" &amp;(COUNTIF(OFFSET(B$1,0,0,ROW()-1,1),CONCATENATE(VLOOKUP("*ID",C:D,2,FALSE),"C",COUNTIF(OFFSET(A$1,0,0,ROW(),1), "*conditie")*10)&amp; "T*") +1) * 10</f>
        <v>VBPL13C10T40</v>
      </c>
      <c r="C62" s="172" t="s">
        <v>455</v>
      </c>
      <c r="D62" s="172"/>
      <c r="E62" s="172"/>
      <c r="F62" s="172" t="s">
        <v>139</v>
      </c>
      <c r="G62" s="172" t="s">
        <v>18</v>
      </c>
      <c r="H62" s="172" t="s">
        <v>194</v>
      </c>
    </row>
    <row r="63" spans="1:8" outlineLevel="2" x14ac:dyDescent="0.2">
      <c r="A63" s="110"/>
      <c r="B63" s="122"/>
      <c r="C63" s="131"/>
    </row>
    <row r="64" spans="1:8" outlineLevel="2" x14ac:dyDescent="0.2">
      <c r="A64" s="110" t="s">
        <v>108</v>
      </c>
      <c r="B64" s="165" t="s">
        <v>440</v>
      </c>
      <c r="C64" s="131"/>
    </row>
    <row r="65" spans="1:8" outlineLevel="2" x14ac:dyDescent="0.2">
      <c r="A65" s="110"/>
      <c r="B65" s="133" t="s">
        <v>451</v>
      </c>
      <c r="C65" s="131"/>
    </row>
    <row r="66" spans="1:8" outlineLevel="2" x14ac:dyDescent="0.2">
      <c r="A66" s="110" t="s">
        <v>109</v>
      </c>
      <c r="B66" s="133"/>
      <c r="C66" s="131"/>
    </row>
    <row r="67" spans="1:8" outlineLevel="2" x14ac:dyDescent="0.2">
      <c r="A67" s="110"/>
      <c r="B67" s="122"/>
      <c r="C67" s="131"/>
    </row>
    <row r="68" spans="1:8" outlineLevel="2" x14ac:dyDescent="0.2">
      <c r="A68" s="110"/>
      <c r="B68" s="123"/>
      <c r="C68" s="123"/>
      <c r="D68" s="123"/>
      <c r="E68" s="124"/>
      <c r="F68" s="123"/>
      <c r="G68" s="123"/>
    </row>
    <row r="69" spans="1:8" outlineLevel="2" x14ac:dyDescent="0.2">
      <c r="A69" s="110" t="s">
        <v>32</v>
      </c>
      <c r="B69" s="155" t="s">
        <v>452</v>
      </c>
      <c r="C69" s="125"/>
      <c r="D69" s="125"/>
      <c r="E69" s="125"/>
      <c r="F69" s="125"/>
      <c r="G69" s="125"/>
    </row>
    <row r="70" spans="1:8" outlineLevel="2" x14ac:dyDescent="0.2">
      <c r="A70" s="110"/>
      <c r="B70" s="125"/>
      <c r="C70" s="131"/>
    </row>
    <row r="71" spans="1:8" outlineLevel="2" x14ac:dyDescent="0.2">
      <c r="A71" s="111" t="s">
        <v>33</v>
      </c>
      <c r="B71" s="122" t="s">
        <v>191</v>
      </c>
      <c r="C71" s="131"/>
    </row>
    <row r="72" spans="1:8" outlineLevel="2" x14ac:dyDescent="0.2">
      <c r="A72" s="110"/>
      <c r="B72" s="122"/>
      <c r="C72" s="131"/>
    </row>
    <row r="73" spans="1:8" outlineLevel="2" x14ac:dyDescent="0.2">
      <c r="A73" s="110" t="s">
        <v>136</v>
      </c>
      <c r="B73" s="133" t="s">
        <v>441</v>
      </c>
      <c r="C73" s="131"/>
    </row>
    <row r="74" spans="1:8" s="123" customFormat="1" outlineLevel="2" x14ac:dyDescent="0.2">
      <c r="A74" s="126"/>
      <c r="B74" s="146" t="s">
        <v>490</v>
      </c>
    </row>
    <row r="75" spans="1:8" s="123" customFormat="1" outlineLevel="2" x14ac:dyDescent="0.2">
      <c r="A75" s="126"/>
      <c r="B75" s="146" t="s">
        <v>491</v>
      </c>
    </row>
    <row r="76" spans="1:8" outlineLevel="2" x14ac:dyDescent="0.2">
      <c r="A76" s="110" t="s">
        <v>40</v>
      </c>
      <c r="B76" s="122" t="s">
        <v>251</v>
      </c>
      <c r="C76" s="131"/>
    </row>
    <row r="77" spans="1:8" s="123" customFormat="1" outlineLevel="2" x14ac:dyDescent="0.2">
      <c r="A77" s="126"/>
    </row>
    <row r="78" spans="1:8" s="88" customFormat="1" outlineLevel="1" x14ac:dyDescent="0.2">
      <c r="A78" s="172" t="s">
        <v>157</v>
      </c>
      <c r="B78" s="172" t="str">
        <f ca="1">CONCATENATE(VLOOKUP("*ID",C:D,2,FALSE),"C",COUNTIF(OFFSET(A$1,0,0,ROW(),1), "*conditie")*10)&amp; "T" &amp;(COUNTIF(OFFSET(B$1,0,0,ROW()-1,1),CONCATENATE(VLOOKUP("*ID",C:D,2,FALSE),"C",COUNTIF(OFFSET(A$1,0,0,ROW(),1), "*conditie")*10)&amp; "T*") +1) * 10</f>
        <v>VBPL13C10T50</v>
      </c>
      <c r="C78" s="172" t="s">
        <v>456</v>
      </c>
      <c r="D78" s="172"/>
      <c r="E78" s="172"/>
      <c r="F78" s="172" t="s">
        <v>139</v>
      </c>
      <c r="G78" s="172" t="s">
        <v>18</v>
      </c>
      <c r="H78" s="172" t="s">
        <v>194</v>
      </c>
    </row>
    <row r="79" spans="1:8" outlineLevel="2" x14ac:dyDescent="0.2">
      <c r="A79" s="110"/>
      <c r="B79" s="122"/>
      <c r="C79" s="131"/>
    </row>
    <row r="80" spans="1:8" outlineLevel="2" x14ac:dyDescent="0.2">
      <c r="A80" s="110" t="s">
        <v>108</v>
      </c>
      <c r="B80" s="165" t="s">
        <v>440</v>
      </c>
      <c r="C80" s="131"/>
    </row>
    <row r="81" spans="1:8" outlineLevel="2" x14ac:dyDescent="0.2">
      <c r="A81" s="110"/>
      <c r="B81" s="133" t="s">
        <v>453</v>
      </c>
      <c r="C81" s="131"/>
    </row>
    <row r="82" spans="1:8" outlineLevel="2" x14ac:dyDescent="0.2">
      <c r="A82" s="110" t="s">
        <v>109</v>
      </c>
      <c r="B82" s="133"/>
      <c r="C82" s="131"/>
    </row>
    <row r="83" spans="1:8" outlineLevel="2" x14ac:dyDescent="0.2">
      <c r="A83" s="110"/>
      <c r="B83" s="122"/>
      <c r="C83" s="131"/>
    </row>
    <row r="84" spans="1:8" outlineLevel="2" x14ac:dyDescent="0.2">
      <c r="A84" s="110"/>
      <c r="B84" s="123"/>
      <c r="C84" s="123"/>
      <c r="D84" s="123"/>
      <c r="E84" s="124"/>
      <c r="F84" s="123"/>
      <c r="G84" s="123"/>
    </row>
    <row r="85" spans="1:8" outlineLevel="2" x14ac:dyDescent="0.2">
      <c r="A85" s="110" t="s">
        <v>32</v>
      </c>
      <c r="B85" s="155" t="s">
        <v>454</v>
      </c>
      <c r="C85" s="125"/>
      <c r="D85" s="125"/>
      <c r="E85" s="125"/>
      <c r="F85" s="125"/>
      <c r="G85" s="125"/>
    </row>
    <row r="86" spans="1:8" outlineLevel="2" x14ac:dyDescent="0.2">
      <c r="A86" s="110"/>
      <c r="B86" s="125"/>
      <c r="C86" s="131"/>
    </row>
    <row r="87" spans="1:8" outlineLevel="2" x14ac:dyDescent="0.2">
      <c r="A87" s="111" t="s">
        <v>33</v>
      </c>
      <c r="B87" s="122" t="s">
        <v>191</v>
      </c>
      <c r="C87" s="131"/>
    </row>
    <row r="88" spans="1:8" outlineLevel="2" x14ac:dyDescent="0.2">
      <c r="A88" s="110"/>
      <c r="B88" s="122"/>
      <c r="C88" s="131"/>
    </row>
    <row r="89" spans="1:8" outlineLevel="2" x14ac:dyDescent="0.2">
      <c r="A89" s="110" t="s">
        <v>136</v>
      </c>
      <c r="B89" s="133" t="s">
        <v>441</v>
      </c>
      <c r="C89" s="131"/>
    </row>
    <row r="90" spans="1:8" s="123" customFormat="1" outlineLevel="2" x14ac:dyDescent="0.2">
      <c r="A90" s="126"/>
      <c r="B90" s="146" t="s">
        <v>490</v>
      </c>
    </row>
    <row r="91" spans="1:8" s="123" customFormat="1" outlineLevel="2" x14ac:dyDescent="0.2">
      <c r="A91" s="126"/>
      <c r="B91" s="146" t="s">
        <v>492</v>
      </c>
    </row>
    <row r="92" spans="1:8" outlineLevel="2" x14ac:dyDescent="0.2">
      <c r="A92" s="110" t="s">
        <v>40</v>
      </c>
      <c r="B92" s="122" t="s">
        <v>251</v>
      </c>
      <c r="C92" s="131"/>
    </row>
    <row r="93" spans="1:8" s="123" customFormat="1" outlineLevel="2" x14ac:dyDescent="0.2">
      <c r="A93" s="126"/>
    </row>
    <row r="94" spans="1:8" s="88" customFormat="1" outlineLevel="1" x14ac:dyDescent="0.2">
      <c r="A94" s="172" t="s">
        <v>157</v>
      </c>
      <c r="B94" s="172" t="str">
        <f ca="1">CONCATENATE(VLOOKUP("*ID",C:D,2,FALSE),"C",COUNTIF(OFFSET(A$1,0,0,ROW(),1), "*conditie")*10)&amp; "T" &amp;(COUNTIF(OFFSET(B$1,0,0,ROW()-1,1),CONCATENATE(VLOOKUP("*ID",C:D,2,FALSE),"C",COUNTIF(OFFSET(A$1,0,0,ROW(),1), "*conditie")*10)&amp; "T*") +1) * 10</f>
        <v>VBPL13C10T60</v>
      </c>
      <c r="C94" s="172" t="s">
        <v>457</v>
      </c>
      <c r="D94" s="172"/>
      <c r="E94" s="172"/>
      <c r="F94" s="172" t="s">
        <v>139</v>
      </c>
      <c r="G94" s="172" t="s">
        <v>18</v>
      </c>
      <c r="H94" s="172" t="s">
        <v>194</v>
      </c>
    </row>
    <row r="95" spans="1:8" outlineLevel="2" x14ac:dyDescent="0.2">
      <c r="A95" s="110"/>
      <c r="B95" s="122"/>
      <c r="C95" s="131"/>
    </row>
    <row r="96" spans="1:8" outlineLevel="2" x14ac:dyDescent="0.2">
      <c r="A96" s="110" t="s">
        <v>108</v>
      </c>
      <c r="B96" s="165" t="s">
        <v>440</v>
      </c>
      <c r="C96" s="131"/>
    </row>
    <row r="97" spans="1:8" outlineLevel="2" x14ac:dyDescent="0.2">
      <c r="A97" s="110"/>
      <c r="B97" s="133" t="s">
        <v>458</v>
      </c>
      <c r="C97" s="131"/>
    </row>
    <row r="98" spans="1:8" outlineLevel="2" x14ac:dyDescent="0.2">
      <c r="A98" s="110" t="s">
        <v>109</v>
      </c>
      <c r="B98" s="133"/>
      <c r="C98" s="131"/>
    </row>
    <row r="99" spans="1:8" outlineLevel="2" x14ac:dyDescent="0.2">
      <c r="A99" s="110"/>
      <c r="B99" s="122"/>
      <c r="C99" s="131"/>
    </row>
    <row r="100" spans="1:8" outlineLevel="2" x14ac:dyDescent="0.2">
      <c r="A100" s="110"/>
      <c r="B100" s="123"/>
      <c r="C100" s="123"/>
      <c r="D100" s="123"/>
      <c r="E100" s="124"/>
      <c r="F100" s="123"/>
      <c r="G100" s="123"/>
    </row>
    <row r="101" spans="1:8" outlineLevel="2" x14ac:dyDescent="0.2">
      <c r="A101" s="110" t="s">
        <v>32</v>
      </c>
      <c r="B101" s="155" t="s">
        <v>459</v>
      </c>
      <c r="C101" s="125"/>
      <c r="D101" s="125"/>
      <c r="E101" s="125"/>
      <c r="F101" s="125"/>
      <c r="G101" s="125"/>
    </row>
    <row r="102" spans="1:8" outlineLevel="2" x14ac:dyDescent="0.2">
      <c r="A102" s="110"/>
      <c r="B102" s="125"/>
      <c r="C102" s="131"/>
    </row>
    <row r="103" spans="1:8" outlineLevel="2" x14ac:dyDescent="0.2">
      <c r="A103" s="111" t="s">
        <v>33</v>
      </c>
      <c r="B103" s="122" t="s">
        <v>191</v>
      </c>
      <c r="C103" s="131"/>
    </row>
    <row r="104" spans="1:8" outlineLevel="2" x14ac:dyDescent="0.2">
      <c r="A104" s="110"/>
      <c r="B104" s="122"/>
      <c r="C104" s="131"/>
    </row>
    <row r="105" spans="1:8" outlineLevel="2" x14ac:dyDescent="0.2">
      <c r="A105" s="110" t="s">
        <v>136</v>
      </c>
      <c r="B105" s="133" t="s">
        <v>441</v>
      </c>
      <c r="C105" s="131"/>
    </row>
    <row r="106" spans="1:8" s="123" customFormat="1" outlineLevel="2" x14ac:dyDescent="0.2">
      <c r="A106" s="126"/>
      <c r="B106" s="146" t="s">
        <v>490</v>
      </c>
    </row>
    <row r="107" spans="1:8" s="123" customFormat="1" outlineLevel="2" x14ac:dyDescent="0.2">
      <c r="A107" s="126"/>
      <c r="B107" s="146" t="s">
        <v>493</v>
      </c>
    </row>
    <row r="108" spans="1:8" outlineLevel="2" x14ac:dyDescent="0.2">
      <c r="A108" s="110" t="s">
        <v>40</v>
      </c>
      <c r="B108" s="122" t="s">
        <v>251</v>
      </c>
      <c r="C108" s="131"/>
    </row>
    <row r="109" spans="1:8" s="123" customFormat="1" outlineLevel="2" x14ac:dyDescent="0.2">
      <c r="A109" s="126"/>
    </row>
    <row r="110" spans="1:8" s="88" customFormat="1" outlineLevel="1" x14ac:dyDescent="0.2">
      <c r="A110" s="172" t="s">
        <v>157</v>
      </c>
      <c r="B110" s="172" t="str">
        <f ca="1">CONCATENATE(VLOOKUP("*ID",C:D,2,FALSE),"C",COUNTIF(OFFSET(A$1,0,0,ROW(),1), "*conditie")*10)&amp; "T" &amp;(COUNTIF(OFFSET(B$1,0,0,ROW()-1,1),CONCATENATE(VLOOKUP("*ID",C:D,2,FALSE),"C",COUNTIF(OFFSET(A$1,0,0,ROW(),1), "*conditie")*10)&amp; "T*") +1) * 10</f>
        <v>VBPL13C10T70</v>
      </c>
      <c r="C110" s="172" t="s">
        <v>460</v>
      </c>
      <c r="D110" s="172"/>
      <c r="E110" s="172"/>
      <c r="F110" s="172" t="s">
        <v>139</v>
      </c>
      <c r="G110" s="172" t="s">
        <v>18</v>
      </c>
      <c r="H110" s="172" t="s">
        <v>194</v>
      </c>
    </row>
    <row r="111" spans="1:8" outlineLevel="2" x14ac:dyDescent="0.2">
      <c r="A111" s="110"/>
      <c r="B111" s="122"/>
      <c r="C111" s="131"/>
    </row>
    <row r="112" spans="1:8" outlineLevel="2" x14ac:dyDescent="0.2">
      <c r="A112" s="110" t="s">
        <v>108</v>
      </c>
      <c r="B112" s="165" t="s">
        <v>440</v>
      </c>
      <c r="C112" s="131"/>
    </row>
    <row r="113" spans="1:8" outlineLevel="2" x14ac:dyDescent="0.2">
      <c r="A113" s="110"/>
      <c r="B113" s="133" t="s">
        <v>463</v>
      </c>
      <c r="C113" s="131"/>
    </row>
    <row r="114" spans="1:8" outlineLevel="2" x14ac:dyDescent="0.2">
      <c r="A114" s="110" t="s">
        <v>109</v>
      </c>
      <c r="B114" s="133"/>
      <c r="C114" s="131"/>
    </row>
    <row r="115" spans="1:8" outlineLevel="2" x14ac:dyDescent="0.2">
      <c r="A115" s="110"/>
      <c r="B115" s="122"/>
      <c r="C115" s="131"/>
    </row>
    <row r="116" spans="1:8" outlineLevel="2" x14ac:dyDescent="0.2">
      <c r="A116" s="110"/>
      <c r="B116" s="123"/>
      <c r="C116" s="123"/>
      <c r="D116" s="123"/>
      <c r="E116" s="124"/>
      <c r="F116" s="123"/>
      <c r="G116" s="123"/>
    </row>
    <row r="117" spans="1:8" outlineLevel="2" x14ac:dyDescent="0.2">
      <c r="A117" s="110" t="s">
        <v>32</v>
      </c>
      <c r="B117" s="155" t="s">
        <v>461</v>
      </c>
      <c r="C117" s="125"/>
      <c r="D117" s="125"/>
      <c r="E117" s="125"/>
      <c r="F117" s="125"/>
      <c r="G117" s="125"/>
    </row>
    <row r="118" spans="1:8" outlineLevel="2" x14ac:dyDescent="0.2">
      <c r="A118" s="110"/>
      <c r="B118" s="125"/>
      <c r="C118" s="131"/>
    </row>
    <row r="119" spans="1:8" outlineLevel="2" x14ac:dyDescent="0.2">
      <c r="A119" s="111" t="s">
        <v>33</v>
      </c>
      <c r="B119" s="122" t="s">
        <v>191</v>
      </c>
      <c r="C119" s="131"/>
    </row>
    <row r="120" spans="1:8" outlineLevel="2" x14ac:dyDescent="0.2">
      <c r="A120" s="110"/>
      <c r="B120" s="122"/>
      <c r="C120" s="131"/>
    </row>
    <row r="121" spans="1:8" outlineLevel="2" x14ac:dyDescent="0.2">
      <c r="A121" s="110" t="s">
        <v>136</v>
      </c>
      <c r="B121" s="133" t="s">
        <v>441</v>
      </c>
      <c r="C121" s="131"/>
    </row>
    <row r="122" spans="1:8" s="123" customFormat="1" outlineLevel="2" x14ac:dyDescent="0.2">
      <c r="A122" s="126"/>
      <c r="B122" s="146" t="s">
        <v>490</v>
      </c>
    </row>
    <row r="123" spans="1:8" s="123" customFormat="1" outlineLevel="2" x14ac:dyDescent="0.2">
      <c r="A123" s="126"/>
      <c r="B123" s="146" t="s">
        <v>494</v>
      </c>
    </row>
    <row r="124" spans="1:8" outlineLevel="2" x14ac:dyDescent="0.2">
      <c r="A124" s="110" t="s">
        <v>40</v>
      </c>
      <c r="B124" s="122" t="s">
        <v>251</v>
      </c>
      <c r="C124" s="131"/>
    </row>
    <row r="125" spans="1:8" s="123" customFormat="1" outlineLevel="2" x14ac:dyDescent="0.2">
      <c r="A125" s="126"/>
    </row>
    <row r="126" spans="1:8" s="88" customFormat="1" outlineLevel="1" x14ac:dyDescent="0.2">
      <c r="A126" s="172" t="s">
        <v>157</v>
      </c>
      <c r="B126" s="172" t="str">
        <f ca="1">CONCATENATE(VLOOKUP("*ID",C:D,2,FALSE),"C",COUNTIF(OFFSET(A$1,0,0,ROW(),1), "*conditie")*10)&amp; "T" &amp;(COUNTIF(OFFSET(B$1,0,0,ROW()-1,1),CONCATENATE(VLOOKUP("*ID",C:D,2,FALSE),"C",COUNTIF(OFFSET(A$1,0,0,ROW(),1), "*conditie")*10)&amp; "T*") +1) * 10</f>
        <v>VBPL13C10T80</v>
      </c>
      <c r="C126" s="172" t="s">
        <v>462</v>
      </c>
      <c r="D126" s="172"/>
      <c r="E126" s="172"/>
      <c r="F126" s="172" t="s">
        <v>139</v>
      </c>
      <c r="G126" s="172" t="s">
        <v>18</v>
      </c>
      <c r="H126" s="172" t="s">
        <v>194</v>
      </c>
    </row>
    <row r="127" spans="1:8" outlineLevel="2" x14ac:dyDescent="0.2">
      <c r="A127" s="110"/>
      <c r="B127" s="122"/>
      <c r="C127" s="131"/>
    </row>
    <row r="128" spans="1:8" outlineLevel="2" x14ac:dyDescent="0.2">
      <c r="A128" s="110" t="s">
        <v>108</v>
      </c>
      <c r="B128" s="165" t="s">
        <v>440</v>
      </c>
      <c r="C128" s="131"/>
    </row>
    <row r="129" spans="1:8" outlineLevel="2" x14ac:dyDescent="0.2">
      <c r="A129" s="110"/>
      <c r="B129" s="133" t="s">
        <v>464</v>
      </c>
      <c r="C129" s="131"/>
    </row>
    <row r="130" spans="1:8" outlineLevel="2" x14ac:dyDescent="0.2">
      <c r="A130" s="110" t="s">
        <v>109</v>
      </c>
      <c r="B130" s="133"/>
      <c r="C130" s="131"/>
    </row>
    <row r="131" spans="1:8" outlineLevel="2" x14ac:dyDescent="0.2">
      <c r="A131" s="110"/>
      <c r="B131" s="122"/>
      <c r="C131" s="131"/>
    </row>
    <row r="132" spans="1:8" outlineLevel="2" x14ac:dyDescent="0.2">
      <c r="A132" s="110"/>
      <c r="B132" s="123"/>
      <c r="C132" s="123"/>
      <c r="D132" s="123"/>
      <c r="E132" s="124"/>
      <c r="F132" s="123"/>
      <c r="G132" s="123"/>
    </row>
    <row r="133" spans="1:8" outlineLevel="2" x14ac:dyDescent="0.2">
      <c r="A133" s="110" t="s">
        <v>32</v>
      </c>
      <c r="B133" s="155" t="s">
        <v>465</v>
      </c>
      <c r="C133" s="125"/>
      <c r="D133" s="125"/>
      <c r="E133" s="125"/>
      <c r="F133" s="125"/>
      <c r="G133" s="125"/>
    </row>
    <row r="134" spans="1:8" outlineLevel="2" x14ac:dyDescent="0.2">
      <c r="A134" s="110"/>
      <c r="B134" s="125"/>
      <c r="C134" s="131"/>
    </row>
    <row r="135" spans="1:8" outlineLevel="2" x14ac:dyDescent="0.2">
      <c r="A135" s="111" t="s">
        <v>33</v>
      </c>
      <c r="B135" s="122" t="s">
        <v>191</v>
      </c>
      <c r="C135" s="131"/>
    </row>
    <row r="136" spans="1:8" outlineLevel="2" x14ac:dyDescent="0.2">
      <c r="A136" s="110"/>
      <c r="B136" s="122"/>
      <c r="C136" s="131"/>
    </row>
    <row r="137" spans="1:8" outlineLevel="2" x14ac:dyDescent="0.2">
      <c r="A137" s="110" t="s">
        <v>136</v>
      </c>
      <c r="B137" s="133" t="s">
        <v>441</v>
      </c>
      <c r="C137" s="131"/>
    </row>
    <row r="138" spans="1:8" s="123" customFormat="1" outlineLevel="2" x14ac:dyDescent="0.2">
      <c r="A138" s="126"/>
      <c r="B138" s="146" t="s">
        <v>490</v>
      </c>
    </row>
    <row r="139" spans="1:8" s="123" customFormat="1" outlineLevel="2" x14ac:dyDescent="0.2">
      <c r="A139" s="126"/>
      <c r="B139" s="146" t="s">
        <v>495</v>
      </c>
    </row>
    <row r="140" spans="1:8" outlineLevel="2" x14ac:dyDescent="0.2">
      <c r="A140" s="110" t="s">
        <v>40</v>
      </c>
      <c r="B140" s="122" t="s">
        <v>251</v>
      </c>
      <c r="C140" s="131"/>
    </row>
    <row r="141" spans="1:8" s="123" customFormat="1" outlineLevel="2" x14ac:dyDescent="0.2">
      <c r="A141" s="126"/>
    </row>
    <row r="142" spans="1:8" s="88" customFormat="1" outlineLevel="1" x14ac:dyDescent="0.2">
      <c r="A142" s="172" t="s">
        <v>157</v>
      </c>
      <c r="B142" s="172" t="str">
        <f ca="1">CONCATENATE(VLOOKUP("*ID",C:D,2,FALSE),"C",COUNTIF(OFFSET(A$1,0,0,ROW(),1), "*conditie")*10)&amp; "T" &amp;(COUNTIF(OFFSET(B$1,0,0,ROW()-1,1),CONCATENATE(VLOOKUP("*ID",C:D,2,FALSE),"C",COUNTIF(OFFSET(A$1,0,0,ROW(),1), "*conditie")*10)&amp; "T*") +1) * 10</f>
        <v>VBPL13C10T90</v>
      </c>
      <c r="C142" s="172" t="s">
        <v>466</v>
      </c>
      <c r="D142" s="172"/>
      <c r="E142" s="172"/>
      <c r="F142" s="172" t="s">
        <v>139</v>
      </c>
      <c r="G142" s="172" t="s">
        <v>18</v>
      </c>
      <c r="H142" s="172" t="s">
        <v>194</v>
      </c>
    </row>
    <row r="143" spans="1:8" outlineLevel="2" x14ac:dyDescent="0.2">
      <c r="A143" s="110"/>
      <c r="B143" s="122"/>
      <c r="C143" s="131"/>
    </row>
    <row r="144" spans="1:8" outlineLevel="2" x14ac:dyDescent="0.2">
      <c r="A144" s="110" t="s">
        <v>108</v>
      </c>
      <c r="B144" s="165" t="s">
        <v>440</v>
      </c>
      <c r="C144" s="131"/>
    </row>
    <row r="145" spans="1:8" outlineLevel="2" x14ac:dyDescent="0.2">
      <c r="A145" s="110"/>
      <c r="B145" s="133" t="s">
        <v>467</v>
      </c>
      <c r="C145" s="131"/>
    </row>
    <row r="146" spans="1:8" outlineLevel="2" x14ac:dyDescent="0.2">
      <c r="A146" s="110" t="s">
        <v>109</v>
      </c>
      <c r="B146" s="133"/>
      <c r="C146" s="131"/>
    </row>
    <row r="147" spans="1:8" outlineLevel="2" x14ac:dyDescent="0.2">
      <c r="A147" s="110"/>
      <c r="B147" s="122"/>
      <c r="C147" s="131"/>
    </row>
    <row r="148" spans="1:8" outlineLevel="2" x14ac:dyDescent="0.2">
      <c r="A148" s="110"/>
      <c r="B148" s="123"/>
      <c r="C148" s="123"/>
      <c r="D148" s="123"/>
      <c r="E148" s="124"/>
      <c r="F148" s="123"/>
      <c r="G148" s="123"/>
    </row>
    <row r="149" spans="1:8" outlineLevel="2" x14ac:dyDescent="0.2">
      <c r="A149" s="110" t="s">
        <v>32</v>
      </c>
      <c r="B149" s="155" t="s">
        <v>468</v>
      </c>
      <c r="C149" s="125"/>
      <c r="D149" s="125"/>
      <c r="E149" s="125"/>
      <c r="F149" s="125"/>
      <c r="G149" s="125"/>
    </row>
    <row r="150" spans="1:8" outlineLevel="2" x14ac:dyDescent="0.2">
      <c r="A150" s="110"/>
      <c r="B150" s="125"/>
      <c r="C150" s="131"/>
    </row>
    <row r="151" spans="1:8" outlineLevel="2" x14ac:dyDescent="0.2">
      <c r="A151" s="111" t="s">
        <v>33</v>
      </c>
      <c r="B151" s="122" t="s">
        <v>191</v>
      </c>
      <c r="C151" s="131"/>
    </row>
    <row r="152" spans="1:8" outlineLevel="2" x14ac:dyDescent="0.2">
      <c r="A152" s="110"/>
      <c r="B152" s="122"/>
      <c r="C152" s="131"/>
    </row>
    <row r="153" spans="1:8" outlineLevel="2" x14ac:dyDescent="0.2">
      <c r="A153" s="110" t="s">
        <v>136</v>
      </c>
      <c r="B153" s="133" t="s">
        <v>441</v>
      </c>
      <c r="C153" s="131"/>
    </row>
    <row r="154" spans="1:8" s="123" customFormat="1" outlineLevel="2" x14ac:dyDescent="0.2">
      <c r="A154" s="126"/>
      <c r="B154" s="146" t="s">
        <v>490</v>
      </c>
    </row>
    <row r="155" spans="1:8" s="123" customFormat="1" outlineLevel="2" x14ac:dyDescent="0.2">
      <c r="A155" s="126"/>
      <c r="B155" s="146" t="s">
        <v>496</v>
      </c>
    </row>
    <row r="156" spans="1:8" outlineLevel="2" x14ac:dyDescent="0.2">
      <c r="A156" s="110" t="s">
        <v>40</v>
      </c>
      <c r="B156" s="122" t="s">
        <v>251</v>
      </c>
      <c r="C156" s="131"/>
    </row>
    <row r="157" spans="1:8" s="123" customFormat="1" outlineLevel="2" x14ac:dyDescent="0.2">
      <c r="A157" s="126"/>
    </row>
    <row r="158" spans="1:8" s="88" customFormat="1" outlineLevel="1" x14ac:dyDescent="0.2">
      <c r="A158" s="172" t="s">
        <v>157</v>
      </c>
      <c r="B158" s="172" t="str">
        <f ca="1">CONCATENATE(VLOOKUP("*ID",C:D,2,FALSE),"C",COUNTIF(OFFSET(A$1,0,0,ROW(),1), "*conditie")*10)&amp; "T" &amp;(COUNTIF(OFFSET(B$1,0,0,ROW()-1,1),CONCATENATE(VLOOKUP("*ID",C:D,2,FALSE),"C",COUNTIF(OFFSET(A$1,0,0,ROW(),1), "*conditie")*10)&amp; "T*") +1) * 10</f>
        <v>VBPL13C10T100</v>
      </c>
      <c r="C158" s="172" t="s">
        <v>469</v>
      </c>
      <c r="D158" s="172"/>
      <c r="E158" s="172"/>
      <c r="F158" s="172" t="s">
        <v>139</v>
      </c>
      <c r="G158" s="172" t="s">
        <v>18</v>
      </c>
      <c r="H158" s="172" t="s">
        <v>194</v>
      </c>
    </row>
    <row r="159" spans="1:8" outlineLevel="2" x14ac:dyDescent="0.2">
      <c r="A159" s="110"/>
      <c r="B159" s="122"/>
      <c r="C159" s="131"/>
    </row>
    <row r="160" spans="1:8" outlineLevel="2" x14ac:dyDescent="0.2">
      <c r="A160" s="110" t="s">
        <v>108</v>
      </c>
      <c r="B160" s="165" t="s">
        <v>440</v>
      </c>
      <c r="C160" s="131"/>
    </row>
    <row r="161" spans="1:8" outlineLevel="2" x14ac:dyDescent="0.2">
      <c r="A161" s="110"/>
      <c r="B161" s="133" t="s">
        <v>471</v>
      </c>
      <c r="C161" s="131"/>
    </row>
    <row r="162" spans="1:8" outlineLevel="2" x14ac:dyDescent="0.2">
      <c r="A162" s="110" t="s">
        <v>109</v>
      </c>
      <c r="B162" s="133"/>
      <c r="C162" s="131"/>
    </row>
    <row r="163" spans="1:8" outlineLevel="2" x14ac:dyDescent="0.2">
      <c r="A163" s="110"/>
      <c r="B163" s="122"/>
      <c r="C163" s="131"/>
    </row>
    <row r="164" spans="1:8" outlineLevel="2" x14ac:dyDescent="0.2">
      <c r="A164" s="110"/>
      <c r="B164" s="123"/>
      <c r="C164" s="123"/>
      <c r="D164" s="123"/>
      <c r="E164" s="124"/>
      <c r="F164" s="123"/>
      <c r="G164" s="123"/>
    </row>
    <row r="165" spans="1:8" outlineLevel="2" x14ac:dyDescent="0.2">
      <c r="A165" s="110" t="s">
        <v>32</v>
      </c>
      <c r="B165" s="155" t="s">
        <v>470</v>
      </c>
      <c r="C165" s="125"/>
      <c r="D165" s="125"/>
      <c r="E165" s="125"/>
      <c r="F165" s="125"/>
      <c r="G165" s="125"/>
    </row>
    <row r="166" spans="1:8" outlineLevel="2" x14ac:dyDescent="0.2">
      <c r="A166" s="110"/>
      <c r="B166" s="125"/>
      <c r="C166" s="131"/>
    </row>
    <row r="167" spans="1:8" outlineLevel="2" x14ac:dyDescent="0.2">
      <c r="A167" s="111" t="s">
        <v>33</v>
      </c>
      <c r="B167" s="122" t="s">
        <v>191</v>
      </c>
      <c r="C167" s="131"/>
    </row>
    <row r="168" spans="1:8" outlineLevel="2" x14ac:dyDescent="0.2">
      <c r="A168" s="110"/>
      <c r="B168" s="122"/>
      <c r="C168" s="131"/>
    </row>
    <row r="169" spans="1:8" outlineLevel="2" x14ac:dyDescent="0.2">
      <c r="A169" s="110" t="s">
        <v>136</v>
      </c>
      <c r="B169" s="133" t="s">
        <v>441</v>
      </c>
      <c r="C169" s="131"/>
    </row>
    <row r="170" spans="1:8" s="123" customFormat="1" outlineLevel="2" x14ac:dyDescent="0.2">
      <c r="A170" s="126"/>
      <c r="B170" s="146" t="s">
        <v>497</v>
      </c>
    </row>
    <row r="171" spans="1:8" s="123" customFormat="1" outlineLevel="2" x14ac:dyDescent="0.2">
      <c r="A171" s="126"/>
      <c r="B171" s="146" t="s">
        <v>486</v>
      </c>
    </row>
    <row r="172" spans="1:8" outlineLevel="2" x14ac:dyDescent="0.2">
      <c r="A172" s="110" t="s">
        <v>40</v>
      </c>
      <c r="B172" s="122" t="s">
        <v>251</v>
      </c>
      <c r="C172" s="131"/>
    </row>
    <row r="173" spans="1:8" s="123" customFormat="1" outlineLevel="2" x14ac:dyDescent="0.2">
      <c r="A173" s="126"/>
    </row>
    <row r="174" spans="1:8" s="88" customFormat="1" outlineLevel="1" x14ac:dyDescent="0.2">
      <c r="A174" s="172" t="s">
        <v>157</v>
      </c>
      <c r="B174" s="172" t="str">
        <f ca="1">CONCATENATE(VLOOKUP("*ID",C:D,2,FALSE),"C",COUNTIF(OFFSET(A$1,0,0,ROW(),1), "*conditie")*10)&amp; "T" &amp;(COUNTIF(OFFSET(B$1,0,0,ROW()-1,1),CONCATENATE(VLOOKUP("*ID",C:D,2,FALSE),"C",COUNTIF(OFFSET(A$1,0,0,ROW(),1), "*conditie")*10)&amp; "T*") +1) * 10</f>
        <v>VBPL13C10T110</v>
      </c>
      <c r="C174" s="172" t="s">
        <v>472</v>
      </c>
      <c r="D174" s="172"/>
      <c r="E174" s="172"/>
      <c r="F174" s="172" t="s">
        <v>139</v>
      </c>
      <c r="G174" s="172" t="s">
        <v>18</v>
      </c>
      <c r="H174" s="172" t="s">
        <v>194</v>
      </c>
    </row>
    <row r="175" spans="1:8" outlineLevel="2" x14ac:dyDescent="0.2">
      <c r="A175" s="110"/>
      <c r="B175" s="122"/>
      <c r="C175" s="131"/>
    </row>
    <row r="176" spans="1:8" outlineLevel="2" x14ac:dyDescent="0.2">
      <c r="A176" s="110" t="s">
        <v>108</v>
      </c>
      <c r="B176" s="165" t="s">
        <v>440</v>
      </c>
      <c r="C176" s="131"/>
    </row>
    <row r="177" spans="1:8" outlineLevel="2" x14ac:dyDescent="0.2">
      <c r="A177" s="110"/>
      <c r="B177" s="133" t="s">
        <v>473</v>
      </c>
      <c r="C177" s="131"/>
    </row>
    <row r="178" spans="1:8" outlineLevel="2" x14ac:dyDescent="0.2">
      <c r="A178" s="110" t="s">
        <v>109</v>
      </c>
      <c r="B178" s="133"/>
      <c r="C178" s="131"/>
    </row>
    <row r="179" spans="1:8" outlineLevel="2" x14ac:dyDescent="0.2">
      <c r="A179" s="110"/>
      <c r="B179" s="122"/>
      <c r="C179" s="131"/>
    </row>
    <row r="180" spans="1:8" outlineLevel="2" x14ac:dyDescent="0.2">
      <c r="A180" s="110"/>
      <c r="B180" s="123"/>
      <c r="C180" s="123"/>
      <c r="D180" s="123"/>
      <c r="E180" s="124"/>
      <c r="F180" s="123"/>
      <c r="G180" s="123"/>
    </row>
    <row r="181" spans="1:8" outlineLevel="2" x14ac:dyDescent="0.2">
      <c r="A181" s="110" t="s">
        <v>32</v>
      </c>
      <c r="B181" s="155" t="s">
        <v>474</v>
      </c>
      <c r="C181" s="125"/>
      <c r="D181" s="125"/>
      <c r="E181" s="125"/>
      <c r="F181" s="125"/>
      <c r="G181" s="125"/>
    </row>
    <row r="182" spans="1:8" outlineLevel="2" x14ac:dyDescent="0.2">
      <c r="A182" s="110"/>
      <c r="B182" s="125"/>
      <c r="C182" s="131"/>
    </row>
    <row r="183" spans="1:8" outlineLevel="2" x14ac:dyDescent="0.2">
      <c r="A183" s="111" t="s">
        <v>33</v>
      </c>
      <c r="B183" s="122" t="s">
        <v>191</v>
      </c>
      <c r="C183" s="131"/>
    </row>
    <row r="184" spans="1:8" outlineLevel="2" x14ac:dyDescent="0.2">
      <c r="A184" s="110"/>
      <c r="B184" s="122"/>
      <c r="C184" s="131"/>
    </row>
    <row r="185" spans="1:8" outlineLevel="2" x14ac:dyDescent="0.2">
      <c r="A185" s="110" t="s">
        <v>136</v>
      </c>
      <c r="B185" s="133" t="s">
        <v>441</v>
      </c>
      <c r="C185" s="131"/>
    </row>
    <row r="186" spans="1:8" s="123" customFormat="1" outlineLevel="2" x14ac:dyDescent="0.2">
      <c r="A186" s="126"/>
      <c r="B186" s="146" t="s">
        <v>498</v>
      </c>
    </row>
    <row r="187" spans="1:8" s="123" customFormat="1" outlineLevel="2" x14ac:dyDescent="0.2">
      <c r="A187" s="126"/>
      <c r="B187" s="146" t="s">
        <v>486</v>
      </c>
    </row>
    <row r="188" spans="1:8" outlineLevel="2" x14ac:dyDescent="0.2">
      <c r="A188" s="110" t="s">
        <v>40</v>
      </c>
      <c r="B188" s="122" t="s">
        <v>251</v>
      </c>
      <c r="C188" s="131"/>
    </row>
    <row r="189" spans="1:8" s="123" customFormat="1" outlineLevel="2" x14ac:dyDescent="0.2">
      <c r="A189" s="126"/>
    </row>
    <row r="190" spans="1:8" s="88" customFormat="1" outlineLevel="1" x14ac:dyDescent="0.2">
      <c r="A190" s="172" t="s">
        <v>157</v>
      </c>
      <c r="B190" s="172" t="str">
        <f ca="1">CONCATENATE(VLOOKUP("*ID",C:D,2,FALSE),"C",COUNTIF(OFFSET(A$1,0,0,ROW(),1), "*conditie")*10)&amp; "T" &amp;(COUNTIF(OFFSET(B$1,0,0,ROW()-1,1),CONCATENATE(VLOOKUP("*ID",C:D,2,FALSE),"C",COUNTIF(OFFSET(A$1,0,0,ROW(),1), "*conditie")*10)&amp; "T*") +1) * 10</f>
        <v>VBPL13C10T120</v>
      </c>
      <c r="C190" s="172" t="s">
        <v>475</v>
      </c>
      <c r="D190" s="172"/>
      <c r="E190" s="172"/>
      <c r="F190" s="172" t="s">
        <v>139</v>
      </c>
      <c r="G190" s="172" t="s">
        <v>18</v>
      </c>
      <c r="H190" s="172" t="s">
        <v>194</v>
      </c>
    </row>
    <row r="191" spans="1:8" outlineLevel="2" x14ac:dyDescent="0.2">
      <c r="A191" s="110"/>
      <c r="B191" s="122"/>
      <c r="C191" s="131"/>
    </row>
    <row r="192" spans="1:8" outlineLevel="2" x14ac:dyDescent="0.2">
      <c r="A192" s="110" t="s">
        <v>108</v>
      </c>
      <c r="B192" s="165" t="s">
        <v>440</v>
      </c>
      <c r="C192" s="131"/>
    </row>
    <row r="193" spans="1:8" outlineLevel="2" x14ac:dyDescent="0.2">
      <c r="A193" s="110"/>
      <c r="B193" s="133" t="s">
        <v>476</v>
      </c>
      <c r="C193" s="131"/>
    </row>
    <row r="194" spans="1:8" outlineLevel="2" x14ac:dyDescent="0.2">
      <c r="A194" s="110" t="s">
        <v>109</v>
      </c>
      <c r="B194" s="133"/>
      <c r="C194" s="131"/>
    </row>
    <row r="195" spans="1:8" outlineLevel="2" x14ac:dyDescent="0.2">
      <c r="A195" s="110"/>
      <c r="B195" s="122"/>
      <c r="C195" s="131"/>
    </row>
    <row r="196" spans="1:8" outlineLevel="2" x14ac:dyDescent="0.2">
      <c r="A196" s="110"/>
      <c r="B196" s="123"/>
      <c r="C196" s="123"/>
      <c r="D196" s="123"/>
      <c r="E196" s="124"/>
      <c r="F196" s="123"/>
      <c r="G196" s="123"/>
    </row>
    <row r="197" spans="1:8" outlineLevel="2" x14ac:dyDescent="0.2">
      <c r="A197" s="110" t="s">
        <v>32</v>
      </c>
      <c r="B197" s="155" t="s">
        <v>477</v>
      </c>
      <c r="C197" s="125"/>
      <c r="D197" s="125"/>
      <c r="E197" s="125"/>
      <c r="F197" s="125"/>
      <c r="G197" s="125"/>
    </row>
    <row r="198" spans="1:8" outlineLevel="2" x14ac:dyDescent="0.2">
      <c r="A198" s="110"/>
      <c r="B198" s="125"/>
      <c r="C198" s="131"/>
    </row>
    <row r="199" spans="1:8" outlineLevel="2" x14ac:dyDescent="0.2">
      <c r="A199" s="111" t="s">
        <v>33</v>
      </c>
      <c r="B199" s="122" t="s">
        <v>191</v>
      </c>
      <c r="C199" s="131"/>
    </row>
    <row r="200" spans="1:8" outlineLevel="2" x14ac:dyDescent="0.2">
      <c r="A200" s="110"/>
      <c r="B200" s="122"/>
      <c r="C200" s="131"/>
    </row>
    <row r="201" spans="1:8" outlineLevel="2" x14ac:dyDescent="0.2">
      <c r="A201" s="110" t="s">
        <v>136</v>
      </c>
      <c r="B201" s="133" t="s">
        <v>441</v>
      </c>
      <c r="C201" s="131"/>
    </row>
    <row r="202" spans="1:8" s="123" customFormat="1" outlineLevel="2" x14ac:dyDescent="0.2">
      <c r="A202" s="126"/>
      <c r="B202" s="146" t="s">
        <v>499</v>
      </c>
    </row>
    <row r="203" spans="1:8" s="123" customFormat="1" outlineLevel="2" x14ac:dyDescent="0.2">
      <c r="A203" s="126"/>
      <c r="B203" s="146" t="s">
        <v>486</v>
      </c>
    </row>
    <row r="204" spans="1:8" outlineLevel="2" x14ac:dyDescent="0.2">
      <c r="A204" s="110" t="s">
        <v>40</v>
      </c>
      <c r="B204" s="122" t="s">
        <v>251</v>
      </c>
      <c r="C204" s="131"/>
    </row>
    <row r="205" spans="1:8" s="123" customFormat="1" outlineLevel="2" x14ac:dyDescent="0.2">
      <c r="A205" s="126"/>
    </row>
    <row r="206" spans="1:8" s="99" customFormat="1" x14ac:dyDescent="0.2">
      <c r="A206" s="174" t="s">
        <v>156</v>
      </c>
      <c r="B206" s="173" t="str">
        <f ca="1">CONCATENATE(VLOOKUP("*ID",C:D,2,FALSE),"C",COUNTIF(OFFSET(A$1,0,0,ROW(),1), "*conditie")*10)</f>
        <v>VBPL13C20</v>
      </c>
      <c r="C206" s="182" t="s">
        <v>484</v>
      </c>
      <c r="D206" s="183"/>
      <c r="E206" s="183"/>
      <c r="F206" s="174" t="s">
        <v>139</v>
      </c>
      <c r="G206" s="174" t="s">
        <v>18</v>
      </c>
      <c r="H206" s="174" t="s">
        <v>194</v>
      </c>
    </row>
    <row r="207" spans="1:8" s="99" customFormat="1" outlineLevel="1" x14ac:dyDescent="0.2">
      <c r="A207" s="110"/>
      <c r="B207" s="118"/>
      <c r="C207" s="102"/>
    </row>
    <row r="208" spans="1:8" s="99" customFormat="1" outlineLevel="1" x14ac:dyDescent="0.2">
      <c r="A208" s="110" t="s">
        <v>54</v>
      </c>
      <c r="B208" s="127"/>
      <c r="C208" s="130"/>
    </row>
    <row r="209" spans="1:8" s="99" customFormat="1" outlineLevel="1" x14ac:dyDescent="0.2">
      <c r="A209" s="110"/>
      <c r="B209" s="118"/>
      <c r="C209" s="102"/>
    </row>
    <row r="210" spans="1:8" s="88" customFormat="1" outlineLevel="1" x14ac:dyDescent="0.2">
      <c r="A210" s="172" t="s">
        <v>157</v>
      </c>
      <c r="B210" s="172" t="str">
        <f ca="1">CONCATENATE(VLOOKUP("*ID",C:D,2,FALSE),"C",COUNTIF(OFFSET(A$1,0,0,ROW(),1), "*conditie")*10)&amp; "T" &amp;(COUNTIF(OFFSET(B$1,0,0,ROW()-1,1),CONCATENATE(VLOOKUP("*ID",C:D,2,FALSE),"C",COUNTIF(OFFSET(A$1,0,0,ROW(),1), "*conditie")*10)&amp; "T*") +1) * 10</f>
        <v>VBPL13C20T10</v>
      </c>
      <c r="C210" s="172" t="s">
        <v>478</v>
      </c>
      <c r="D210" s="172"/>
      <c r="E210" s="172"/>
      <c r="F210" s="172" t="s">
        <v>139</v>
      </c>
      <c r="G210" s="172" t="s">
        <v>18</v>
      </c>
      <c r="H210" s="172" t="s">
        <v>194</v>
      </c>
    </row>
    <row r="211" spans="1:8" outlineLevel="2" x14ac:dyDescent="0.2">
      <c r="A211" s="110"/>
      <c r="B211" s="122"/>
      <c r="C211" s="131"/>
    </row>
    <row r="212" spans="1:8" outlineLevel="2" x14ac:dyDescent="0.2">
      <c r="A212" s="110" t="s">
        <v>108</v>
      </c>
      <c r="B212" s="165" t="s">
        <v>479</v>
      </c>
      <c r="C212" s="131"/>
    </row>
    <row r="213" spans="1:8" outlineLevel="2" x14ac:dyDescent="0.2">
      <c r="A213" s="110"/>
      <c r="B213" s="133"/>
      <c r="C213" s="131"/>
    </row>
    <row r="214" spans="1:8" outlineLevel="2" x14ac:dyDescent="0.2">
      <c r="A214" s="110" t="s">
        <v>109</v>
      </c>
      <c r="B214" s="133"/>
      <c r="C214" s="131"/>
    </row>
    <row r="215" spans="1:8" outlineLevel="2" x14ac:dyDescent="0.2">
      <c r="A215" s="110"/>
      <c r="B215" s="122"/>
      <c r="C215" s="131"/>
    </row>
    <row r="216" spans="1:8" outlineLevel="2" x14ac:dyDescent="0.2">
      <c r="A216" s="110"/>
      <c r="B216" s="123"/>
      <c r="C216" s="123"/>
      <c r="D216" s="123"/>
      <c r="E216" s="124"/>
      <c r="F216" s="123"/>
      <c r="G216" s="123"/>
    </row>
    <row r="217" spans="1:8" outlineLevel="2" x14ac:dyDescent="0.2">
      <c r="A217" s="110" t="s">
        <v>32</v>
      </c>
      <c r="B217" s="155" t="s">
        <v>480</v>
      </c>
      <c r="C217" s="125"/>
      <c r="D217" s="125"/>
      <c r="E217" s="125"/>
      <c r="F217" s="125"/>
      <c r="G217" s="125"/>
    </row>
    <row r="218" spans="1:8" outlineLevel="2" x14ac:dyDescent="0.2">
      <c r="A218" s="110"/>
      <c r="B218" s="125"/>
      <c r="C218" s="131"/>
    </row>
    <row r="219" spans="1:8" outlineLevel="2" x14ac:dyDescent="0.2">
      <c r="A219" s="111" t="s">
        <v>33</v>
      </c>
      <c r="B219" s="122" t="s">
        <v>191</v>
      </c>
      <c r="C219" s="131"/>
    </row>
    <row r="220" spans="1:8" outlineLevel="2" x14ac:dyDescent="0.2">
      <c r="A220" s="110"/>
      <c r="B220" s="122"/>
      <c r="C220" s="131"/>
    </row>
    <row r="221" spans="1:8" outlineLevel="2" x14ac:dyDescent="0.2">
      <c r="A221" s="110" t="s">
        <v>136</v>
      </c>
      <c r="B221" s="133" t="s">
        <v>500</v>
      </c>
      <c r="C221" s="131"/>
    </row>
    <row r="222" spans="1:8" s="123" customFormat="1" outlineLevel="2" x14ac:dyDescent="0.2">
      <c r="A222" s="126"/>
      <c r="B222" s="146"/>
    </row>
    <row r="223" spans="1:8" outlineLevel="2" x14ac:dyDescent="0.2">
      <c r="A223" s="110" t="s">
        <v>40</v>
      </c>
      <c r="B223" s="122" t="s">
        <v>251</v>
      </c>
      <c r="C223" s="131"/>
    </row>
    <row r="224" spans="1:8" s="123" customFormat="1" outlineLevel="2" x14ac:dyDescent="0.2">
      <c r="A224" s="126"/>
    </row>
    <row r="225" spans="1:8" s="88" customFormat="1" outlineLevel="1" x14ac:dyDescent="0.2">
      <c r="A225" s="172" t="s">
        <v>157</v>
      </c>
      <c r="B225" s="172" t="str">
        <f ca="1">CONCATENATE(VLOOKUP("*ID",C:D,2,FALSE),"C",COUNTIF(OFFSET(A$1,0,0,ROW(),1), "*conditie")*10)&amp; "T" &amp;(COUNTIF(OFFSET(B$1,0,0,ROW()-1,1),CONCATENATE(VLOOKUP("*ID",C:D,2,FALSE),"C",COUNTIF(OFFSET(A$1,0,0,ROW(),1), "*conditie")*10)&amp; "T*") +1) * 10</f>
        <v>VBPL13C20T20</v>
      </c>
      <c r="C225" s="172" t="s">
        <v>481</v>
      </c>
      <c r="D225" s="172"/>
      <c r="E225" s="172"/>
      <c r="F225" s="172" t="s">
        <v>139</v>
      </c>
      <c r="G225" s="172" t="s">
        <v>18</v>
      </c>
      <c r="H225" s="172" t="s">
        <v>194</v>
      </c>
    </row>
    <row r="226" spans="1:8" outlineLevel="2" x14ac:dyDescent="0.2">
      <c r="A226" s="110"/>
      <c r="B226" s="122"/>
      <c r="C226" s="131"/>
    </row>
    <row r="227" spans="1:8" outlineLevel="2" x14ac:dyDescent="0.2">
      <c r="A227" s="110" t="s">
        <v>108</v>
      </c>
      <c r="B227" s="165" t="s">
        <v>440</v>
      </c>
      <c r="C227" s="131"/>
    </row>
    <row r="228" spans="1:8" outlineLevel="2" x14ac:dyDescent="0.2">
      <c r="A228" s="110"/>
      <c r="B228" s="133" t="s">
        <v>501</v>
      </c>
      <c r="C228" s="131"/>
    </row>
    <row r="229" spans="1:8" outlineLevel="2" x14ac:dyDescent="0.2">
      <c r="A229" s="110" t="s">
        <v>109</v>
      </c>
      <c r="B229" s="133"/>
      <c r="C229" s="131"/>
    </row>
    <row r="230" spans="1:8" outlineLevel="2" x14ac:dyDescent="0.2">
      <c r="A230" s="110"/>
      <c r="B230" s="122"/>
      <c r="C230" s="131"/>
    </row>
    <row r="231" spans="1:8" outlineLevel="2" x14ac:dyDescent="0.2">
      <c r="A231" s="110"/>
      <c r="B231" s="123"/>
      <c r="C231" s="123"/>
      <c r="D231" s="123"/>
      <c r="E231" s="124"/>
      <c r="F231" s="123"/>
      <c r="G231" s="123"/>
    </row>
    <row r="232" spans="1:8" outlineLevel="2" x14ac:dyDescent="0.2">
      <c r="A232" s="110" t="s">
        <v>32</v>
      </c>
      <c r="B232" s="155" t="s">
        <v>482</v>
      </c>
      <c r="C232" s="125"/>
      <c r="D232" s="125"/>
      <c r="E232" s="125"/>
      <c r="F232" s="125"/>
      <c r="G232" s="125"/>
    </row>
    <row r="233" spans="1:8" outlineLevel="2" x14ac:dyDescent="0.2">
      <c r="A233" s="110"/>
      <c r="B233" s="125"/>
      <c r="C233" s="131"/>
    </row>
    <row r="234" spans="1:8" outlineLevel="2" x14ac:dyDescent="0.2">
      <c r="A234" s="111" t="s">
        <v>33</v>
      </c>
      <c r="B234" s="122" t="s">
        <v>191</v>
      </c>
      <c r="C234" s="131"/>
    </row>
    <row r="235" spans="1:8" outlineLevel="2" x14ac:dyDescent="0.2">
      <c r="A235" s="110"/>
      <c r="B235" s="122"/>
      <c r="C235" s="131"/>
    </row>
    <row r="236" spans="1:8" outlineLevel="2" x14ac:dyDescent="0.2">
      <c r="A236" s="110" t="s">
        <v>136</v>
      </c>
      <c r="B236" s="133" t="s">
        <v>441</v>
      </c>
      <c r="C236" s="131"/>
    </row>
    <row r="237" spans="1:8" s="123" customFormat="1" outlineLevel="2" x14ac:dyDescent="0.2">
      <c r="A237" s="126"/>
      <c r="B237" s="146" t="s">
        <v>483</v>
      </c>
    </row>
    <row r="238" spans="1:8" outlineLevel="2" x14ac:dyDescent="0.2">
      <c r="A238" s="110" t="s">
        <v>40</v>
      </c>
      <c r="B238" s="122" t="s">
        <v>251</v>
      </c>
      <c r="C238" s="131"/>
    </row>
    <row r="239" spans="1:8" s="123" customFormat="1" outlineLevel="2" x14ac:dyDescent="0.2">
      <c r="A239" s="126"/>
    </row>
  </sheetData>
  <mergeCells count="2">
    <mergeCell ref="C206:E206"/>
    <mergeCell ref="C10:E10"/>
  </mergeCells>
  <dataValidations disablePrompts="1" count="4">
    <dataValidation type="list" allowBlank="1" showInputMessage="1" showErrorMessage="1" sqref="D5" xr:uid="{00000000-0002-0000-0B00-000000000000}">
      <formula1>$H$2:$H$6</formula1>
    </dataValidation>
    <dataValidation type="list" allowBlank="1" showInputMessage="1" showErrorMessage="1" errorTitle="Not a valid value" error="The value you have entered is not valid_x000a__x000a_A user has restricted values that can be entered into this cell_x000a_" sqref="F10 F14 F30 F46 F62 F78 F94 F110 F126 F142 F158 F174 F190 F206 F210 F225" xr:uid="{00000000-0002-0000-0B00-000001000000}">
      <formula1>$F$2:$F$6</formula1>
    </dataValidation>
    <dataValidation type="list" allowBlank="1" showInputMessage="1" showErrorMessage="1" errorTitle="Not a valid value" error="The value you have entered is not valid_x000a__x000a_A user has restricted values that can be entered into this cell_x000a_" sqref="G10 G14 G30 G46 G62 G78 G94 G110 G126 G142 G158 G174 G190 G206 G210 G225" xr:uid="{00000000-0002-0000-0B00-000002000000}">
      <formula1>$G$2:$G$7</formula1>
    </dataValidation>
    <dataValidation type="list" allowBlank="1" showInputMessage="1" showErrorMessage="1" errorTitle="Not a valid value" error="The value you have entered is not valid_x000a__x000a_A user has restricted values that can be entered into this cell_x000a_" sqref="H10 H14 H30 H46 H62 H78 H94 H110 H126 H142 H158 H174 H190 H206 H210 H225" xr:uid="{00000000-0002-0000-0B00-000003000000}">
      <formula1>$H$2:$H$6</formula1>
    </dataValidation>
  </dataValidations>
  <printOptions headings="1" gridLines="1"/>
  <pageMargins left="0.76" right="0.78740157480314965" top="0.72" bottom="0.7" header="0.51181102362204722" footer="0.51181102362204722"/>
  <pageSetup paperSize="9" scale="55" fitToHeight="100" orientation="landscape" horizontalDpi="4294967295" verticalDpi="4294967295" r:id="rId1"/>
  <headerFooter alignWithMargins="0">
    <oddHeader>&amp;C&amp;A</oddHeader>
    <oddFooter xml:space="preserve">&amp;L&amp;D &amp;CPagina &amp;P van &amp;N&amp;R&amp;F </oddFooter>
  </headerFooter>
  <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est_status"/>
  <dimension ref="A1:AQ11"/>
  <sheetViews>
    <sheetView showGridLines="0" showZeros="0" zoomScale="75" zoomScaleSheetLayoutView="75" workbookViewId="0">
      <pane ySplit="11" topLeftCell="A12" activePane="bottomLeft" state="frozen"/>
      <selection pane="bottomLeft" activeCell="A3" sqref="A3"/>
    </sheetView>
  </sheetViews>
  <sheetFormatPr defaultColWidth="11.42578125" defaultRowHeight="12.75" x14ac:dyDescent="0.2"/>
  <cols>
    <col min="1" max="1" width="16.42578125" style="5" customWidth="1"/>
    <col min="2" max="2" width="51.7109375" style="42" customWidth="1"/>
    <col min="3" max="3" width="80.28515625" style="38" customWidth="1"/>
    <col min="4" max="4" width="22.42578125" style="42" customWidth="1"/>
    <col min="5" max="5" width="17.7109375" style="42" customWidth="1"/>
    <col min="6" max="6" width="18.7109375" style="40" customWidth="1"/>
    <col min="7" max="7" width="13.7109375" style="40" customWidth="1"/>
    <col min="8" max="8" width="2.28515625" style="74" customWidth="1"/>
    <col min="9" max="9" width="6.28515625" style="38" customWidth="1"/>
    <col min="10" max="10" width="5.42578125" style="39" customWidth="1"/>
    <col min="11" max="12" width="5.7109375" style="40" customWidth="1"/>
    <col min="13" max="17" width="5.42578125" style="39" customWidth="1"/>
    <col min="18" max="19" width="5.42578125" style="41" customWidth="1"/>
    <col min="20" max="20" width="5.7109375" style="40" customWidth="1"/>
    <col min="21" max="24" width="5.7109375" style="41" customWidth="1"/>
    <col min="25" max="39" width="7.42578125" style="41" customWidth="1"/>
    <col min="40" max="41" width="2.28515625" style="41" customWidth="1"/>
    <col min="42" max="42" width="15.42578125" style="41" customWidth="1"/>
    <col min="43" max="43" width="15.7109375" style="41" customWidth="1"/>
    <col min="44" max="16384" width="11.42578125" style="14"/>
  </cols>
  <sheetData>
    <row r="1" spans="1:43" s="12" customFormat="1" ht="12.75" customHeight="1" x14ac:dyDescent="0.2">
      <c r="A1" s="3"/>
      <c r="B1" s="3"/>
      <c r="C1" s="3"/>
      <c r="D1" s="3"/>
      <c r="E1" s="3"/>
      <c r="F1" s="3"/>
      <c r="G1" s="3"/>
      <c r="H1" s="4"/>
      <c r="I1" s="3"/>
      <c r="J1" s="3"/>
      <c r="K1" s="3"/>
      <c r="L1" s="3"/>
      <c r="M1" s="3"/>
      <c r="N1" s="3"/>
      <c r="O1" s="3"/>
      <c r="P1" s="3"/>
      <c r="Q1" s="3"/>
      <c r="R1" s="3"/>
      <c r="S1" s="3"/>
      <c r="T1" s="3"/>
      <c r="U1" s="3"/>
      <c r="V1" s="3"/>
      <c r="W1" s="3"/>
      <c r="X1" s="2" t="s">
        <v>154</v>
      </c>
      <c r="Y1" s="65" t="s">
        <v>135</v>
      </c>
      <c r="Z1" s="65"/>
      <c r="AA1" s="60"/>
      <c r="AB1" s="60"/>
      <c r="AC1" s="61"/>
      <c r="AD1" s="3"/>
      <c r="AE1" s="3"/>
      <c r="AF1" s="3"/>
      <c r="AG1" s="3"/>
      <c r="AH1" s="3"/>
      <c r="AI1" s="3"/>
      <c r="AJ1" s="3"/>
      <c r="AK1" s="3"/>
      <c r="AL1" s="3"/>
      <c r="AM1" s="3"/>
      <c r="AN1" s="3"/>
      <c r="AO1" s="3"/>
      <c r="AP1" s="3"/>
      <c r="AQ1" s="3"/>
    </row>
    <row r="2" spans="1:43" s="12" customFormat="1" ht="12.75" customHeight="1" x14ac:dyDescent="0.2">
      <c r="A2" s="3"/>
      <c r="B2" s="3"/>
      <c r="C2" s="3"/>
      <c r="D2" s="3"/>
      <c r="E2" s="3"/>
      <c r="F2" s="3"/>
      <c r="G2" s="3"/>
      <c r="H2" s="2" t="s">
        <v>62</v>
      </c>
      <c r="I2" s="65" t="s">
        <v>186</v>
      </c>
      <c r="J2" s="65"/>
      <c r="K2" s="65"/>
      <c r="L2" s="65"/>
      <c r="M2" s="59"/>
      <c r="N2" s="3"/>
      <c r="O2" s="3"/>
      <c r="P2" s="3"/>
      <c r="Q2" s="3"/>
      <c r="R2" s="3"/>
      <c r="S2" s="3"/>
      <c r="T2" s="3"/>
      <c r="U2" s="3"/>
      <c r="V2" s="3"/>
      <c r="W2" s="3"/>
      <c r="X2" s="2" t="s">
        <v>189</v>
      </c>
      <c r="Y2" s="66" t="s">
        <v>125</v>
      </c>
      <c r="Z2" s="66"/>
      <c r="AA2" s="63"/>
      <c r="AB2" s="63"/>
      <c r="AC2" s="64"/>
      <c r="AD2" s="3"/>
      <c r="AE2" s="3"/>
      <c r="AF2" s="3"/>
      <c r="AG2" s="3"/>
      <c r="AH2" s="3"/>
      <c r="AI2" s="3"/>
      <c r="AJ2" s="3"/>
      <c r="AK2" s="3"/>
      <c r="AL2" s="3"/>
      <c r="AM2" s="3"/>
      <c r="AN2" s="3"/>
      <c r="AO2" s="3"/>
      <c r="AP2" s="3"/>
      <c r="AQ2" s="3"/>
    </row>
    <row r="3" spans="1:43" s="12" customFormat="1" ht="12.75" customHeight="1" x14ac:dyDescent="0.2">
      <c r="A3" s="3"/>
      <c r="B3" s="3"/>
      <c r="C3" s="3"/>
      <c r="D3" s="3"/>
      <c r="E3" s="3"/>
      <c r="F3" s="3"/>
      <c r="G3" s="3"/>
      <c r="H3" s="2" t="s">
        <v>133</v>
      </c>
      <c r="I3" s="66" t="s">
        <v>151</v>
      </c>
      <c r="J3" s="66"/>
      <c r="K3" s="66"/>
      <c r="L3" s="66"/>
      <c r="M3" s="1"/>
      <c r="N3" s="3"/>
      <c r="O3" s="3"/>
      <c r="P3" s="3"/>
      <c r="Q3" s="3"/>
      <c r="R3" s="3"/>
      <c r="S3" s="3"/>
      <c r="T3" s="3"/>
      <c r="U3" s="3"/>
      <c r="V3" s="3"/>
      <c r="W3" s="3"/>
      <c r="X3" s="2" t="s">
        <v>187</v>
      </c>
      <c r="Y3" s="67" t="s">
        <v>126</v>
      </c>
      <c r="Z3" s="67"/>
      <c r="AA3" s="4"/>
      <c r="AB3" s="4"/>
      <c r="AC3" s="62"/>
      <c r="AD3" s="3"/>
      <c r="AE3" s="3"/>
      <c r="AF3" s="3"/>
      <c r="AG3" s="3"/>
      <c r="AH3" s="3"/>
      <c r="AI3" s="3"/>
      <c r="AJ3" s="3"/>
      <c r="AK3" s="3"/>
      <c r="AL3" s="3"/>
      <c r="AM3" s="3"/>
      <c r="AN3" s="3"/>
      <c r="AO3" s="3"/>
      <c r="AP3" s="3"/>
      <c r="AQ3" s="3"/>
    </row>
    <row r="4" spans="1:43" s="12" customFormat="1" ht="12.75" customHeight="1" x14ac:dyDescent="0.2">
      <c r="A4" s="3"/>
      <c r="B4" s="3"/>
      <c r="C4" s="3"/>
      <c r="D4" s="3"/>
      <c r="E4" s="3"/>
      <c r="F4" s="3"/>
      <c r="G4" s="3"/>
      <c r="H4" s="2" t="s">
        <v>134</v>
      </c>
      <c r="I4" s="67" t="s">
        <v>152</v>
      </c>
      <c r="J4" s="67"/>
      <c r="K4" s="67"/>
      <c r="L4" s="67"/>
      <c r="M4" s="68"/>
      <c r="N4" s="3"/>
      <c r="O4" s="3"/>
      <c r="P4" s="3"/>
      <c r="Q4" s="3"/>
      <c r="R4" s="3"/>
      <c r="S4" s="3"/>
      <c r="T4" s="3"/>
      <c r="U4" s="3"/>
      <c r="V4" s="3"/>
      <c r="W4" s="3"/>
      <c r="X4" s="2" t="s">
        <v>190</v>
      </c>
      <c r="Y4" s="66" t="s">
        <v>127</v>
      </c>
      <c r="Z4" s="66"/>
      <c r="AA4" s="63"/>
      <c r="AB4" s="63"/>
      <c r="AC4" s="64"/>
      <c r="AD4" s="3"/>
      <c r="AE4" s="3"/>
      <c r="AF4" s="3"/>
      <c r="AG4" s="3"/>
      <c r="AH4" s="3"/>
      <c r="AI4" s="3"/>
      <c r="AJ4" s="3"/>
      <c r="AK4" s="3"/>
      <c r="AL4" s="3"/>
      <c r="AM4" s="3"/>
      <c r="AN4" s="3"/>
      <c r="AO4" s="3"/>
      <c r="AP4" s="3"/>
      <c r="AQ4" s="3"/>
    </row>
    <row r="5" spans="1:43" s="12" customFormat="1" ht="12.75" customHeight="1" x14ac:dyDescent="0.2">
      <c r="A5" s="3" t="str">
        <f>'Versie informatie'!A1</f>
        <v>Cluster</v>
      </c>
      <c r="B5" s="3" t="str">
        <f>Clusterkaart!B1</f>
        <v>BMR</v>
      </c>
      <c r="C5" s="3"/>
      <c r="D5" s="3"/>
      <c r="E5" s="3"/>
      <c r="F5" s="3"/>
      <c r="G5" s="3"/>
      <c r="H5" s="2" t="s">
        <v>150</v>
      </c>
      <c r="I5" s="66" t="s">
        <v>122</v>
      </c>
      <c r="J5" s="66"/>
      <c r="K5" s="66"/>
      <c r="L5" s="66"/>
      <c r="M5" s="1"/>
      <c r="N5" s="3"/>
      <c r="O5" s="3"/>
      <c r="P5" s="3"/>
      <c r="Q5" s="3"/>
      <c r="R5" s="3"/>
      <c r="S5" s="3"/>
      <c r="T5" s="3"/>
      <c r="U5" s="3"/>
      <c r="V5" s="3"/>
      <c r="W5" s="3"/>
      <c r="X5" s="2" t="s">
        <v>30</v>
      </c>
      <c r="Y5" s="67" t="s">
        <v>116</v>
      </c>
      <c r="Z5" s="67"/>
      <c r="AA5" s="4"/>
      <c r="AB5" s="4"/>
      <c r="AC5" s="62"/>
      <c r="AD5" s="3"/>
      <c r="AE5" s="3"/>
      <c r="AF5" s="3"/>
      <c r="AG5" s="3"/>
      <c r="AH5" s="3"/>
      <c r="AI5" s="3"/>
      <c r="AJ5" s="3"/>
      <c r="AK5" s="3"/>
      <c r="AL5" s="3"/>
      <c r="AM5" s="3"/>
      <c r="AN5" s="3"/>
      <c r="AO5" s="3"/>
      <c r="AP5" s="3"/>
      <c r="AQ5" s="3"/>
    </row>
    <row r="6" spans="1:43" s="12" customFormat="1" ht="12" customHeight="1" x14ac:dyDescent="0.2">
      <c r="A6" s="3" t="s">
        <v>138</v>
      </c>
      <c r="B6" s="3" t="str">
        <f>Clusterkaart!B2</f>
        <v>GBA-V - BRP</v>
      </c>
      <c r="C6" s="3"/>
      <c r="D6" s="3"/>
      <c r="E6" s="3"/>
      <c r="F6" s="3"/>
      <c r="G6" s="3"/>
      <c r="H6" s="2" t="s">
        <v>188</v>
      </c>
      <c r="I6" s="69" t="s">
        <v>153</v>
      </c>
      <c r="J6" s="69"/>
      <c r="K6" s="69"/>
      <c r="L6" s="69"/>
      <c r="M6" s="70"/>
      <c r="N6" s="3"/>
      <c r="O6" s="3"/>
      <c r="P6" s="3"/>
      <c r="Q6" s="3"/>
      <c r="R6" s="3"/>
      <c r="S6" s="3"/>
      <c r="T6" s="3"/>
      <c r="U6" s="3"/>
      <c r="V6" s="3"/>
      <c r="W6" s="3"/>
      <c r="X6" s="2" t="s">
        <v>14</v>
      </c>
      <c r="Y6" s="66" t="s">
        <v>117</v>
      </c>
      <c r="Z6" s="66"/>
      <c r="AA6" s="63"/>
      <c r="AB6" s="63"/>
      <c r="AC6" s="64"/>
      <c r="AD6" s="3"/>
      <c r="AE6" s="3"/>
      <c r="AF6" s="3"/>
      <c r="AG6" s="3"/>
      <c r="AH6" s="3"/>
      <c r="AI6" s="3"/>
      <c r="AJ6" s="3"/>
      <c r="AK6" s="3"/>
      <c r="AL6" s="3"/>
      <c r="AM6" s="3"/>
      <c r="AN6" s="3"/>
      <c r="AO6" s="3"/>
      <c r="AP6" s="3"/>
      <c r="AQ6" s="3"/>
    </row>
    <row r="7" spans="1:43" s="31" customFormat="1" ht="12" customHeight="1" x14ac:dyDescent="0.2">
      <c r="A7" s="3"/>
      <c r="B7" s="3"/>
      <c r="C7" s="3"/>
      <c r="D7" s="3"/>
      <c r="E7" s="3"/>
      <c r="F7" s="3"/>
      <c r="G7" s="3"/>
      <c r="H7" s="4"/>
      <c r="I7" s="3"/>
      <c r="J7" s="3"/>
      <c r="K7" s="3"/>
      <c r="L7" s="3"/>
      <c r="M7" s="3"/>
      <c r="N7" s="3"/>
      <c r="O7" s="3"/>
      <c r="P7" s="3"/>
      <c r="Q7" s="3"/>
      <c r="R7" s="3"/>
      <c r="S7" s="3"/>
      <c r="T7" s="3"/>
      <c r="U7" s="3"/>
      <c r="V7" s="3"/>
      <c r="W7" s="3"/>
      <c r="X7" s="2" t="s">
        <v>8</v>
      </c>
      <c r="Y7" s="67" t="s">
        <v>180</v>
      </c>
      <c r="Z7" s="67"/>
      <c r="AA7" s="4"/>
      <c r="AB7" s="4"/>
      <c r="AC7" s="62"/>
      <c r="AD7" s="3"/>
      <c r="AE7" s="3"/>
      <c r="AF7" s="3"/>
      <c r="AG7" s="3"/>
      <c r="AH7" s="3"/>
      <c r="AI7" s="3"/>
      <c r="AJ7" s="3"/>
      <c r="AK7" s="3"/>
      <c r="AL7" s="3"/>
      <c r="AM7" s="3"/>
      <c r="AN7" s="3"/>
      <c r="AO7" s="3"/>
      <c r="AP7" s="3"/>
      <c r="AQ7" s="3"/>
    </row>
    <row r="8" spans="1:43" s="37" customFormat="1" ht="12" customHeight="1" x14ac:dyDescent="0.2">
      <c r="A8" s="3"/>
      <c r="B8" s="3"/>
      <c r="C8" s="3"/>
      <c r="D8" s="3"/>
      <c r="E8" s="3"/>
      <c r="F8" s="3"/>
      <c r="G8" s="3"/>
      <c r="H8" s="4"/>
      <c r="I8" s="3"/>
      <c r="J8" s="3"/>
      <c r="K8" s="3"/>
      <c r="L8" s="3"/>
      <c r="M8" s="3"/>
      <c r="N8" s="3"/>
      <c r="O8" s="3"/>
      <c r="P8" s="3"/>
      <c r="Q8" s="3"/>
      <c r="R8" s="3"/>
      <c r="S8" s="3"/>
      <c r="T8" s="3"/>
      <c r="U8" s="3"/>
      <c r="V8" s="3"/>
      <c r="W8" s="3"/>
      <c r="X8" s="2" t="s">
        <v>9</v>
      </c>
      <c r="Y8" s="66" t="s">
        <v>179</v>
      </c>
      <c r="Z8" s="66"/>
      <c r="AA8" s="63"/>
      <c r="AB8" s="63"/>
      <c r="AC8" s="64"/>
      <c r="AD8" s="3"/>
      <c r="AE8" s="3"/>
      <c r="AF8" s="3"/>
      <c r="AG8" s="3"/>
      <c r="AH8" s="3"/>
      <c r="AI8" s="3"/>
      <c r="AJ8" s="3"/>
      <c r="AK8" s="3"/>
      <c r="AL8" s="3"/>
      <c r="AM8" s="3"/>
      <c r="AN8" s="3"/>
      <c r="AO8" s="3"/>
      <c r="AP8" s="3"/>
      <c r="AQ8" s="3"/>
    </row>
    <row r="9" spans="1:43" s="12" customFormat="1" ht="18.75" customHeight="1" x14ac:dyDescent="0.2">
      <c r="A9" s="3"/>
      <c r="B9" s="3"/>
      <c r="C9" s="3"/>
      <c r="D9" s="3"/>
      <c r="E9" s="3"/>
      <c r="F9" s="3"/>
      <c r="G9" s="3"/>
      <c r="H9" s="75"/>
      <c r="I9" s="184" t="s">
        <v>10</v>
      </c>
      <c r="J9" s="185"/>
      <c r="K9" s="185"/>
      <c r="L9" s="185"/>
      <c r="M9" s="185"/>
      <c r="N9" s="185"/>
      <c r="O9" s="185"/>
      <c r="P9" s="185"/>
      <c r="Q9" s="185"/>
      <c r="R9" s="185"/>
      <c r="S9" s="185"/>
      <c r="T9" s="185"/>
      <c r="U9" s="185"/>
      <c r="V9" s="185"/>
      <c r="W9" s="186"/>
      <c r="X9" s="73"/>
      <c r="Y9" s="184" t="s">
        <v>11</v>
      </c>
      <c r="Z9" s="185"/>
      <c r="AA9" s="185"/>
      <c r="AB9" s="185"/>
      <c r="AC9" s="185"/>
      <c r="AD9" s="185"/>
      <c r="AE9" s="185"/>
      <c r="AF9" s="185"/>
      <c r="AG9" s="185"/>
      <c r="AH9" s="185"/>
      <c r="AI9" s="185"/>
      <c r="AJ9" s="185"/>
      <c r="AK9" s="185"/>
      <c r="AL9" s="185"/>
      <c r="AM9" s="186"/>
      <c r="AN9" s="79"/>
      <c r="AO9" s="79"/>
      <c r="AP9" s="184" t="s">
        <v>63</v>
      </c>
      <c r="AQ9" s="186"/>
    </row>
    <row r="10" spans="1:43" s="36" customFormat="1" ht="18" customHeight="1" x14ac:dyDescent="0.2">
      <c r="A10" s="56"/>
      <c r="B10" s="56"/>
      <c r="C10" s="56"/>
      <c r="D10" s="57"/>
      <c r="E10" s="56"/>
      <c r="F10" s="56"/>
      <c r="G10" s="58"/>
      <c r="H10" s="73"/>
      <c r="I10" s="71" t="b">
        <v>1</v>
      </c>
      <c r="J10" s="54" t="b">
        <v>0</v>
      </c>
      <c r="K10" s="54" t="b">
        <v>0</v>
      </c>
      <c r="L10" s="55" t="b">
        <v>0</v>
      </c>
      <c r="M10" s="55" t="b">
        <v>0</v>
      </c>
      <c r="N10" s="55" t="b">
        <v>0</v>
      </c>
      <c r="O10" s="55" t="b">
        <v>0</v>
      </c>
      <c r="P10" s="55" t="b">
        <v>0</v>
      </c>
      <c r="Q10" s="55" t="b">
        <v>0</v>
      </c>
      <c r="R10" s="55" t="b">
        <v>0</v>
      </c>
      <c r="S10" s="55" t="b">
        <v>0</v>
      </c>
      <c r="T10" s="55" t="b">
        <v>0</v>
      </c>
      <c r="U10" s="55" t="b">
        <v>0</v>
      </c>
      <c r="V10" s="55" t="b">
        <v>0</v>
      </c>
      <c r="W10" s="55" t="b">
        <v>0</v>
      </c>
      <c r="X10" s="80"/>
      <c r="Y10" s="53"/>
      <c r="Z10" s="53"/>
      <c r="AA10" s="53"/>
      <c r="AB10" s="53"/>
      <c r="AC10" s="53"/>
      <c r="AD10" s="53"/>
      <c r="AE10" s="53"/>
      <c r="AF10" s="53"/>
      <c r="AG10" s="53"/>
      <c r="AH10" s="53"/>
      <c r="AI10" s="53"/>
      <c r="AJ10" s="53"/>
      <c r="AK10" s="53"/>
      <c r="AL10" s="53"/>
      <c r="AM10" s="53"/>
      <c r="AN10" s="73"/>
      <c r="AO10" s="73"/>
      <c r="AP10" s="53"/>
      <c r="AQ10" s="53"/>
    </row>
    <row r="11" spans="1:43" ht="18" customHeight="1" x14ac:dyDescent="0.2">
      <c r="A11" s="76" t="s">
        <v>115</v>
      </c>
      <c r="B11" s="76" t="s">
        <v>76</v>
      </c>
      <c r="C11" s="76" t="s">
        <v>137</v>
      </c>
      <c r="D11" s="77" t="s">
        <v>167</v>
      </c>
      <c r="E11" s="106" t="s">
        <v>166</v>
      </c>
      <c r="F11" s="76" t="s">
        <v>21</v>
      </c>
      <c r="G11" s="78" t="s">
        <v>165</v>
      </c>
      <c r="H11" s="108" t="s">
        <v>168</v>
      </c>
      <c r="I11" s="72" t="s">
        <v>58</v>
      </c>
      <c r="J11" s="52" t="s">
        <v>59</v>
      </c>
      <c r="K11" s="52" t="s">
        <v>60</v>
      </c>
      <c r="L11" s="52" t="s">
        <v>61</v>
      </c>
      <c r="M11" s="52" t="s">
        <v>103</v>
      </c>
      <c r="N11" s="52" t="s">
        <v>104</v>
      </c>
      <c r="O11" s="52" t="s">
        <v>105</v>
      </c>
      <c r="P11" s="52" t="s">
        <v>106</v>
      </c>
      <c r="Q11" s="52" t="s">
        <v>148</v>
      </c>
      <c r="R11" s="52" t="s">
        <v>149</v>
      </c>
      <c r="S11" s="52" t="s">
        <v>123</v>
      </c>
      <c r="T11" s="52" t="s">
        <v>124</v>
      </c>
      <c r="U11" s="52" t="s">
        <v>84</v>
      </c>
      <c r="V11" s="52" t="s">
        <v>85</v>
      </c>
      <c r="W11" s="52" t="s">
        <v>86</v>
      </c>
      <c r="X11" s="107" t="s">
        <v>169</v>
      </c>
      <c r="Y11" s="52" t="s">
        <v>170</v>
      </c>
      <c r="Z11" s="52" t="s">
        <v>171</v>
      </c>
      <c r="AA11" s="52" t="s">
        <v>172</v>
      </c>
      <c r="AB11" s="52" t="s">
        <v>173</v>
      </c>
      <c r="AC11" s="52" t="s">
        <v>110</v>
      </c>
      <c r="AD11" s="52" t="s">
        <v>111</v>
      </c>
      <c r="AE11" s="52" t="s">
        <v>112</v>
      </c>
      <c r="AF11" s="52" t="s">
        <v>113</v>
      </c>
      <c r="AG11" s="52" t="s">
        <v>67</v>
      </c>
      <c r="AH11" s="52" t="s">
        <v>68</v>
      </c>
      <c r="AI11" s="52" t="s">
        <v>69</v>
      </c>
      <c r="AJ11" s="52" t="s">
        <v>70</v>
      </c>
      <c r="AK11" s="52" t="s">
        <v>71</v>
      </c>
      <c r="AL11" s="52" t="s">
        <v>72</v>
      </c>
      <c r="AM11" s="52" t="s">
        <v>73</v>
      </c>
      <c r="AN11" s="81"/>
      <c r="AO11" s="81"/>
      <c r="AP11" s="52" t="s">
        <v>158</v>
      </c>
      <c r="AQ11" s="52" t="s">
        <v>159</v>
      </c>
    </row>
  </sheetData>
  <mergeCells count="3">
    <mergeCell ref="I9:W9"/>
    <mergeCell ref="Y9:AM9"/>
    <mergeCell ref="AP9:AQ9"/>
  </mergeCells>
  <phoneticPr fontId="0" type="noConversion"/>
  <dataValidations xWindow="333" yWindow="342" count="1">
    <dataValidation type="list" allowBlank="1" showInputMessage="1" showErrorMessage="1" sqref="I12:R65536" xr:uid="{00000000-0002-0000-0C00-000000000000}">
      <formula1>$J$2:$J$6</formula1>
    </dataValidation>
  </dataValidations>
  <printOptions horizontalCentered="1" gridLinesSet="0"/>
  <pageMargins left="0.32" right="0.27" top="1" bottom="0.56000000000000005" header="0.5" footer="0.28999999999999998"/>
  <pageSetup paperSize="9" scale="67" fitToHeight="0" orientation="landscape" horizontalDpi="4294967292"/>
  <headerFooter alignWithMargins="0">
    <oddHeader>&amp;C&amp;A</oddHeader>
    <oddFooter>&amp;CPage &amp;P of &amp;N</oddFooter>
  </headerFooter>
  <drawing r:id="rId1"/>
  <legacyDrawing r:id="rId2"/>
  <mc:AlternateContent xmlns:mc="http://schemas.openxmlformats.org/markup-compatibility/2006">
    <mc:Choice Requires="x14">
      <controls>
        <mc:AlternateContent xmlns:mc="http://schemas.openxmlformats.org/markup-compatibility/2006">
          <mc:Choice Requires="x14">
            <control shapeId="1558" r:id="rId3" name="Check Box 534">
              <controlPr defaultSize="0" autoFill="0" autoLine="0" autoPict="0">
                <anchor moveWithCells="1">
                  <from>
                    <xdr:col>10</xdr:col>
                    <xdr:colOff>57150</xdr:colOff>
                    <xdr:row>9</xdr:row>
                    <xdr:rowOff>0</xdr:rowOff>
                  </from>
                  <to>
                    <xdr:col>10</xdr:col>
                    <xdr:colOff>361950</xdr:colOff>
                    <xdr:row>9</xdr:row>
                    <xdr:rowOff>209550</xdr:rowOff>
                  </to>
                </anchor>
              </controlPr>
            </control>
          </mc:Choice>
        </mc:AlternateContent>
        <mc:AlternateContent xmlns:mc="http://schemas.openxmlformats.org/markup-compatibility/2006">
          <mc:Choice Requires="x14">
            <control shapeId="1559" r:id="rId4" name="Check Box 535">
              <controlPr defaultSize="0" autoFill="0" autoLine="0" autoPict="0">
                <anchor moveWithCells="1">
                  <from>
                    <xdr:col>11</xdr:col>
                    <xdr:colOff>57150</xdr:colOff>
                    <xdr:row>9</xdr:row>
                    <xdr:rowOff>0</xdr:rowOff>
                  </from>
                  <to>
                    <xdr:col>11</xdr:col>
                    <xdr:colOff>361950</xdr:colOff>
                    <xdr:row>9</xdr:row>
                    <xdr:rowOff>209550</xdr:rowOff>
                  </to>
                </anchor>
              </controlPr>
            </control>
          </mc:Choice>
        </mc:AlternateContent>
        <mc:AlternateContent xmlns:mc="http://schemas.openxmlformats.org/markup-compatibility/2006">
          <mc:Choice Requires="x14">
            <control shapeId="1560" r:id="rId5" name="Check Box 536">
              <controlPr defaultSize="0" autoFill="0" autoLine="0" autoPict="0">
                <anchor moveWithCells="1">
                  <from>
                    <xdr:col>12</xdr:col>
                    <xdr:colOff>57150</xdr:colOff>
                    <xdr:row>9</xdr:row>
                    <xdr:rowOff>0</xdr:rowOff>
                  </from>
                  <to>
                    <xdr:col>12</xdr:col>
                    <xdr:colOff>342900</xdr:colOff>
                    <xdr:row>9</xdr:row>
                    <xdr:rowOff>209550</xdr:rowOff>
                  </to>
                </anchor>
              </controlPr>
            </control>
          </mc:Choice>
        </mc:AlternateContent>
        <mc:AlternateContent xmlns:mc="http://schemas.openxmlformats.org/markup-compatibility/2006">
          <mc:Choice Requires="x14">
            <control shapeId="1561" r:id="rId6" name="Check Box 537">
              <controlPr defaultSize="0" autoFill="0" autoLine="0" autoPict="0">
                <anchor moveWithCells="1">
                  <from>
                    <xdr:col>13</xdr:col>
                    <xdr:colOff>57150</xdr:colOff>
                    <xdr:row>9</xdr:row>
                    <xdr:rowOff>0</xdr:rowOff>
                  </from>
                  <to>
                    <xdr:col>13</xdr:col>
                    <xdr:colOff>342900</xdr:colOff>
                    <xdr:row>9</xdr:row>
                    <xdr:rowOff>209550</xdr:rowOff>
                  </to>
                </anchor>
              </controlPr>
            </control>
          </mc:Choice>
        </mc:AlternateContent>
        <mc:AlternateContent xmlns:mc="http://schemas.openxmlformats.org/markup-compatibility/2006">
          <mc:Choice Requires="x14">
            <control shapeId="1562" r:id="rId7" name="Check Box 538">
              <controlPr defaultSize="0" autoFill="0" autoLine="0" autoPict="0">
                <anchor moveWithCells="1">
                  <from>
                    <xdr:col>14</xdr:col>
                    <xdr:colOff>57150</xdr:colOff>
                    <xdr:row>9</xdr:row>
                    <xdr:rowOff>0</xdr:rowOff>
                  </from>
                  <to>
                    <xdr:col>14</xdr:col>
                    <xdr:colOff>342900</xdr:colOff>
                    <xdr:row>9</xdr:row>
                    <xdr:rowOff>209550</xdr:rowOff>
                  </to>
                </anchor>
              </controlPr>
            </control>
          </mc:Choice>
        </mc:AlternateContent>
        <mc:AlternateContent xmlns:mc="http://schemas.openxmlformats.org/markup-compatibility/2006">
          <mc:Choice Requires="x14">
            <control shapeId="1563" r:id="rId8" name="Check Box 539">
              <controlPr defaultSize="0" autoFill="0" autoLine="0" autoPict="0">
                <anchor moveWithCells="1">
                  <from>
                    <xdr:col>15</xdr:col>
                    <xdr:colOff>57150</xdr:colOff>
                    <xdr:row>9</xdr:row>
                    <xdr:rowOff>0</xdr:rowOff>
                  </from>
                  <to>
                    <xdr:col>16</xdr:col>
                    <xdr:colOff>19050</xdr:colOff>
                    <xdr:row>9</xdr:row>
                    <xdr:rowOff>209550</xdr:rowOff>
                  </to>
                </anchor>
              </controlPr>
            </control>
          </mc:Choice>
        </mc:AlternateContent>
        <mc:AlternateContent xmlns:mc="http://schemas.openxmlformats.org/markup-compatibility/2006">
          <mc:Choice Requires="x14">
            <control shapeId="1565" r:id="rId9" name="Check Box 541">
              <controlPr defaultSize="0" autoFill="0" autoLine="0" autoPict="0">
                <anchor moveWithCells="1">
                  <from>
                    <xdr:col>16</xdr:col>
                    <xdr:colOff>57150</xdr:colOff>
                    <xdr:row>9</xdr:row>
                    <xdr:rowOff>0</xdr:rowOff>
                  </from>
                  <to>
                    <xdr:col>16</xdr:col>
                    <xdr:colOff>342900</xdr:colOff>
                    <xdr:row>9</xdr:row>
                    <xdr:rowOff>209550</xdr:rowOff>
                  </to>
                </anchor>
              </controlPr>
            </control>
          </mc:Choice>
        </mc:AlternateContent>
        <mc:AlternateContent xmlns:mc="http://schemas.openxmlformats.org/markup-compatibility/2006">
          <mc:Choice Requires="x14">
            <control shapeId="1566" r:id="rId10" name="Check Box 542">
              <controlPr defaultSize="0" autoFill="0" autoLine="0" autoPict="0">
                <anchor moveWithCells="1">
                  <from>
                    <xdr:col>17</xdr:col>
                    <xdr:colOff>57150</xdr:colOff>
                    <xdr:row>9</xdr:row>
                    <xdr:rowOff>0</xdr:rowOff>
                  </from>
                  <to>
                    <xdr:col>17</xdr:col>
                    <xdr:colOff>342900</xdr:colOff>
                    <xdr:row>9</xdr:row>
                    <xdr:rowOff>209550</xdr:rowOff>
                  </to>
                </anchor>
              </controlPr>
            </control>
          </mc:Choice>
        </mc:AlternateContent>
        <mc:AlternateContent xmlns:mc="http://schemas.openxmlformats.org/markup-compatibility/2006">
          <mc:Choice Requires="x14">
            <control shapeId="1567" r:id="rId11" name="Check Box 543">
              <controlPr defaultSize="0" autoFill="0" autoLine="0" autoPict="0">
                <anchor moveWithCells="1">
                  <from>
                    <xdr:col>18</xdr:col>
                    <xdr:colOff>57150</xdr:colOff>
                    <xdr:row>9</xdr:row>
                    <xdr:rowOff>0</xdr:rowOff>
                  </from>
                  <to>
                    <xdr:col>18</xdr:col>
                    <xdr:colOff>342900</xdr:colOff>
                    <xdr:row>9</xdr:row>
                    <xdr:rowOff>209550</xdr:rowOff>
                  </to>
                </anchor>
              </controlPr>
            </control>
          </mc:Choice>
        </mc:AlternateContent>
        <mc:AlternateContent xmlns:mc="http://schemas.openxmlformats.org/markup-compatibility/2006">
          <mc:Choice Requires="x14">
            <control shapeId="1568" r:id="rId12" name="Check Box 544">
              <controlPr defaultSize="0" autoFill="0" autoLine="0" autoPict="0">
                <anchor moveWithCells="1">
                  <from>
                    <xdr:col>19</xdr:col>
                    <xdr:colOff>57150</xdr:colOff>
                    <xdr:row>9</xdr:row>
                    <xdr:rowOff>0</xdr:rowOff>
                  </from>
                  <to>
                    <xdr:col>19</xdr:col>
                    <xdr:colOff>361950</xdr:colOff>
                    <xdr:row>9</xdr:row>
                    <xdr:rowOff>209550</xdr:rowOff>
                  </to>
                </anchor>
              </controlPr>
            </control>
          </mc:Choice>
        </mc:AlternateContent>
        <mc:AlternateContent xmlns:mc="http://schemas.openxmlformats.org/markup-compatibility/2006">
          <mc:Choice Requires="x14">
            <control shapeId="1569" r:id="rId13" name="Check Box 545">
              <controlPr defaultSize="0" autoFill="0" autoLine="0" autoPict="0">
                <anchor moveWithCells="1">
                  <from>
                    <xdr:col>20</xdr:col>
                    <xdr:colOff>57150</xdr:colOff>
                    <xdr:row>9</xdr:row>
                    <xdr:rowOff>0</xdr:rowOff>
                  </from>
                  <to>
                    <xdr:col>20</xdr:col>
                    <xdr:colOff>361950</xdr:colOff>
                    <xdr:row>9</xdr:row>
                    <xdr:rowOff>209550</xdr:rowOff>
                  </to>
                </anchor>
              </controlPr>
            </control>
          </mc:Choice>
        </mc:AlternateContent>
        <mc:AlternateContent xmlns:mc="http://schemas.openxmlformats.org/markup-compatibility/2006">
          <mc:Choice Requires="x14">
            <control shapeId="1570" r:id="rId14" name="Check Box 546">
              <controlPr defaultSize="0" autoFill="0" autoLine="0" autoPict="0">
                <anchor moveWithCells="1">
                  <from>
                    <xdr:col>21</xdr:col>
                    <xdr:colOff>57150</xdr:colOff>
                    <xdr:row>9</xdr:row>
                    <xdr:rowOff>0</xdr:rowOff>
                  </from>
                  <to>
                    <xdr:col>21</xdr:col>
                    <xdr:colOff>361950</xdr:colOff>
                    <xdr:row>9</xdr:row>
                    <xdr:rowOff>209550</xdr:rowOff>
                  </to>
                </anchor>
              </controlPr>
            </control>
          </mc:Choice>
        </mc:AlternateContent>
        <mc:AlternateContent xmlns:mc="http://schemas.openxmlformats.org/markup-compatibility/2006">
          <mc:Choice Requires="x14">
            <control shapeId="1571" r:id="rId15" name="Check Box 547">
              <controlPr defaultSize="0" autoFill="0" autoLine="0" autoPict="0">
                <anchor moveWithCells="1">
                  <from>
                    <xdr:col>22</xdr:col>
                    <xdr:colOff>57150</xdr:colOff>
                    <xdr:row>9</xdr:row>
                    <xdr:rowOff>0</xdr:rowOff>
                  </from>
                  <to>
                    <xdr:col>22</xdr:col>
                    <xdr:colOff>361950</xdr:colOff>
                    <xdr:row>9</xdr:row>
                    <xdr:rowOff>209550</xdr:rowOff>
                  </to>
                </anchor>
              </controlPr>
            </control>
          </mc:Choice>
        </mc:AlternateContent>
        <mc:AlternateContent xmlns:mc="http://schemas.openxmlformats.org/markup-compatibility/2006">
          <mc:Choice Requires="x14">
            <control shapeId="1726" r:id="rId16" name="Check Box 702">
              <controlPr defaultSize="0" autoFill="0" autoLine="0" autoPict="0">
                <anchor moveWithCells="1">
                  <from>
                    <xdr:col>9</xdr:col>
                    <xdr:colOff>57150</xdr:colOff>
                    <xdr:row>9</xdr:row>
                    <xdr:rowOff>0</xdr:rowOff>
                  </from>
                  <to>
                    <xdr:col>9</xdr:col>
                    <xdr:colOff>342900</xdr:colOff>
                    <xdr:row>9</xdr:row>
                    <xdr:rowOff>209550</xdr:rowOff>
                  </to>
                </anchor>
              </controlPr>
            </control>
          </mc:Choice>
        </mc:AlternateContent>
        <mc:AlternateContent xmlns:mc="http://schemas.openxmlformats.org/markup-compatibility/2006">
          <mc:Choice Requires="x14">
            <control shapeId="1727" r:id="rId17" name="Check Box 703">
              <controlPr defaultSize="0" autoFill="0" autoLine="0" autoPict="0">
                <anchor moveWithCells="1">
                  <from>
                    <xdr:col>8</xdr:col>
                    <xdr:colOff>57150</xdr:colOff>
                    <xdr:row>9</xdr:row>
                    <xdr:rowOff>0</xdr:rowOff>
                  </from>
                  <to>
                    <xdr:col>8</xdr:col>
                    <xdr:colOff>361950</xdr:colOff>
                    <xdr:row>9</xdr:row>
                    <xdr:rowOff>209550</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Result">
    <pageSetUpPr fitToPage="1"/>
  </sheetPr>
  <dimension ref="A1:CD109"/>
  <sheetViews>
    <sheetView showGridLines="0" zoomScale="75" zoomScaleNormal="75" zoomScalePageLayoutView="75" workbookViewId="0"/>
  </sheetViews>
  <sheetFormatPr defaultColWidth="11.42578125" defaultRowHeight="12.75" x14ac:dyDescent="0.2"/>
  <cols>
    <col min="1" max="1" width="1.7109375" style="15" customWidth="1"/>
    <col min="2" max="2" width="11.7109375" style="28" customWidth="1"/>
    <col min="3" max="3" width="4.7109375" style="29" customWidth="1"/>
    <col min="4" max="19" width="4.7109375" style="15" customWidth="1"/>
    <col min="20" max="20" width="17.28515625" style="15" customWidth="1"/>
    <col min="21" max="35" width="4.7109375" style="15" customWidth="1"/>
    <col min="36" max="16384" width="11.42578125" style="15"/>
  </cols>
  <sheetData>
    <row r="1" spans="1:82" ht="23.25" customHeight="1" x14ac:dyDescent="0.2">
      <c r="A1" s="17"/>
      <c r="B1" s="49" t="s">
        <v>102</v>
      </c>
      <c r="C1" s="16"/>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c r="CB1" s="17"/>
      <c r="CC1" s="17"/>
      <c r="CD1" s="17"/>
    </row>
    <row r="2" spans="1:82" x14ac:dyDescent="0.2">
      <c r="A2" s="17"/>
      <c r="B2" s="10"/>
      <c r="C2" s="16"/>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c r="BN2" s="17"/>
      <c r="BO2" s="17"/>
      <c r="BP2" s="17"/>
      <c r="BQ2" s="17"/>
      <c r="BR2" s="17"/>
      <c r="BS2" s="17"/>
      <c r="BT2" s="17"/>
      <c r="BU2" s="17"/>
      <c r="BV2" s="17"/>
      <c r="BW2" s="17"/>
      <c r="BX2" s="17"/>
      <c r="BY2" s="17"/>
      <c r="BZ2" s="17"/>
      <c r="CA2" s="17"/>
      <c r="CB2" s="17"/>
      <c r="CC2" s="17"/>
      <c r="CD2" s="17"/>
    </row>
    <row r="3" spans="1:82" x14ac:dyDescent="0.2">
      <c r="A3" s="17"/>
      <c r="B3" s="11" t="s">
        <v>196</v>
      </c>
      <c r="C3" s="16"/>
      <c r="D3" s="17"/>
      <c r="E3" s="17"/>
      <c r="F3" s="17"/>
      <c r="G3" s="17"/>
      <c r="H3" s="17"/>
      <c r="I3" s="17"/>
      <c r="J3" s="17"/>
      <c r="K3" s="17"/>
      <c r="L3" s="17"/>
      <c r="M3" s="17"/>
      <c r="N3" s="17"/>
      <c r="O3" s="17"/>
      <c r="P3" s="17"/>
      <c r="Q3" s="17"/>
      <c r="R3" s="17"/>
      <c r="S3" s="17"/>
      <c r="T3" s="10" t="s">
        <v>183</v>
      </c>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17"/>
      <c r="BO3" s="17"/>
      <c r="BP3" s="17"/>
      <c r="BQ3" s="17"/>
      <c r="BR3" s="17"/>
      <c r="BS3" s="17"/>
      <c r="BT3" s="17"/>
      <c r="BU3" s="17"/>
      <c r="BV3" s="17"/>
      <c r="BW3" s="17"/>
      <c r="BX3" s="17"/>
      <c r="BY3" s="17"/>
      <c r="BZ3" s="17"/>
      <c r="CA3" s="17"/>
      <c r="CB3" s="17"/>
      <c r="CC3" s="17"/>
      <c r="CD3" s="17"/>
    </row>
    <row r="4" spans="1:82" x14ac:dyDescent="0.2">
      <c r="A4" s="17"/>
      <c r="B4" s="10"/>
      <c r="C4" s="16"/>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17"/>
      <c r="BS4" s="17"/>
      <c r="BT4" s="17"/>
      <c r="BU4" s="17"/>
      <c r="BV4" s="17"/>
      <c r="BW4" s="17"/>
      <c r="BX4" s="17"/>
      <c r="BY4" s="17"/>
      <c r="BZ4" s="17"/>
      <c r="CA4" s="17"/>
      <c r="CB4" s="17"/>
      <c r="CC4" s="17"/>
      <c r="CD4" s="17"/>
    </row>
    <row r="5" spans="1:82" ht="57.75" x14ac:dyDescent="0.2">
      <c r="A5" s="17"/>
      <c r="B5" s="9"/>
      <c r="C5" s="18" t="s">
        <v>58</v>
      </c>
      <c r="D5" s="18" t="s">
        <v>59</v>
      </c>
      <c r="E5" s="18" t="s">
        <v>60</v>
      </c>
      <c r="F5" s="18" t="s">
        <v>61</v>
      </c>
      <c r="G5" s="18" t="s">
        <v>103</v>
      </c>
      <c r="H5" s="18" t="s">
        <v>104</v>
      </c>
      <c r="I5" s="18" t="s">
        <v>105</v>
      </c>
      <c r="J5" s="18" t="s">
        <v>106</v>
      </c>
      <c r="K5" s="18" t="s">
        <v>148</v>
      </c>
      <c r="L5" s="18" t="s">
        <v>149</v>
      </c>
      <c r="M5" s="18" t="s">
        <v>123</v>
      </c>
      <c r="N5" s="18" t="s">
        <v>124</v>
      </c>
      <c r="O5" s="18" t="s">
        <v>84</v>
      </c>
      <c r="P5" s="18" t="s">
        <v>85</v>
      </c>
      <c r="Q5" s="18" t="s">
        <v>86</v>
      </c>
      <c r="R5" s="19" t="s">
        <v>87</v>
      </c>
      <c r="S5" s="19"/>
      <c r="T5" s="20"/>
      <c r="U5" s="19" t="s">
        <v>58</v>
      </c>
      <c r="V5" s="19" t="s">
        <v>160</v>
      </c>
      <c r="W5" s="19" t="s">
        <v>161</v>
      </c>
      <c r="X5" s="19" t="s">
        <v>162</v>
      </c>
      <c r="Y5" s="19" t="s">
        <v>163</v>
      </c>
      <c r="Z5" s="19" t="s">
        <v>164</v>
      </c>
      <c r="AA5" s="19" t="s">
        <v>37</v>
      </c>
      <c r="AB5" s="19" t="s">
        <v>38</v>
      </c>
      <c r="AC5" s="19" t="s">
        <v>39</v>
      </c>
      <c r="AD5" s="19" t="s">
        <v>2</v>
      </c>
      <c r="AE5" s="19" t="s">
        <v>3</v>
      </c>
      <c r="AF5" s="19" t="s">
        <v>4</v>
      </c>
      <c r="AG5" s="19" t="s">
        <v>5</v>
      </c>
      <c r="AH5" s="19" t="s">
        <v>6</v>
      </c>
      <c r="AI5" s="19" t="s">
        <v>7</v>
      </c>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17"/>
      <c r="BV5" s="17"/>
      <c r="BW5" s="17"/>
      <c r="BX5" s="17"/>
      <c r="BY5" s="17"/>
      <c r="BZ5" s="17"/>
      <c r="CA5" s="17"/>
      <c r="CB5" s="17"/>
      <c r="CC5" s="17"/>
      <c r="CD5" s="17"/>
    </row>
    <row r="6" spans="1:82" x14ac:dyDescent="0.2">
      <c r="A6" s="17"/>
      <c r="B6" s="22" t="s">
        <v>131</v>
      </c>
      <c r="C6" s="23"/>
      <c r="D6" s="24"/>
      <c r="E6" s="24"/>
      <c r="F6" s="24"/>
      <c r="G6" s="24"/>
      <c r="H6" s="24"/>
      <c r="I6" s="24"/>
      <c r="J6" s="24"/>
      <c r="K6" s="24"/>
      <c r="L6" s="24"/>
      <c r="M6" s="21"/>
      <c r="N6" s="21"/>
      <c r="O6" s="21"/>
      <c r="P6" s="21"/>
      <c r="Q6" s="21"/>
      <c r="R6" s="21"/>
      <c r="S6" s="21"/>
      <c r="T6" s="25"/>
      <c r="U6" s="21"/>
      <c r="V6" s="21"/>
      <c r="W6" s="21"/>
      <c r="X6" s="21"/>
      <c r="Y6" s="21"/>
      <c r="Z6" s="21"/>
      <c r="AA6" s="21"/>
      <c r="AB6" s="21"/>
      <c r="AC6" s="21"/>
      <c r="AD6" s="21"/>
      <c r="AE6" s="21"/>
      <c r="AF6" s="21"/>
      <c r="AG6" s="21"/>
      <c r="AH6" s="21"/>
      <c r="AI6" s="21"/>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c r="BR6" s="17"/>
      <c r="BS6" s="17"/>
      <c r="BT6" s="17"/>
      <c r="BU6" s="17"/>
      <c r="BV6" s="17"/>
      <c r="BW6" s="17"/>
      <c r="BX6" s="17"/>
      <c r="BY6" s="17"/>
      <c r="BZ6" s="17"/>
      <c r="CA6" s="17"/>
      <c r="CB6" s="17"/>
      <c r="CC6" s="17"/>
      <c r="CD6" s="17"/>
    </row>
    <row r="7" spans="1:82" x14ac:dyDescent="0.2">
      <c r="A7" s="17"/>
      <c r="B7" s="9" t="s">
        <v>101</v>
      </c>
      <c r="C7" s="16">
        <f>COUNTIF('Test status'!$A:$A,"testcase")+COUNTIF('Test status'!$A:$A,"test case")+COUNTIF('Test status'!$A:$A,"testgeval")+COUNTIF('Test status'!$A:$A,"test geval")</f>
        <v>0</v>
      </c>
      <c r="D7" s="16">
        <f>COUNTIF('Test status'!$A:$A,"testcase")+COUNTIF('Test status'!$A:$A,"test case")+COUNTIF('Test status'!$A:$A,"testgeval")+COUNTIF('Test status'!$A:$A,"test geval")</f>
        <v>0</v>
      </c>
      <c r="E7" s="16">
        <f>COUNTIF('Test status'!$A:$A,"testcase")+COUNTIF('Test status'!$A:$A,"test case")+COUNTIF('Test status'!$A:$A,"testgeval")+COUNTIF('Test status'!$A:$A,"test geval")</f>
        <v>0</v>
      </c>
      <c r="F7" s="16">
        <f>COUNTIF('Test status'!$A:$A,"testcase")+COUNTIF('Test status'!$A:$A,"test case")+COUNTIF('Test status'!$A:$A,"testgeval")+COUNTIF('Test status'!$A:$A,"test geval")</f>
        <v>0</v>
      </c>
      <c r="G7" s="16">
        <f>COUNTIF('Test status'!$A:$A,"testcase")+COUNTIF('Test status'!$A:$A,"test case")+COUNTIF('Test status'!$A:$A,"testgeval")+COUNTIF('Test status'!$A:$A,"test geval")</f>
        <v>0</v>
      </c>
      <c r="H7" s="16">
        <f>COUNTIF('Test status'!$A:$A,"testcase")+COUNTIF('Test status'!$A:$A,"test case")+COUNTIF('Test status'!$A:$A,"testgeval")+COUNTIF('Test status'!$A:$A,"test geval")</f>
        <v>0</v>
      </c>
      <c r="I7" s="16">
        <f>COUNTIF('Test status'!$A:$A,"testcase")+COUNTIF('Test status'!$A:$A,"test case")+COUNTIF('Test status'!$A:$A,"testgeval")+COUNTIF('Test status'!$A:$A,"test geval")</f>
        <v>0</v>
      </c>
      <c r="J7" s="16">
        <f>COUNTIF('Test status'!$A:$A,"testcase")+COUNTIF('Test status'!$A:$A,"test case")+COUNTIF('Test status'!$A:$A,"testgeval")+COUNTIF('Test status'!$A:$A,"test geval")</f>
        <v>0</v>
      </c>
      <c r="K7" s="16">
        <f>COUNTIF('Test status'!$A:$A,"testcase")+COUNTIF('Test status'!$A:$A,"test case")+COUNTIF('Test status'!$A:$A,"testgeval")+COUNTIF('Test status'!$A:$A,"test geval")</f>
        <v>0</v>
      </c>
      <c r="L7" s="16">
        <f>COUNTIF('Test status'!$A:$A,"testcase")+COUNTIF('Test status'!$A:$A,"test case")+COUNTIF('Test status'!$A:$A,"testgeval")+COUNTIF('Test status'!$A:$A,"test geval")</f>
        <v>0</v>
      </c>
      <c r="M7" s="16">
        <f>COUNTIF('Test status'!$A:$A,"testcase")+COUNTIF('Test status'!$A:$A,"test case")+COUNTIF('Test status'!$A:$A,"testgeval")+COUNTIF('Test status'!$A:$A,"test geval")</f>
        <v>0</v>
      </c>
      <c r="N7" s="16">
        <f>COUNTIF('Test status'!$A:$A,"testcase")+COUNTIF('Test status'!$A:$A,"test case")+COUNTIF('Test status'!$A:$A,"testgeval")+COUNTIF('Test status'!$A:$A,"test geval")</f>
        <v>0</v>
      </c>
      <c r="O7" s="16">
        <f>COUNTIF('Test status'!$A:$A,"testcase")+COUNTIF('Test status'!$A:$A,"test case")+COUNTIF('Test status'!$A:$A,"testgeval")+COUNTIF('Test status'!$A:$A,"test geval")</f>
        <v>0</v>
      </c>
      <c r="P7" s="16">
        <f>COUNTIF('Test status'!$A:$A,"testcase")+COUNTIF('Test status'!$A:$A,"test case")+COUNTIF('Test status'!$A:$A,"testgeval")+COUNTIF('Test status'!$A:$A,"test geval")</f>
        <v>0</v>
      </c>
      <c r="Q7" s="16">
        <f>COUNTIF('Test status'!$A:$A,"testcase")+COUNTIF('Test status'!$A:$A,"test case")+COUNTIF('Test status'!$A:$A,"testgeval")+COUNTIF('Test status'!$A:$A,"test geval")</f>
        <v>0</v>
      </c>
      <c r="R7" s="16">
        <f>SUM(C7:Q7)</f>
        <v>0</v>
      </c>
      <c r="S7" s="16"/>
      <c r="T7" s="9" t="s">
        <v>101</v>
      </c>
      <c r="U7" s="17">
        <f>IF('Test status'!$I$10=TRUE,IF(NOT(ISBLANK(C7)),SUM(C7),""),0)</f>
        <v>0</v>
      </c>
      <c r="V7" s="17">
        <f>IF('Test status'!$J$10=TRUE,IF(NOT(ISBLANK(D7)),SUM(C7:D7),""),0)</f>
        <v>0</v>
      </c>
      <c r="W7" s="17">
        <f>IF('Test status'!$K$10=TRUE,IF(NOT(ISBLANK(E7)),SUM(C7:E7),""),0)</f>
        <v>0</v>
      </c>
      <c r="X7" s="17">
        <f>IF('Test status'!$L$10=TRUE,IF(NOT(ISBLANK(F7)),SUM(C7:F7),""),0)</f>
        <v>0</v>
      </c>
      <c r="Y7" s="17">
        <f>IF('Test status'!$M$10=TRUE,IF(NOT(ISBLANK(G7)),SUM(C7:G7),""),0)</f>
        <v>0</v>
      </c>
      <c r="Z7" s="17">
        <f>IF('Test status'!$N$10=TRUE,IF(NOT(ISBLANK(H7)),SUM(C7:H7),""),0)</f>
        <v>0</v>
      </c>
      <c r="AA7" s="17">
        <f>IF('Test status'!$O$10=TRUE,IF(NOT(ISBLANK(I7)),SUM(C7:I7),""),0)</f>
        <v>0</v>
      </c>
      <c r="AB7" s="17">
        <f>IF('Test status'!$P$10=TRUE,IF(NOT(ISBLANK(J7)),SUM(C7:J7),""),0)</f>
        <v>0</v>
      </c>
      <c r="AC7" s="17">
        <f>IF('Test status'!$Q$10=TRUE,IF(NOT(ISBLANK(K7)),SUM(C7:K7),""),0)</f>
        <v>0</v>
      </c>
      <c r="AD7" s="17">
        <f>IF('Test status'!$R$10=TRUE,IF(NOT(ISBLANK(L7)),SUM(C7:L7),""),0)</f>
        <v>0</v>
      </c>
      <c r="AE7" s="17">
        <f>IF('Test status'!$S$10=TRUE,IF(NOT(ISBLANK(M7)),SUM(C7:M7),""),0)</f>
        <v>0</v>
      </c>
      <c r="AF7" s="17">
        <f>IF('Test status'!$T$10=TRUE,IF(NOT(ISBLANK(N7)),SUM(C7:N7),""),0)</f>
        <v>0</v>
      </c>
      <c r="AG7" s="17">
        <f>IF('Test status'!$U$10=TRUE,IF(NOT(ISBLANK(O7)),SUM(C7:O7),""),0)</f>
        <v>0</v>
      </c>
      <c r="AH7" s="17">
        <f>IF('Test status'!$V$10=TRUE,IF(NOT(ISBLANK(P7)),SUM(C7:P7),""),0)</f>
        <v>0</v>
      </c>
      <c r="AI7" s="17">
        <f>IF('Test status'!$W$10=TRUE,IF(NOT(ISBLANK(Q7)),SUM(C7:Q7),""),0)</f>
        <v>0</v>
      </c>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row>
    <row r="8" spans="1:82" x14ac:dyDescent="0.2">
      <c r="A8" s="17"/>
      <c r="B8" s="9" t="s">
        <v>187</v>
      </c>
      <c r="C8" s="26">
        <f>COUNTIF('Test status'!Y:Y,$B8)</f>
        <v>0</v>
      </c>
      <c r="D8" s="26">
        <f>COUNTIF('Test status'!Z:Z,$B8)</f>
        <v>0</v>
      </c>
      <c r="E8" s="26">
        <f>COUNTIF('Test status'!AA:AA,$B8)</f>
        <v>0</v>
      </c>
      <c r="F8" s="26">
        <f>COUNTIF('Test status'!AB:AB,$B8)</f>
        <v>0</v>
      </c>
      <c r="G8" s="26">
        <f>COUNTIF('Test status'!AC:AC,$B8)</f>
        <v>0</v>
      </c>
      <c r="H8" s="26">
        <f>COUNTIF('Test status'!AD:AD,$B8)</f>
        <v>0</v>
      </c>
      <c r="I8" s="26">
        <f>COUNTIF('Test status'!AE:AE,$B8)</f>
        <v>0</v>
      </c>
      <c r="J8" s="26">
        <f>COUNTIF('Test status'!AF:AF,$B8)</f>
        <v>0</v>
      </c>
      <c r="K8" s="26">
        <f>COUNTIF('Test status'!AG:AG,$B8)</f>
        <v>0</v>
      </c>
      <c r="L8" s="26">
        <f>COUNTIF('Test status'!AH:AH,$B8)</f>
        <v>0</v>
      </c>
      <c r="M8" s="26">
        <f>COUNTIF('Test status'!AI:AI,$B8)</f>
        <v>0</v>
      </c>
      <c r="N8" s="26">
        <f>COUNTIF('Test status'!AJ:AJ,$B8)</f>
        <v>0</v>
      </c>
      <c r="O8" s="26">
        <f>COUNTIF('Test status'!AK:AK,$B8)</f>
        <v>0</v>
      </c>
      <c r="P8" s="26">
        <f>COUNTIF('Test status'!AL:AL,$B8)</f>
        <v>0</v>
      </c>
      <c r="Q8" s="26">
        <f>COUNTIF('Test status'!AM:AM,$B8)</f>
        <v>0</v>
      </c>
      <c r="R8" s="16">
        <f t="shared" ref="R8:R13" si="0">SUM(C8:Q8)</f>
        <v>0</v>
      </c>
      <c r="S8" s="16"/>
      <c r="T8" s="9" t="s">
        <v>187</v>
      </c>
      <c r="U8" s="17">
        <f>IF('Test status'!$I$10=TRUE,IF(NOT(ISBLANK(C8)),SUM(C8),""),0)</f>
        <v>0</v>
      </c>
      <c r="V8" s="17">
        <f>IF('Test status'!$J$10=TRUE,IF(NOT(ISBLANK(D8)),SUM(C8:D8),""),0)</f>
        <v>0</v>
      </c>
      <c r="W8" s="17">
        <f>IF('Test status'!$K$10=TRUE,IF(NOT(ISBLANK(E8)),SUM(C8:E8),""),0)</f>
        <v>0</v>
      </c>
      <c r="X8" s="17">
        <f>IF('Test status'!$L$10=TRUE,IF(NOT(ISBLANK(F8)),SUM(C8:F8),""),0)</f>
        <v>0</v>
      </c>
      <c r="Y8" s="17">
        <f>IF('Test status'!$M$10=TRUE,IF(NOT(ISBLANK(G8)),SUM(C8:G8),""),0)</f>
        <v>0</v>
      </c>
      <c r="Z8" s="17">
        <f>IF('Test status'!$N$10=TRUE,IF(NOT(ISBLANK(H8)),SUM(C8:H8),""),0)</f>
        <v>0</v>
      </c>
      <c r="AA8" s="17">
        <f>IF('Test status'!$O$10=TRUE,IF(NOT(ISBLANK(I8)),SUM(C8:I8),""),0)</f>
        <v>0</v>
      </c>
      <c r="AB8" s="17">
        <f>IF('Test status'!$P$10=TRUE,IF(NOT(ISBLANK(J8)),SUM(C8:J8),""),0)</f>
        <v>0</v>
      </c>
      <c r="AC8" s="17">
        <f>IF('Test status'!$Q$10=TRUE,IF(NOT(ISBLANK(K8)),SUM(C8:K8),""),0)</f>
        <v>0</v>
      </c>
      <c r="AD8" s="17">
        <f>IF('Test status'!$R$10=TRUE,IF(NOT(ISBLANK(L8)),SUM(C8:L8),""),0)</f>
        <v>0</v>
      </c>
      <c r="AE8" s="17">
        <f>IF('Test status'!$S$10=TRUE,IF(NOT(ISBLANK(M8)),SUM(C8:M8),""),0)</f>
        <v>0</v>
      </c>
      <c r="AF8" s="17">
        <f>IF('Test status'!$T$10=TRUE,IF(NOT(ISBLANK(N8)),SUM(C8:N8),""),0)</f>
        <v>0</v>
      </c>
      <c r="AG8" s="17">
        <f>IF('Test status'!$U$10=TRUE,IF(NOT(ISBLANK(O8)),SUM(C8:O8),""),0)</f>
        <v>0</v>
      </c>
      <c r="AH8" s="17">
        <f>IF('Test status'!$V$10=TRUE,IF(NOT(ISBLANK(P8)),SUM(C8:P8),""),0)</f>
        <v>0</v>
      </c>
      <c r="AI8" s="17">
        <f>IF('Test status'!$W$10=TRUE,IF(NOT(ISBLANK(Q8)),SUM(C8:Q8),""),0)</f>
        <v>0</v>
      </c>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row>
    <row r="9" spans="1:82" x14ac:dyDescent="0.2">
      <c r="A9" s="17"/>
      <c r="B9" s="9" t="s">
        <v>190</v>
      </c>
      <c r="C9" s="26">
        <f>COUNTIF('Test status'!Y:Y,$B9)</f>
        <v>0</v>
      </c>
      <c r="D9" s="26">
        <f>COUNTIF('Test status'!Z:Z,$B9)</f>
        <v>0</v>
      </c>
      <c r="E9" s="26">
        <f>COUNTIF('Test status'!AA:AA,$B9)</f>
        <v>0</v>
      </c>
      <c r="F9" s="26">
        <f>COUNTIF('Test status'!AB:AB,$B9)</f>
        <v>0</v>
      </c>
      <c r="G9" s="26">
        <f>COUNTIF('Test status'!AC:AC,$B9)</f>
        <v>0</v>
      </c>
      <c r="H9" s="26">
        <f>COUNTIF('Test status'!AD:AD,$B9)</f>
        <v>0</v>
      </c>
      <c r="I9" s="26">
        <f>COUNTIF('Test status'!AE:AE,$B9)</f>
        <v>0</v>
      </c>
      <c r="J9" s="26">
        <f>COUNTIF('Test status'!AF:AF,$B9)</f>
        <v>0</v>
      </c>
      <c r="K9" s="26">
        <f>COUNTIF('Test status'!AG:AG,$B9)</f>
        <v>0</v>
      </c>
      <c r="L9" s="26">
        <f>COUNTIF('Test status'!AH:AH,$B9)</f>
        <v>0</v>
      </c>
      <c r="M9" s="26">
        <f>COUNTIF('Test status'!AI:AI,$B9)</f>
        <v>0</v>
      </c>
      <c r="N9" s="26">
        <f>COUNTIF('Test status'!AJ:AJ,$B9)</f>
        <v>0</v>
      </c>
      <c r="O9" s="26">
        <f>COUNTIF('Test status'!AK:AK,$B9)</f>
        <v>0</v>
      </c>
      <c r="P9" s="26">
        <f>COUNTIF('Test status'!AL:AL,$B9)</f>
        <v>0</v>
      </c>
      <c r="Q9" s="26">
        <f>COUNTIF('Test status'!AM:AM,$B9)</f>
        <v>0</v>
      </c>
      <c r="R9" s="16">
        <f t="shared" si="0"/>
        <v>0</v>
      </c>
      <c r="S9" s="16"/>
      <c r="T9" s="9" t="s">
        <v>190</v>
      </c>
      <c r="U9" s="17">
        <f>IF('Test status'!$I$10=TRUE,IF(NOT(ISBLANK(C9)),SUM(C9),""),0)</f>
        <v>0</v>
      </c>
      <c r="V9" s="17">
        <f>IF('Test status'!$J$10=TRUE,IF(NOT(ISBLANK(D9)),SUM(C9:D9),""),0)</f>
        <v>0</v>
      </c>
      <c r="W9" s="17">
        <f>IF('Test status'!$K$10=TRUE,IF(NOT(ISBLANK(E9)),SUM(C9:E9),""),0)</f>
        <v>0</v>
      </c>
      <c r="X9" s="17">
        <f>IF('Test status'!$L$10=TRUE,IF(NOT(ISBLANK(F9)),SUM(C9:F9),""),0)</f>
        <v>0</v>
      </c>
      <c r="Y9" s="17">
        <f>IF('Test status'!$M$10=TRUE,IF(NOT(ISBLANK(G9)),SUM(C9:G9),""),0)</f>
        <v>0</v>
      </c>
      <c r="Z9" s="17">
        <f>IF('Test status'!$N$10=TRUE,IF(NOT(ISBLANK(H9)),SUM(C9:H9),""),0)</f>
        <v>0</v>
      </c>
      <c r="AA9" s="17">
        <f>IF('Test status'!$O$10=TRUE,IF(NOT(ISBLANK(I9)),SUM(C9:I9),""),0)</f>
        <v>0</v>
      </c>
      <c r="AB9" s="17">
        <f>IF('Test status'!$P$10=TRUE,IF(NOT(ISBLANK(J9)),SUM(C9:J9),""),0)</f>
        <v>0</v>
      </c>
      <c r="AC9" s="17">
        <f>IF('Test status'!$Q$10=TRUE,IF(NOT(ISBLANK(K9)),SUM(C9:K9),""),0)</f>
        <v>0</v>
      </c>
      <c r="AD9" s="17">
        <f>IF('Test status'!$R$10=TRUE,IF(NOT(ISBLANK(L9)),SUM(C9:L9),""),0)</f>
        <v>0</v>
      </c>
      <c r="AE9" s="17">
        <f>IF('Test status'!$S$10=TRUE,IF(NOT(ISBLANK(M9)),SUM(C9:M9),""),0)</f>
        <v>0</v>
      </c>
      <c r="AF9" s="17">
        <f>IF('Test status'!$T$10=TRUE,IF(NOT(ISBLANK(N9)),SUM(C9:N9),""),0)</f>
        <v>0</v>
      </c>
      <c r="AG9" s="17">
        <f>IF('Test status'!$U$10=TRUE,IF(NOT(ISBLANK(O9)),SUM(C9:O9),""),0)</f>
        <v>0</v>
      </c>
      <c r="AH9" s="17">
        <f>IF('Test status'!$V$10=TRUE,IF(NOT(ISBLANK(P9)),SUM(C9:P9),""),0)</f>
        <v>0</v>
      </c>
      <c r="AI9" s="17">
        <f>IF('Test status'!$W$10=TRUE,IF(NOT(ISBLANK(Q9)),SUM(C9:Q9),""),0)</f>
        <v>0</v>
      </c>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row>
    <row r="10" spans="1:82" x14ac:dyDescent="0.2">
      <c r="A10" s="17"/>
      <c r="B10" s="9" t="s">
        <v>154</v>
      </c>
      <c r="C10" s="26">
        <f>COUNTIF('Test status'!Y:Y,$B10)</f>
        <v>0</v>
      </c>
      <c r="D10" s="26">
        <f>COUNTIF('Test status'!Z:Z,$B10)</f>
        <v>0</v>
      </c>
      <c r="E10" s="26">
        <f>COUNTIF('Test status'!AA:AA,$B10)</f>
        <v>0</v>
      </c>
      <c r="F10" s="26">
        <f>COUNTIF('Test status'!AB:AB,$B10)</f>
        <v>0</v>
      </c>
      <c r="G10" s="26">
        <f>COUNTIF('Test status'!AC:AC,$B10)</f>
        <v>0</v>
      </c>
      <c r="H10" s="26">
        <f>COUNTIF('Test status'!AD:AD,$B10)</f>
        <v>0</v>
      </c>
      <c r="I10" s="26">
        <f>COUNTIF('Test status'!AE:AE,$B10)</f>
        <v>0</v>
      </c>
      <c r="J10" s="26">
        <f>COUNTIF('Test status'!AF:AF,$B10)</f>
        <v>0</v>
      </c>
      <c r="K10" s="26">
        <f>COUNTIF('Test status'!AG:AG,$B10)</f>
        <v>0</v>
      </c>
      <c r="L10" s="26">
        <f>COUNTIF('Test status'!AH:AH,$B10)</f>
        <v>0</v>
      </c>
      <c r="M10" s="26">
        <f>COUNTIF('Test status'!AI:AI,$B10)</f>
        <v>0</v>
      </c>
      <c r="N10" s="26">
        <f>COUNTIF('Test status'!AJ:AJ,$B10)</f>
        <v>0</v>
      </c>
      <c r="O10" s="26">
        <f>COUNTIF('Test status'!AK:AK,$B10)</f>
        <v>0</v>
      </c>
      <c r="P10" s="26">
        <f>COUNTIF('Test status'!AL:AL,$B10)</f>
        <v>0</v>
      </c>
      <c r="Q10" s="26">
        <f>COUNTIF('Test status'!AM:AM,$B10)</f>
        <v>0</v>
      </c>
      <c r="R10" s="16">
        <f t="shared" si="0"/>
        <v>0</v>
      </c>
      <c r="S10" s="16"/>
      <c r="T10" s="9" t="s">
        <v>154</v>
      </c>
      <c r="U10" s="17">
        <f>IF('Test status'!$I$10=TRUE,IF(NOT(ISBLANK(C10)),SUM(C10),""),0)</f>
        <v>0</v>
      </c>
      <c r="V10" s="17">
        <f>IF('Test status'!$J$10=TRUE,IF(NOT(ISBLANK(D10)),SUM(C10:D10),""),0)</f>
        <v>0</v>
      </c>
      <c r="W10" s="17">
        <f>IF('Test status'!$K$10=TRUE,IF(NOT(ISBLANK(E10)),SUM(C10:E10),""),0)</f>
        <v>0</v>
      </c>
      <c r="X10" s="17">
        <f>IF('Test status'!$L$10=TRUE,IF(NOT(ISBLANK(F10)),SUM(C10:F10),""),0)</f>
        <v>0</v>
      </c>
      <c r="Y10" s="17">
        <f>IF('Test status'!$M$10=TRUE,IF(NOT(ISBLANK(G10)),SUM(C10:G10),""),0)</f>
        <v>0</v>
      </c>
      <c r="Z10" s="17">
        <f>IF('Test status'!$N$10=TRUE,IF(NOT(ISBLANK(H10)),SUM(C10:H10),""),0)</f>
        <v>0</v>
      </c>
      <c r="AA10" s="17">
        <f>IF('Test status'!$O$10=TRUE,IF(NOT(ISBLANK(I10)),SUM(C10:I10),""),0)</f>
        <v>0</v>
      </c>
      <c r="AB10" s="17">
        <f>IF('Test status'!$P$10=TRUE,IF(NOT(ISBLANK(J10)),SUM(C10:J10),""),0)</f>
        <v>0</v>
      </c>
      <c r="AC10" s="17">
        <f>IF('Test status'!$Q$10=TRUE,IF(NOT(ISBLANK(K10)),SUM(C10:K10),""),0)</f>
        <v>0</v>
      </c>
      <c r="AD10" s="17">
        <f>IF('Test status'!$R$10=TRUE,IF(NOT(ISBLANK(L10)),SUM(C10:L10),""),0)</f>
        <v>0</v>
      </c>
      <c r="AE10" s="17">
        <f>IF('Test status'!$S$10=TRUE,IF(NOT(ISBLANK(M10)),SUM(C10:M10),""),0)</f>
        <v>0</v>
      </c>
      <c r="AF10" s="17">
        <f>IF('Test status'!$T$10=TRUE,IF(NOT(ISBLANK(N10)),SUM(C10:N10),""),0)</f>
        <v>0</v>
      </c>
      <c r="AG10" s="17">
        <f>IF('Test status'!$U$10=TRUE,IF(NOT(ISBLANK(O10)),SUM(C10:O10),""),0)</f>
        <v>0</v>
      </c>
      <c r="AH10" s="17">
        <f>IF('Test status'!$V$10=TRUE,IF(NOT(ISBLANK(P10)),SUM(C10:P10),""),0)</f>
        <v>0</v>
      </c>
      <c r="AI10" s="17">
        <f>IF('Test status'!$W$10=TRUE,IF(NOT(ISBLANK(Q10)),SUM(C10:Q10),""),0)</f>
        <v>0</v>
      </c>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row>
    <row r="11" spans="1:82" x14ac:dyDescent="0.2">
      <c r="A11" s="17"/>
      <c r="B11" s="9" t="s">
        <v>189</v>
      </c>
      <c r="C11" s="26">
        <f>COUNTIF('Test status'!Y:Y,$B11)</f>
        <v>0</v>
      </c>
      <c r="D11" s="26">
        <f>COUNTIF('Test status'!Z:Z,$B11)</f>
        <v>0</v>
      </c>
      <c r="E11" s="26">
        <f>COUNTIF('Test status'!AA:AA,$B11)</f>
        <v>0</v>
      </c>
      <c r="F11" s="26">
        <f>COUNTIF('Test status'!AB:AB,$B11)</f>
        <v>0</v>
      </c>
      <c r="G11" s="26">
        <f>COUNTIF('Test status'!AC:AC,$B11)</f>
        <v>0</v>
      </c>
      <c r="H11" s="26">
        <f>COUNTIF('Test status'!AD:AD,$B11)</f>
        <v>0</v>
      </c>
      <c r="I11" s="26">
        <f>COUNTIF('Test status'!AE:AE,$B11)</f>
        <v>0</v>
      </c>
      <c r="J11" s="26">
        <f>COUNTIF('Test status'!AF:AF,$B11)</f>
        <v>0</v>
      </c>
      <c r="K11" s="26">
        <f>COUNTIF('Test status'!AG:AG,$B11)</f>
        <v>0</v>
      </c>
      <c r="L11" s="26">
        <f>COUNTIF('Test status'!AH:AH,$B11)</f>
        <v>0</v>
      </c>
      <c r="M11" s="26">
        <f>COUNTIF('Test status'!AI:AI,$B11)</f>
        <v>0</v>
      </c>
      <c r="N11" s="26">
        <f>COUNTIF('Test status'!AJ:AJ,$B11)</f>
        <v>0</v>
      </c>
      <c r="O11" s="26">
        <f>COUNTIF('Test status'!AK:AK,$B11)</f>
        <v>0</v>
      </c>
      <c r="P11" s="26">
        <f>COUNTIF('Test status'!AL:AL,$B11)</f>
        <v>0</v>
      </c>
      <c r="Q11" s="26">
        <f>COUNTIF('Test status'!AM:AM,$B11)</f>
        <v>0</v>
      </c>
      <c r="R11" s="16">
        <f t="shared" si="0"/>
        <v>0</v>
      </c>
      <c r="S11" s="16"/>
      <c r="T11" s="9" t="s">
        <v>189</v>
      </c>
      <c r="U11" s="17">
        <f>IF('Test status'!$I$10=TRUE,IF(NOT(ISBLANK(C11)),SUM(C11),""),0)</f>
        <v>0</v>
      </c>
      <c r="V11" s="17">
        <f>IF('Test status'!$J$10=TRUE,IF(NOT(ISBLANK(D11)),SUM(C11:D11),""),0)</f>
        <v>0</v>
      </c>
      <c r="W11" s="17">
        <f>IF('Test status'!$K$10=TRUE,IF(NOT(ISBLANK(E11)),SUM(C11:E11),""),0)</f>
        <v>0</v>
      </c>
      <c r="X11" s="17">
        <f>IF('Test status'!$L$10=TRUE,IF(NOT(ISBLANK(F11)),SUM(C11:F11),""),0)</f>
        <v>0</v>
      </c>
      <c r="Y11" s="17">
        <f>IF('Test status'!$M$10=TRUE,IF(NOT(ISBLANK(G11)),SUM(C11:G11),""),0)</f>
        <v>0</v>
      </c>
      <c r="Z11" s="17">
        <f>IF('Test status'!$N$10=TRUE,IF(NOT(ISBLANK(H11)),SUM(C11:H11),""),0)</f>
        <v>0</v>
      </c>
      <c r="AA11" s="17">
        <f>IF('Test status'!$O$10=TRUE,IF(NOT(ISBLANK(I11)),SUM(C11:I11),""),0)</f>
        <v>0</v>
      </c>
      <c r="AB11" s="17">
        <f>IF('Test status'!$P$10=TRUE,IF(NOT(ISBLANK(J11)),SUM(C11:J11),""),0)</f>
        <v>0</v>
      </c>
      <c r="AC11" s="17">
        <f>IF('Test status'!$Q$10=TRUE,IF(NOT(ISBLANK(K11)),SUM(C11:K11),""),0)</f>
        <v>0</v>
      </c>
      <c r="AD11" s="17">
        <f>IF('Test status'!$R$10=TRUE,IF(NOT(ISBLANK(L11)),SUM(C11:L11),""),0)</f>
        <v>0</v>
      </c>
      <c r="AE11" s="17">
        <f>IF('Test status'!$S$10=TRUE,IF(NOT(ISBLANK(M11)),SUM(C11:M11),""),0)</f>
        <v>0</v>
      </c>
      <c r="AF11" s="17">
        <f>IF('Test status'!$T$10=TRUE,IF(NOT(ISBLANK(N11)),SUM(C11:N11),""),0)</f>
        <v>0</v>
      </c>
      <c r="AG11" s="17">
        <f>IF('Test status'!$U$10=TRUE,IF(NOT(ISBLANK(O11)),SUM(C11:O11),""),0)</f>
        <v>0</v>
      </c>
      <c r="AH11" s="17">
        <f>IF('Test status'!$V$10=TRUE,IF(NOT(ISBLANK(P11)),SUM(C11:P11),""),0)</f>
        <v>0</v>
      </c>
      <c r="AI11" s="17">
        <f>IF('Test status'!$W$10=TRUE,IF(NOT(ISBLANK(Q11)),SUM(C11:Q11),""),0)</f>
        <v>0</v>
      </c>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row>
    <row r="12" spans="1:82" x14ac:dyDescent="0.2">
      <c r="A12" s="17"/>
      <c r="B12" s="9" t="s">
        <v>133</v>
      </c>
      <c r="C12" s="26">
        <f>COUNTIF('Test status'!Y:Y,$B12)</f>
        <v>0</v>
      </c>
      <c r="D12" s="26">
        <f>COUNTIF('Test status'!Z:Z,$B12)</f>
        <v>0</v>
      </c>
      <c r="E12" s="26">
        <f>COUNTIF('Test status'!AA:AA,$B12)</f>
        <v>0</v>
      </c>
      <c r="F12" s="26">
        <f>COUNTIF('Test status'!AB:AB,$B12)</f>
        <v>0</v>
      </c>
      <c r="G12" s="26">
        <f>COUNTIF('Test status'!AC:AC,$B12)</f>
        <v>0</v>
      </c>
      <c r="H12" s="26">
        <f>COUNTIF('Test status'!AD:AD,$B12)</f>
        <v>0</v>
      </c>
      <c r="I12" s="26">
        <f>COUNTIF('Test status'!AE:AE,$B12)</f>
        <v>0</v>
      </c>
      <c r="J12" s="26">
        <f>COUNTIF('Test status'!AF:AF,$B12)</f>
        <v>0</v>
      </c>
      <c r="K12" s="26">
        <f>COUNTIF('Test status'!AG:AG,$B12)</f>
        <v>0</v>
      </c>
      <c r="L12" s="26">
        <f>COUNTIF('Test status'!AH:AH,$B12)</f>
        <v>0</v>
      </c>
      <c r="M12" s="26">
        <f>COUNTIF('Test status'!AI:AI,$B12)</f>
        <v>0</v>
      </c>
      <c r="N12" s="26">
        <f>COUNTIF('Test status'!AJ:AJ,$B12)</f>
        <v>0</v>
      </c>
      <c r="O12" s="26">
        <f>COUNTIF('Test status'!AK:AK,$B12)</f>
        <v>0</v>
      </c>
      <c r="P12" s="26">
        <f>COUNTIF('Test status'!AL:AL,$B12)</f>
        <v>0</v>
      </c>
      <c r="Q12" s="26">
        <f>COUNTIF('Test status'!AM:AM,$B12)</f>
        <v>0</v>
      </c>
      <c r="R12" s="16">
        <f t="shared" si="0"/>
        <v>0</v>
      </c>
      <c r="S12" s="16"/>
      <c r="T12" s="9" t="s">
        <v>133</v>
      </c>
      <c r="U12" s="17">
        <f>IF('Test status'!$I$10=TRUE,IF(NOT(ISBLANK(C12)),SUM(C12),""),0)</f>
        <v>0</v>
      </c>
      <c r="V12" s="17">
        <f>IF('Test status'!$J$10=TRUE,IF(NOT(ISBLANK(D12)),SUM(C12:D12),""),0)</f>
        <v>0</v>
      </c>
      <c r="W12" s="17">
        <f>IF('Test status'!$K$10=TRUE,IF(NOT(ISBLANK(E12)),SUM(C12:E12),""),0)</f>
        <v>0</v>
      </c>
      <c r="X12" s="17">
        <f>IF('Test status'!$L$10=TRUE,IF(NOT(ISBLANK(F12)),SUM(C12:F12),""),0)</f>
        <v>0</v>
      </c>
      <c r="Y12" s="17">
        <f>IF('Test status'!$M$10=TRUE,IF(NOT(ISBLANK(G12)),SUM(C12:G12),""),0)</f>
        <v>0</v>
      </c>
      <c r="Z12" s="17">
        <f>IF('Test status'!$N$10=TRUE,IF(NOT(ISBLANK(H12)),SUM(C12:H12),""),0)</f>
        <v>0</v>
      </c>
      <c r="AA12" s="17">
        <f>IF('Test status'!$O$10=TRUE,IF(NOT(ISBLANK(I12)),SUM(C12:I12),""),0)</f>
        <v>0</v>
      </c>
      <c r="AB12" s="17">
        <f>IF('Test status'!$P$10=TRUE,IF(NOT(ISBLANK(J12)),SUM(C12:J12),""),0)</f>
        <v>0</v>
      </c>
      <c r="AC12" s="17">
        <f>IF('Test status'!$Q$10=TRUE,IF(NOT(ISBLANK(K12)),SUM(C12:K12),""),0)</f>
        <v>0</v>
      </c>
      <c r="AD12" s="17">
        <f>IF('Test status'!$R$10=TRUE,IF(NOT(ISBLANK(L12)),SUM(C12:L12),""),0)</f>
        <v>0</v>
      </c>
      <c r="AE12" s="17">
        <f>IF('Test status'!$S$10=TRUE,IF(NOT(ISBLANK(M12)),SUM(C12:M12),""),0)</f>
        <v>0</v>
      </c>
      <c r="AF12" s="17">
        <f>IF('Test status'!$T$10=TRUE,IF(NOT(ISBLANK(N12)),SUM(C12:N12),""),0)</f>
        <v>0</v>
      </c>
      <c r="AG12" s="17">
        <f>IF('Test status'!$U$10=TRUE,IF(NOT(ISBLANK(O12)),SUM(C12:O12),""),0)</f>
        <v>0</v>
      </c>
      <c r="AH12" s="17">
        <f>IF('Test status'!$V$10=TRUE,IF(NOT(ISBLANK(P12)),SUM(C12:P12),""),0)</f>
        <v>0</v>
      </c>
      <c r="AI12" s="17">
        <f>IF('Test status'!$W$10=TRUE,IF(NOT(ISBLANK(Q12)),SUM(C12:Q12),""),0)</f>
        <v>0</v>
      </c>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c r="CD12" s="17"/>
    </row>
    <row r="13" spans="1:82" x14ac:dyDescent="0.2">
      <c r="A13" s="17"/>
      <c r="B13" s="9" t="s">
        <v>188</v>
      </c>
      <c r="C13" s="26">
        <f>COUNTIF('Test status'!Y:Y,$B13)</f>
        <v>0</v>
      </c>
      <c r="D13" s="26">
        <f>COUNTIF('Test status'!Z:Z,$B13)</f>
        <v>0</v>
      </c>
      <c r="E13" s="26">
        <f>COUNTIF('Test status'!AA:AA,$B13)</f>
        <v>0</v>
      </c>
      <c r="F13" s="26">
        <f>COUNTIF('Test status'!AB:AB,$B13)</f>
        <v>0</v>
      </c>
      <c r="G13" s="26">
        <f>COUNTIF('Test status'!AC:AC,$B13)</f>
        <v>0</v>
      </c>
      <c r="H13" s="26">
        <f>COUNTIF('Test status'!AD:AD,$B13)</f>
        <v>0</v>
      </c>
      <c r="I13" s="26">
        <f>COUNTIF('Test status'!AE:AE,$B13)</f>
        <v>0</v>
      </c>
      <c r="J13" s="26">
        <f>COUNTIF('Test status'!AF:AF,$B13)</f>
        <v>0</v>
      </c>
      <c r="K13" s="26">
        <f>COUNTIF('Test status'!AG:AG,$B13)</f>
        <v>0</v>
      </c>
      <c r="L13" s="26">
        <f>COUNTIF('Test status'!AH:AH,$B13)</f>
        <v>0</v>
      </c>
      <c r="M13" s="26">
        <f>COUNTIF('Test status'!AI:AI,$B13)</f>
        <v>0</v>
      </c>
      <c r="N13" s="26">
        <f>COUNTIF('Test status'!AJ:AJ,$B13)</f>
        <v>0</v>
      </c>
      <c r="O13" s="26">
        <f>COUNTIF('Test status'!AK:AK,$B13)</f>
        <v>0</v>
      </c>
      <c r="P13" s="26">
        <f>COUNTIF('Test status'!AL:AL,$B13)</f>
        <v>0</v>
      </c>
      <c r="Q13" s="26">
        <f>COUNTIF('Test status'!AM:AM,$B13)</f>
        <v>0</v>
      </c>
      <c r="R13" s="16">
        <f t="shared" si="0"/>
        <v>0</v>
      </c>
      <c r="S13" s="16"/>
      <c r="T13" s="9" t="s">
        <v>188</v>
      </c>
      <c r="U13" s="17">
        <f>IF('Test status'!$I$10=TRUE,IF(NOT(ISBLANK(C13)),SUM(C13),""),0)</f>
        <v>0</v>
      </c>
      <c r="V13" s="17">
        <f>IF('Test status'!$J$10=TRUE,IF(NOT(ISBLANK(D13)),SUM(C13:D13),""),0)</f>
        <v>0</v>
      </c>
      <c r="W13" s="17">
        <f>IF('Test status'!$K$10=TRUE,IF(NOT(ISBLANK(E13)),SUM(C13:E13),""),0)</f>
        <v>0</v>
      </c>
      <c r="X13" s="17">
        <f>IF('Test status'!$L$10=TRUE,IF(NOT(ISBLANK(F13)),SUM(C13:F13),""),0)</f>
        <v>0</v>
      </c>
      <c r="Y13" s="17">
        <f>IF('Test status'!$M$10=TRUE,IF(NOT(ISBLANK(G13)),SUM(C13:G13),""),0)</f>
        <v>0</v>
      </c>
      <c r="Z13" s="17">
        <f>IF('Test status'!$N$10=TRUE,IF(NOT(ISBLANK(H13)),SUM(C13:H13),""),0)</f>
        <v>0</v>
      </c>
      <c r="AA13" s="17">
        <f>IF('Test status'!$O$10=TRUE,IF(NOT(ISBLANK(I13)),SUM(C13:I13),""),0)</f>
        <v>0</v>
      </c>
      <c r="AB13" s="17">
        <f>IF('Test status'!$P$10=TRUE,IF(NOT(ISBLANK(J13)),SUM(C13:J13),""),0)</f>
        <v>0</v>
      </c>
      <c r="AC13" s="17">
        <f>IF('Test status'!$Q$10=TRUE,IF(NOT(ISBLANK(K13)),SUM(C13:K13),""),0)</f>
        <v>0</v>
      </c>
      <c r="AD13" s="17">
        <f>IF('Test status'!$R$10=TRUE,IF(NOT(ISBLANK(L13)),SUM(C13:L13),""),0)</f>
        <v>0</v>
      </c>
      <c r="AE13" s="17">
        <f>IF('Test status'!$S$10=TRUE,IF(NOT(ISBLANK(M13)),SUM(C13:M13),""),0)</f>
        <v>0</v>
      </c>
      <c r="AF13" s="17">
        <f>IF('Test status'!$T$10=TRUE,IF(NOT(ISBLANK(N13)),SUM(C13:N13),""),0)</f>
        <v>0</v>
      </c>
      <c r="AG13" s="17">
        <f>IF('Test status'!$U$10=TRUE,IF(NOT(ISBLANK(O13)),SUM(C13:O13),""),0)</f>
        <v>0</v>
      </c>
      <c r="AH13" s="17">
        <f>IF('Test status'!$V$10=TRUE,IF(NOT(ISBLANK(P13)),SUM(C13:P13),""),0)</f>
        <v>0</v>
      </c>
      <c r="AI13" s="17">
        <f>IF('Test status'!$W$10=TRUE,IF(NOT(ISBLANK(Q13)),SUM(C13:Q13),""),0)</f>
        <v>0</v>
      </c>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row>
    <row r="14" spans="1:82" x14ac:dyDescent="0.2">
      <c r="A14" s="17"/>
      <c r="B14" s="9" t="s">
        <v>30</v>
      </c>
      <c r="C14" s="26">
        <f>COUNTIF('Test status'!Y:Y,$B14)</f>
        <v>0</v>
      </c>
      <c r="D14" s="26">
        <f>COUNTIF('Test status'!Z:Z,$B14)</f>
        <v>0</v>
      </c>
      <c r="E14" s="26">
        <f>COUNTIF('Test status'!AA:AA,$B14)</f>
        <v>0</v>
      </c>
      <c r="F14" s="26">
        <f>COUNTIF('Test status'!AB:AB,$B14)</f>
        <v>0</v>
      </c>
      <c r="G14" s="26">
        <f>COUNTIF('Test status'!AC:AC,$B14)</f>
        <v>0</v>
      </c>
      <c r="H14" s="26">
        <f>COUNTIF('Test status'!AD:AD,$B14)</f>
        <v>0</v>
      </c>
      <c r="I14" s="26">
        <f>COUNTIF('Test status'!AE:AE,$B14)</f>
        <v>0</v>
      </c>
      <c r="J14" s="26">
        <f>COUNTIF('Test status'!AF:AF,$B14)</f>
        <v>0</v>
      </c>
      <c r="K14" s="26">
        <f>COUNTIF('Test status'!AG:AG,$B14)</f>
        <v>0</v>
      </c>
      <c r="L14" s="26">
        <f>COUNTIF('Test status'!AH:AH,$B14)</f>
        <v>0</v>
      </c>
      <c r="M14" s="26">
        <f>COUNTIF('Test status'!AI:AI,$B14)</f>
        <v>0</v>
      </c>
      <c r="N14" s="26">
        <f>COUNTIF('Test status'!AJ:AJ,$B14)</f>
        <v>0</v>
      </c>
      <c r="O14" s="26">
        <f>COUNTIF('Test status'!AK:AK,$B14)</f>
        <v>0</v>
      </c>
      <c r="P14" s="26">
        <f>COUNTIF('Test status'!AL:AL,$B14)</f>
        <v>0</v>
      </c>
      <c r="Q14" s="26">
        <f>COUNTIF('Test status'!AM:AM,$B14)</f>
        <v>0</v>
      </c>
      <c r="R14" s="16">
        <f t="shared" ref="R14:R19" si="1">SUM(C14:Q14)</f>
        <v>0</v>
      </c>
      <c r="S14" s="16"/>
      <c r="T14" s="9" t="s">
        <v>30</v>
      </c>
      <c r="U14" s="17">
        <f>IF('Test status'!$I$10=TRUE,IF(NOT(ISBLANK(C14)),SUM(C14),""),0)</f>
        <v>0</v>
      </c>
      <c r="V14" s="17">
        <f>IF('Test status'!$J$10=TRUE,IF(NOT(ISBLANK(D14)),SUM(C14:D14),""),0)</f>
        <v>0</v>
      </c>
      <c r="W14" s="17">
        <f>IF('Test status'!$K$10=TRUE,IF(NOT(ISBLANK(E14)),SUM(C14:E14),""),0)</f>
        <v>0</v>
      </c>
      <c r="X14" s="17">
        <f>IF('Test status'!$L$10=TRUE,IF(NOT(ISBLANK(F14)),SUM(C14:F14),""),0)</f>
        <v>0</v>
      </c>
      <c r="Y14" s="17">
        <f>IF('Test status'!$M$10=TRUE,IF(NOT(ISBLANK(G14)),SUM(C14:G14),""),0)</f>
        <v>0</v>
      </c>
      <c r="Z14" s="17">
        <f>IF('Test status'!$N$10=TRUE,IF(NOT(ISBLANK(H14)),SUM(C14:H14),""),0)</f>
        <v>0</v>
      </c>
      <c r="AA14" s="17">
        <f>IF('Test status'!$O$10=TRUE,IF(NOT(ISBLANK(I14)),SUM(C14:I14),""),0)</f>
        <v>0</v>
      </c>
      <c r="AB14" s="17">
        <f>IF('Test status'!$P$10=TRUE,IF(NOT(ISBLANK(J14)),SUM(C14:J14),""),0)</f>
        <v>0</v>
      </c>
      <c r="AC14" s="17">
        <f>IF('Test status'!$Q$10=TRUE,IF(NOT(ISBLANK(K14)),SUM(C14:K14),""),0)</f>
        <v>0</v>
      </c>
      <c r="AD14" s="17">
        <f>IF('Test status'!$R$10=TRUE,IF(NOT(ISBLANK(L14)),SUM(C14:L14),""),0)</f>
        <v>0</v>
      </c>
      <c r="AE14" s="17">
        <f>IF('Test status'!$S$10=TRUE,IF(NOT(ISBLANK(M14)),SUM(C14:M14),""),0)</f>
        <v>0</v>
      </c>
      <c r="AF14" s="17">
        <f>IF('Test status'!$T$10=TRUE,IF(NOT(ISBLANK(N14)),SUM(C14:N14),""),0)</f>
        <v>0</v>
      </c>
      <c r="AG14" s="17">
        <f>IF('Test status'!$U$10=TRUE,IF(NOT(ISBLANK(O14)),SUM(C14:O14),""),0)</f>
        <v>0</v>
      </c>
      <c r="AH14" s="17">
        <f>IF('Test status'!$V$10=TRUE,IF(NOT(ISBLANK(P14)),SUM(C14:P14),""),0)</f>
        <v>0</v>
      </c>
      <c r="AI14" s="17">
        <f>IF('Test status'!$W$10=TRUE,IF(NOT(ISBLANK(Q14)),SUM(C14:Q14),""),0)</f>
        <v>0</v>
      </c>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row>
    <row r="15" spans="1:82" x14ac:dyDescent="0.2">
      <c r="A15" s="17"/>
      <c r="B15" s="9" t="s">
        <v>14</v>
      </c>
      <c r="C15" s="26">
        <f>COUNTIF('Test status'!Y:Y,$B15)</f>
        <v>0</v>
      </c>
      <c r="D15" s="26">
        <f>COUNTIF('Test status'!Z:Z,$B15)</f>
        <v>0</v>
      </c>
      <c r="E15" s="26">
        <f>COUNTIF('Test status'!AA:AA,$B15)</f>
        <v>0</v>
      </c>
      <c r="F15" s="26">
        <f>COUNTIF('Test status'!AB:AB,$B15)</f>
        <v>0</v>
      </c>
      <c r="G15" s="26">
        <f>COUNTIF('Test status'!AC:AC,$B15)</f>
        <v>0</v>
      </c>
      <c r="H15" s="26">
        <f>COUNTIF('Test status'!AD:AD,$B15)</f>
        <v>0</v>
      </c>
      <c r="I15" s="26">
        <f>COUNTIF('Test status'!AE:AE,$B15)</f>
        <v>0</v>
      </c>
      <c r="J15" s="26">
        <f>COUNTIF('Test status'!AF:AF,$B15)</f>
        <v>0</v>
      </c>
      <c r="K15" s="26">
        <f>COUNTIF('Test status'!AG:AG,$B15)</f>
        <v>0</v>
      </c>
      <c r="L15" s="26">
        <f>COUNTIF('Test status'!AH:AH,$B15)</f>
        <v>0</v>
      </c>
      <c r="M15" s="26">
        <f>COUNTIF('Test status'!AI:AI,$B15)</f>
        <v>0</v>
      </c>
      <c r="N15" s="26">
        <f>COUNTIF('Test status'!AJ:AJ,$B15)</f>
        <v>0</v>
      </c>
      <c r="O15" s="26">
        <f>COUNTIF('Test status'!AK:AK,$B15)</f>
        <v>0</v>
      </c>
      <c r="P15" s="26">
        <f>COUNTIF('Test status'!AL:AL,$B15)</f>
        <v>0</v>
      </c>
      <c r="Q15" s="26">
        <f>COUNTIF('Test status'!AM:AM,$B15)</f>
        <v>0</v>
      </c>
      <c r="R15" s="16">
        <f t="shared" si="1"/>
        <v>0</v>
      </c>
      <c r="S15" s="16"/>
      <c r="T15" s="9" t="s">
        <v>14</v>
      </c>
      <c r="U15" s="17">
        <f>IF('Test status'!$I$10=TRUE,IF(NOT(ISBLANK(C15)),SUM(C15),""),0)</f>
        <v>0</v>
      </c>
      <c r="V15" s="17">
        <f>IF('Test status'!$J$10=TRUE,IF(NOT(ISBLANK(D15)),SUM(C15:D15),""),0)</f>
        <v>0</v>
      </c>
      <c r="W15" s="17">
        <f>IF('Test status'!$K$10=TRUE,IF(NOT(ISBLANK(E15)),SUM(C15:E15),""),0)</f>
        <v>0</v>
      </c>
      <c r="X15" s="17">
        <f>IF('Test status'!$L$10=TRUE,IF(NOT(ISBLANK(F15)),SUM(C15:F15),""),0)</f>
        <v>0</v>
      </c>
      <c r="Y15" s="17">
        <f>IF('Test status'!$M$10=TRUE,IF(NOT(ISBLANK(G15)),SUM(C15:G15),""),0)</f>
        <v>0</v>
      </c>
      <c r="Z15" s="17">
        <f>IF('Test status'!$N$10=TRUE,IF(NOT(ISBLANK(H15)),SUM(C15:H15),""),0)</f>
        <v>0</v>
      </c>
      <c r="AA15" s="17">
        <f>IF('Test status'!$O$10=TRUE,IF(NOT(ISBLANK(I15)),SUM(C15:I15),""),0)</f>
        <v>0</v>
      </c>
      <c r="AB15" s="17">
        <f>IF('Test status'!$P$10=TRUE,IF(NOT(ISBLANK(J15)),SUM(C15:J15),""),0)</f>
        <v>0</v>
      </c>
      <c r="AC15" s="17">
        <f>IF('Test status'!$Q$10=TRUE,IF(NOT(ISBLANK(K15)),SUM(C15:K15),""),0)</f>
        <v>0</v>
      </c>
      <c r="AD15" s="17">
        <f>IF('Test status'!$R$10=TRUE,IF(NOT(ISBLANK(L15)),SUM(C15:L15),""),0)</f>
        <v>0</v>
      </c>
      <c r="AE15" s="17">
        <f>IF('Test status'!$S$10=TRUE,IF(NOT(ISBLANK(M15)),SUM(C15:M15),""),0)</f>
        <v>0</v>
      </c>
      <c r="AF15" s="17">
        <f>IF('Test status'!$T$10=TRUE,IF(NOT(ISBLANK(N15)),SUM(C15:N15),""),0)</f>
        <v>0</v>
      </c>
      <c r="AG15" s="17">
        <f>IF('Test status'!$U$10=TRUE,IF(NOT(ISBLANK(O15)),SUM(C15:O15),""),0)</f>
        <v>0</v>
      </c>
      <c r="AH15" s="17">
        <f>IF('Test status'!$V$10=TRUE,IF(NOT(ISBLANK(P15)),SUM(C15:P15),""),0)</f>
        <v>0</v>
      </c>
      <c r="AI15" s="17">
        <f>IF('Test status'!$W$10=TRUE,IF(NOT(ISBLANK(Q15)),SUM(C15:Q15),""),0)</f>
        <v>0</v>
      </c>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row>
    <row r="16" spans="1:82" x14ac:dyDescent="0.2">
      <c r="A16" s="17"/>
      <c r="B16" s="9" t="s">
        <v>150</v>
      </c>
      <c r="C16" s="26">
        <f>COUNTIF('Test status'!Y:Y,$B16)</f>
        <v>0</v>
      </c>
      <c r="D16" s="26">
        <f>COUNTIF('Test status'!Z:Z,$B16)</f>
        <v>0</v>
      </c>
      <c r="E16" s="26">
        <f>COUNTIF('Test status'!AA:AA,$B16)</f>
        <v>0</v>
      </c>
      <c r="F16" s="26">
        <f>COUNTIF('Test status'!AB:AB,$B16)</f>
        <v>0</v>
      </c>
      <c r="G16" s="26">
        <f>COUNTIF('Test status'!AC:AC,$B16)</f>
        <v>0</v>
      </c>
      <c r="H16" s="26">
        <f>COUNTIF('Test status'!AD:AD,$B16)</f>
        <v>0</v>
      </c>
      <c r="I16" s="26">
        <f>COUNTIF('Test status'!AE:AE,$B16)</f>
        <v>0</v>
      </c>
      <c r="J16" s="26">
        <f>COUNTIF('Test status'!AF:AF,$B16)</f>
        <v>0</v>
      </c>
      <c r="K16" s="26">
        <f>COUNTIF('Test status'!AG:AG,$B16)</f>
        <v>0</v>
      </c>
      <c r="L16" s="26">
        <f>COUNTIF('Test status'!AH:AH,$B16)</f>
        <v>0</v>
      </c>
      <c r="M16" s="26">
        <f>COUNTIF('Test status'!AI:AI,$B16)</f>
        <v>0</v>
      </c>
      <c r="N16" s="26">
        <f>COUNTIF('Test status'!AJ:AJ,$B16)</f>
        <v>0</v>
      </c>
      <c r="O16" s="26">
        <f>COUNTIF('Test status'!AK:AK,$B16)</f>
        <v>0</v>
      </c>
      <c r="P16" s="26">
        <f>COUNTIF('Test status'!AL:AL,$B16)</f>
        <v>0</v>
      </c>
      <c r="Q16" s="26">
        <f>COUNTIF('Test status'!AM:AM,$B16)</f>
        <v>0</v>
      </c>
      <c r="R16" s="16">
        <f t="shared" si="1"/>
        <v>0</v>
      </c>
      <c r="S16" s="16"/>
      <c r="T16" s="9" t="s">
        <v>150</v>
      </c>
      <c r="U16" s="17">
        <f>IF('Test status'!$I$10=TRUE,IF(NOT(ISBLANK(C16)),SUM(C16),""),0)</f>
        <v>0</v>
      </c>
      <c r="V16" s="17">
        <f>IF('Test status'!$J$10=TRUE,IF(NOT(ISBLANK(D16)),SUM(C16:D16),""),0)</f>
        <v>0</v>
      </c>
      <c r="W16" s="17">
        <f>IF('Test status'!$K$10=TRUE,IF(NOT(ISBLANK(E16)),SUM(C16:E16),""),0)</f>
        <v>0</v>
      </c>
      <c r="X16" s="17">
        <f>IF('Test status'!$L$10=TRUE,IF(NOT(ISBLANK(F16)),SUM(C16:F16),""),0)</f>
        <v>0</v>
      </c>
      <c r="Y16" s="17">
        <f>IF('Test status'!$M$10=TRUE,IF(NOT(ISBLANK(G16)),SUM(C16:G16),""),0)</f>
        <v>0</v>
      </c>
      <c r="Z16" s="17">
        <f>IF('Test status'!$N$10=TRUE,IF(NOT(ISBLANK(H16)),SUM(C16:H16),""),0)</f>
        <v>0</v>
      </c>
      <c r="AA16" s="17">
        <f>IF('Test status'!$O$10=TRUE,IF(NOT(ISBLANK(I16)),SUM(C16:I16),""),0)</f>
        <v>0</v>
      </c>
      <c r="AB16" s="17">
        <f>IF('Test status'!$P$10=TRUE,IF(NOT(ISBLANK(J16)),SUM(C16:J16),""),0)</f>
        <v>0</v>
      </c>
      <c r="AC16" s="17">
        <f>IF('Test status'!$Q$10=TRUE,IF(NOT(ISBLANK(K16)),SUM(C16:K16),""),0)</f>
        <v>0</v>
      </c>
      <c r="AD16" s="17">
        <f>IF('Test status'!$R$10=TRUE,IF(NOT(ISBLANK(L16)),SUM(C16:L16),""),0)</f>
        <v>0</v>
      </c>
      <c r="AE16" s="17">
        <f>IF('Test status'!$S$10=TRUE,IF(NOT(ISBLANK(M16)),SUM(C16:M16),""),0)</f>
        <v>0</v>
      </c>
      <c r="AF16" s="17">
        <f>IF('Test status'!$T$10=TRUE,IF(NOT(ISBLANK(N16)),SUM(C16:N16),""),0)</f>
        <v>0</v>
      </c>
      <c r="AG16" s="17">
        <f>IF('Test status'!$U$10=TRUE,IF(NOT(ISBLANK(O16)),SUM(C16:O16),""),0)</f>
        <v>0</v>
      </c>
      <c r="AH16" s="17">
        <f>IF('Test status'!$V$10=TRUE,IF(NOT(ISBLANK(P16)),SUM(C16:P16),""),0)</f>
        <v>0</v>
      </c>
      <c r="AI16" s="17">
        <f>IF('Test status'!$W$10=TRUE,IF(NOT(ISBLANK(Q16)),SUM(C16:Q16),""),0)</f>
        <v>0</v>
      </c>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row>
    <row r="17" spans="1:82" x14ac:dyDescent="0.2">
      <c r="A17" s="17"/>
      <c r="B17" s="9" t="s">
        <v>8</v>
      </c>
      <c r="C17" s="26">
        <f>COUNTIF('Test status'!Y:Y,$B17)</f>
        <v>0</v>
      </c>
      <c r="D17" s="26">
        <f>COUNTIF('Test status'!Z:Z,$B17)</f>
        <v>0</v>
      </c>
      <c r="E17" s="26">
        <f>COUNTIF('Test status'!AA:AA,$B17)</f>
        <v>0</v>
      </c>
      <c r="F17" s="26">
        <f>COUNTIF('Test status'!AB:AB,$B17)</f>
        <v>0</v>
      </c>
      <c r="G17" s="26">
        <f>COUNTIF('Test status'!AC:AC,$B17)</f>
        <v>0</v>
      </c>
      <c r="H17" s="26">
        <f>COUNTIF('Test status'!AD:AD,$B17)</f>
        <v>0</v>
      </c>
      <c r="I17" s="26">
        <f>COUNTIF('Test status'!AE:AE,$B17)</f>
        <v>0</v>
      </c>
      <c r="J17" s="26">
        <f>COUNTIF('Test status'!AF:AF,$B17)</f>
        <v>0</v>
      </c>
      <c r="K17" s="26">
        <f>COUNTIF('Test status'!AG:AG,$B17)</f>
        <v>0</v>
      </c>
      <c r="L17" s="26">
        <f>COUNTIF('Test status'!AH:AH,$B17)</f>
        <v>0</v>
      </c>
      <c r="M17" s="26">
        <f>COUNTIF('Test status'!AI:AI,$B17)</f>
        <v>0</v>
      </c>
      <c r="N17" s="26">
        <f>COUNTIF('Test status'!AJ:AJ,$B17)</f>
        <v>0</v>
      </c>
      <c r="O17" s="26">
        <f>COUNTIF('Test status'!AK:AK,$B17)</f>
        <v>0</v>
      </c>
      <c r="P17" s="26">
        <f>COUNTIF('Test status'!AL:AL,$B17)</f>
        <v>0</v>
      </c>
      <c r="Q17" s="26">
        <f>COUNTIF('Test status'!AM:AM,$B17)</f>
        <v>0</v>
      </c>
      <c r="R17" s="16">
        <f t="shared" si="1"/>
        <v>0</v>
      </c>
      <c r="S17" s="16"/>
      <c r="T17" s="9" t="s">
        <v>8</v>
      </c>
      <c r="U17" s="17">
        <f>IF('Test status'!$I$10=TRUE,IF(NOT(ISBLANK(C17)),SUM(C17),""),0)</f>
        <v>0</v>
      </c>
      <c r="V17" s="17">
        <f>IF('Test status'!$J$10=TRUE,IF(NOT(ISBLANK(D17)),SUM(C17:D17),""),0)</f>
        <v>0</v>
      </c>
      <c r="W17" s="17">
        <f>IF('Test status'!$K$10=TRUE,IF(NOT(ISBLANK(E17)),SUM(C17:E17),""),0)</f>
        <v>0</v>
      </c>
      <c r="X17" s="17">
        <f>IF('Test status'!$L$10=TRUE,IF(NOT(ISBLANK(F17)),SUM(C17:F17),""),0)</f>
        <v>0</v>
      </c>
      <c r="Y17" s="17">
        <f>IF('Test status'!$M$10=TRUE,IF(NOT(ISBLANK(G17)),SUM(C17:G17),""),0)</f>
        <v>0</v>
      </c>
      <c r="Z17" s="17">
        <f>IF('Test status'!$N$10=TRUE,IF(NOT(ISBLANK(H17)),SUM(C17:H17),""),0)</f>
        <v>0</v>
      </c>
      <c r="AA17" s="17">
        <f>IF('Test status'!$O$10=TRUE,IF(NOT(ISBLANK(I17)),SUM(C17:I17),""),0)</f>
        <v>0</v>
      </c>
      <c r="AB17" s="17">
        <f>IF('Test status'!$P$10=TRUE,IF(NOT(ISBLANK(J17)),SUM(C17:J17),""),0)</f>
        <v>0</v>
      </c>
      <c r="AC17" s="17">
        <f>IF('Test status'!$Q$10=TRUE,IF(NOT(ISBLANK(K17)),SUM(C17:K17),""),0)</f>
        <v>0</v>
      </c>
      <c r="AD17" s="17">
        <f>IF('Test status'!$R$10=TRUE,IF(NOT(ISBLANK(L17)),SUM(C17:L17),""),0)</f>
        <v>0</v>
      </c>
      <c r="AE17" s="17">
        <f>IF('Test status'!$S$10=TRUE,IF(NOT(ISBLANK(M17)),SUM(C17:M17),""),0)</f>
        <v>0</v>
      </c>
      <c r="AF17" s="17">
        <f>IF('Test status'!$T$10=TRUE,IF(NOT(ISBLANK(N17)),SUM(C17:N17),""),0)</f>
        <v>0</v>
      </c>
      <c r="AG17" s="17">
        <f>IF('Test status'!$U$10=TRUE,IF(NOT(ISBLANK(O17)),SUM(C17:O17),""),0)</f>
        <v>0</v>
      </c>
      <c r="AH17" s="17">
        <f>IF('Test status'!$V$10=TRUE,IF(NOT(ISBLANK(P17)),SUM(C17:P17),""),0)</f>
        <v>0</v>
      </c>
      <c r="AI17" s="17">
        <f>IF('Test status'!$W$10=TRUE,IF(NOT(ISBLANK(Q17)),SUM(C17:Q17),""),0)</f>
        <v>0</v>
      </c>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row>
    <row r="18" spans="1:82" x14ac:dyDescent="0.2">
      <c r="A18" s="17"/>
      <c r="B18" s="9" t="s">
        <v>9</v>
      </c>
      <c r="C18" s="26">
        <f>COUNTIF('Test status'!Y:Y,$B18)</f>
        <v>0</v>
      </c>
      <c r="D18" s="26">
        <f>COUNTIF('Test status'!Z:Z,$B18)</f>
        <v>0</v>
      </c>
      <c r="E18" s="26">
        <f>COUNTIF('Test status'!AA:AA,$B18)</f>
        <v>0</v>
      </c>
      <c r="F18" s="26">
        <f>COUNTIF('Test status'!AB:AB,$B18)</f>
        <v>0</v>
      </c>
      <c r="G18" s="26">
        <f>COUNTIF('Test status'!AC:AC,$B18)</f>
        <v>0</v>
      </c>
      <c r="H18" s="26">
        <f>COUNTIF('Test status'!AD:AD,$B18)</f>
        <v>0</v>
      </c>
      <c r="I18" s="26">
        <f>COUNTIF('Test status'!AE:AE,$B18)</f>
        <v>0</v>
      </c>
      <c r="J18" s="26">
        <f>COUNTIF('Test status'!AF:AF,$B18)</f>
        <v>0</v>
      </c>
      <c r="K18" s="26">
        <f>COUNTIF('Test status'!AG:AG,$B18)</f>
        <v>0</v>
      </c>
      <c r="L18" s="26">
        <f>COUNTIF('Test status'!AH:AH,$B18)</f>
        <v>0</v>
      </c>
      <c r="M18" s="26">
        <f>COUNTIF('Test status'!AI:AI,$B18)</f>
        <v>0</v>
      </c>
      <c r="N18" s="26">
        <f>COUNTIF('Test status'!AJ:AJ,$B18)</f>
        <v>0</v>
      </c>
      <c r="O18" s="26">
        <f>COUNTIF('Test status'!AK:AK,$B18)</f>
        <v>0</v>
      </c>
      <c r="P18" s="26">
        <f>COUNTIF('Test status'!AL:AL,$B18)</f>
        <v>0</v>
      </c>
      <c r="Q18" s="26">
        <f>COUNTIF('Test status'!AM:AM,$B18)</f>
        <v>0</v>
      </c>
      <c r="R18" s="16">
        <f t="shared" si="1"/>
        <v>0</v>
      </c>
      <c r="S18" s="16"/>
      <c r="T18" s="9" t="s">
        <v>9</v>
      </c>
      <c r="U18" s="17">
        <f>IF('Test status'!$I$10=TRUE,IF(NOT(ISBLANK(C18)),SUM(C18),""),0)</f>
        <v>0</v>
      </c>
      <c r="V18" s="17">
        <f>IF('Test status'!$J$10=TRUE,IF(NOT(ISBLANK(D18)),SUM(C18:D18),""),0)</f>
        <v>0</v>
      </c>
      <c r="W18" s="17">
        <f>IF('Test status'!$K$10=TRUE,IF(NOT(ISBLANK(E18)),SUM(C18:E18),""),0)</f>
        <v>0</v>
      </c>
      <c r="X18" s="17">
        <f>IF('Test status'!$L$10=TRUE,IF(NOT(ISBLANK(F18)),SUM(C18:F18),""),0)</f>
        <v>0</v>
      </c>
      <c r="Y18" s="17">
        <f>IF('Test status'!$M$10=TRUE,IF(NOT(ISBLANK(G18)),SUM(C18:G18),""),0)</f>
        <v>0</v>
      </c>
      <c r="Z18" s="17">
        <f>IF('Test status'!$N$10=TRUE,IF(NOT(ISBLANK(H18)),SUM(C18:H18),""),0)</f>
        <v>0</v>
      </c>
      <c r="AA18" s="17">
        <f>IF('Test status'!$O$10=TRUE,IF(NOT(ISBLANK(I18)),SUM(C18:I18),""),0)</f>
        <v>0</v>
      </c>
      <c r="AB18" s="17">
        <f>IF('Test status'!$P$10=TRUE,IF(NOT(ISBLANK(J18)),SUM(C18:J18),""),0)</f>
        <v>0</v>
      </c>
      <c r="AC18" s="17">
        <f>IF('Test status'!$Q$10=TRUE,IF(NOT(ISBLANK(K18)),SUM(C18:K18),""),0)</f>
        <v>0</v>
      </c>
      <c r="AD18" s="17">
        <f>IF('Test status'!$R$10=TRUE,IF(NOT(ISBLANK(L18)),SUM(C18:L18),""),0)</f>
        <v>0</v>
      </c>
      <c r="AE18" s="17">
        <f>IF('Test status'!$S$10=TRUE,IF(NOT(ISBLANK(M18)),SUM(C18:M18),""),0)</f>
        <v>0</v>
      </c>
      <c r="AF18" s="17">
        <f>IF('Test status'!$T$10=TRUE,IF(NOT(ISBLANK(N18)),SUM(C18:N18),""),0)</f>
        <v>0</v>
      </c>
      <c r="AG18" s="17">
        <f>IF('Test status'!$U$10=TRUE,IF(NOT(ISBLANK(O18)),SUM(C18:O18),""),0)</f>
        <v>0</v>
      </c>
      <c r="AH18" s="17">
        <f>IF('Test status'!$V$10=TRUE,IF(NOT(ISBLANK(P18)),SUM(C18:P18),""),0)</f>
        <v>0</v>
      </c>
      <c r="AI18" s="17">
        <f>IF('Test status'!$W$10=TRUE,IF(NOT(ISBLANK(Q18)),SUM(C18:Q18),""),0)</f>
        <v>0</v>
      </c>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row>
    <row r="19" spans="1:82" x14ac:dyDescent="0.2">
      <c r="A19" s="17"/>
      <c r="B19" s="9" t="s">
        <v>93</v>
      </c>
      <c r="C19" s="26">
        <f t="shared" ref="C19:L19" si="2">C7-SUM(C8:C18)</f>
        <v>0</v>
      </c>
      <c r="D19" s="26">
        <f t="shared" si="2"/>
        <v>0</v>
      </c>
      <c r="E19" s="26">
        <f t="shared" si="2"/>
        <v>0</v>
      </c>
      <c r="F19" s="26">
        <f t="shared" si="2"/>
        <v>0</v>
      </c>
      <c r="G19" s="26">
        <f t="shared" si="2"/>
        <v>0</v>
      </c>
      <c r="H19" s="26">
        <f t="shared" si="2"/>
        <v>0</v>
      </c>
      <c r="I19" s="26">
        <f t="shared" si="2"/>
        <v>0</v>
      </c>
      <c r="J19" s="26">
        <f t="shared" si="2"/>
        <v>0</v>
      </c>
      <c r="K19" s="26">
        <f t="shared" si="2"/>
        <v>0</v>
      </c>
      <c r="L19" s="26">
        <f t="shared" si="2"/>
        <v>0</v>
      </c>
      <c r="M19" s="26">
        <f>M7-SUM(M8:M18)</f>
        <v>0</v>
      </c>
      <c r="N19" s="26">
        <f>N7-SUM(N8:N18)</f>
        <v>0</v>
      </c>
      <c r="O19" s="26">
        <f>O7-SUM(O8:O18)</f>
        <v>0</v>
      </c>
      <c r="P19" s="26">
        <f>P7-SUM(P8:P18)</f>
        <v>0</v>
      </c>
      <c r="Q19" s="26">
        <f>Q7-SUM(Q8:Q18)</f>
        <v>0</v>
      </c>
      <c r="R19" s="16">
        <f t="shared" si="1"/>
        <v>0</v>
      </c>
      <c r="S19" s="16"/>
      <c r="T19" s="9" t="s">
        <v>93</v>
      </c>
      <c r="U19" s="17">
        <f>IF('Test status'!$I$10=TRUE,IF(NOT(ISBLANK(C19)),SUM(C19),""),0)</f>
        <v>0</v>
      </c>
      <c r="V19" s="17">
        <f>IF('Test status'!$J$10=TRUE,IF(NOT(ISBLANK(D19)),SUM(C19:D19),""),0)</f>
        <v>0</v>
      </c>
      <c r="W19" s="17">
        <f>IF('Test status'!$K$10=TRUE,IF(NOT(ISBLANK(E19)),SUM(C19:E19),""),0)</f>
        <v>0</v>
      </c>
      <c r="X19" s="17">
        <f>IF('Test status'!$L$10=TRUE,IF(NOT(ISBLANK(F19)),SUM(C19:F19),""),0)</f>
        <v>0</v>
      </c>
      <c r="Y19" s="17">
        <f>IF('Test status'!$M$10=TRUE,IF(NOT(ISBLANK(G19)),SUM(C19:G19),""),0)</f>
        <v>0</v>
      </c>
      <c r="Z19" s="17">
        <f>IF('Test status'!$N$10=TRUE,IF(NOT(ISBLANK(H19)),SUM(C19:H19),""),0)</f>
        <v>0</v>
      </c>
      <c r="AA19" s="17">
        <f>IF('Test status'!$O$10=TRUE,IF(NOT(ISBLANK(I19)),SUM(C19:I19),""),0)</f>
        <v>0</v>
      </c>
      <c r="AB19" s="17">
        <f>IF('Test status'!$P$10=TRUE,IF(NOT(ISBLANK(J19)),SUM(C19:J19),""),0)</f>
        <v>0</v>
      </c>
      <c r="AC19" s="17">
        <f>IF('Test status'!$Q$10=TRUE,IF(NOT(ISBLANK(K19)),SUM(C19:K19),""),0)</f>
        <v>0</v>
      </c>
      <c r="AD19" s="17">
        <f>IF('Test status'!$R$10=TRUE,IF(NOT(ISBLANK(L19)),SUM(C19:L19),""),0)</f>
        <v>0</v>
      </c>
      <c r="AE19" s="17">
        <f>IF('Test status'!$S$10=TRUE,IF(NOT(ISBLANK(M19)),SUM(C19:M19),""),0)</f>
        <v>0</v>
      </c>
      <c r="AF19" s="17">
        <f>IF('Test status'!$T$10=TRUE,IF(NOT(ISBLANK(N19)),SUM(C19:N19),""),0)</f>
        <v>0</v>
      </c>
      <c r="AG19" s="17">
        <f>IF('Test status'!$U$10=TRUE,IF(NOT(ISBLANK(O19)),SUM(C19:O19),""),0)</f>
        <v>0</v>
      </c>
      <c r="AH19" s="17">
        <f>IF('Test status'!$V$10=TRUE,IF(NOT(ISBLANK(P19)),SUM(C19:P19),""),0)</f>
        <v>0</v>
      </c>
      <c r="AI19" s="17">
        <f>IF('Test status'!$W$10=TRUE,IF(NOT(ISBLANK(Q19)),SUM(C19:Q19),""),0)</f>
        <v>0</v>
      </c>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row>
    <row r="20" spans="1:82" x14ac:dyDescent="0.2">
      <c r="A20" s="17"/>
      <c r="B20" s="9"/>
      <c r="C20" s="26"/>
      <c r="D20" s="26"/>
      <c r="E20" s="26"/>
      <c r="F20" s="26"/>
      <c r="G20" s="26"/>
      <c r="H20" s="26"/>
      <c r="I20" s="26"/>
      <c r="J20" s="26"/>
      <c r="K20" s="26"/>
      <c r="L20" s="26"/>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row>
    <row r="21" spans="1:82" x14ac:dyDescent="0.2">
      <c r="A21" s="17"/>
      <c r="B21" s="22" t="s">
        <v>132</v>
      </c>
      <c r="C21" s="23"/>
      <c r="D21" s="21"/>
      <c r="E21" s="21"/>
      <c r="F21" s="21"/>
      <c r="G21" s="21"/>
      <c r="H21" s="21"/>
      <c r="I21" s="21"/>
      <c r="J21" s="21"/>
      <c r="K21" s="21"/>
      <c r="L21" s="21"/>
      <c r="M21" s="21"/>
      <c r="N21" s="21"/>
      <c r="O21" s="21"/>
      <c r="P21" s="21"/>
      <c r="Q21" s="21"/>
      <c r="R21" s="21"/>
      <c r="S21" s="21"/>
      <c r="T21" s="44" t="s">
        <v>29</v>
      </c>
      <c r="U21" s="45"/>
      <c r="V21" s="45"/>
      <c r="W21" s="45"/>
      <c r="X21" s="45"/>
      <c r="Y21" s="45"/>
      <c r="Z21" s="45"/>
      <c r="AA21" s="45"/>
      <c r="AB21" s="45"/>
      <c r="AC21" s="45"/>
      <c r="AD21" s="45"/>
      <c r="AE21" s="45"/>
      <c r="AF21" s="45"/>
      <c r="AG21" s="45"/>
      <c r="AH21" s="45"/>
      <c r="AI21" s="45"/>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row>
    <row r="22" spans="1:82" x14ac:dyDescent="0.2">
      <c r="A22" s="17"/>
      <c r="B22" s="9" t="s">
        <v>187</v>
      </c>
      <c r="C22" s="16">
        <f>COUNTIF('Test status'!Y:Y,B22)</f>
        <v>0</v>
      </c>
      <c r="D22" s="16">
        <f>COUNTIF('Test status'!Z:Z,B22)</f>
        <v>0</v>
      </c>
      <c r="E22" s="16">
        <f>COUNTIF('Test status'!AA:AA,$B22)</f>
        <v>0</v>
      </c>
      <c r="F22" s="16">
        <f>COUNTIF('Test status'!AB:AB,$B22)</f>
        <v>0</v>
      </c>
      <c r="G22" s="16">
        <f>COUNTIF('Test status'!AC:AC,$B22)</f>
        <v>0</v>
      </c>
      <c r="H22" s="16">
        <f>COUNTIF('Test status'!AD:AD,$B22)</f>
        <v>0</v>
      </c>
      <c r="I22" s="16">
        <f>COUNTIF('Test status'!AE:AE,$B22)</f>
        <v>0</v>
      </c>
      <c r="J22" s="16">
        <f>COUNTIF('Test status'!AF:AF,$B22)</f>
        <v>0</v>
      </c>
      <c r="K22" s="16">
        <f>COUNTIF('Test status'!AG:AG,$B22)</f>
        <v>0</v>
      </c>
      <c r="L22" s="16">
        <f>COUNTIF('Test status'!AH:AH,$B22)</f>
        <v>0</v>
      </c>
      <c r="M22" s="16">
        <f>COUNTIF('Test status'!AI:AI,$B22)</f>
        <v>0</v>
      </c>
      <c r="N22" s="16">
        <f>COUNTIF('Test status'!AJ:AJ,$B22)</f>
        <v>0</v>
      </c>
      <c r="O22" s="16">
        <f>COUNTIF('Test status'!AK:AK,$B22)</f>
        <v>0</v>
      </c>
      <c r="P22" s="16">
        <f>COUNTIF('Test status'!AL:AL,$B22)</f>
        <v>0</v>
      </c>
      <c r="Q22" s="16">
        <f>COUNTIF('Test status'!AM:AM,$B22)</f>
        <v>0</v>
      </c>
      <c r="R22" s="16">
        <f t="shared" ref="R22:R29" si="3">SUM(C22:Q22)</f>
        <v>0</v>
      </c>
      <c r="S22" s="16"/>
      <c r="T22" s="9" t="s">
        <v>80</v>
      </c>
      <c r="U22" s="46">
        <f>C22+C23</f>
        <v>0</v>
      </c>
      <c r="V22" s="46">
        <f t="shared" ref="V22:AI22" si="4">D22+D23</f>
        <v>0</v>
      </c>
      <c r="W22" s="46">
        <f t="shared" si="4"/>
        <v>0</v>
      </c>
      <c r="X22" s="46">
        <f t="shared" si="4"/>
        <v>0</v>
      </c>
      <c r="Y22" s="46">
        <f t="shared" si="4"/>
        <v>0</v>
      </c>
      <c r="Z22" s="46">
        <f t="shared" si="4"/>
        <v>0</v>
      </c>
      <c r="AA22" s="46">
        <f t="shared" si="4"/>
        <v>0</v>
      </c>
      <c r="AB22" s="46">
        <f t="shared" si="4"/>
        <v>0</v>
      </c>
      <c r="AC22" s="46">
        <f t="shared" si="4"/>
        <v>0</v>
      </c>
      <c r="AD22" s="46">
        <f t="shared" si="4"/>
        <v>0</v>
      </c>
      <c r="AE22" s="46">
        <f t="shared" si="4"/>
        <v>0</v>
      </c>
      <c r="AF22" s="46">
        <f t="shared" si="4"/>
        <v>0</v>
      </c>
      <c r="AG22" s="46">
        <f t="shared" si="4"/>
        <v>0</v>
      </c>
      <c r="AH22" s="46">
        <f t="shared" si="4"/>
        <v>0</v>
      </c>
      <c r="AI22" s="46">
        <f t="shared" si="4"/>
        <v>0</v>
      </c>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row>
    <row r="23" spans="1:82" x14ac:dyDescent="0.2">
      <c r="A23" s="17"/>
      <c r="B23" s="9" t="s">
        <v>190</v>
      </c>
      <c r="C23" s="16">
        <f>COUNTIF('Test status'!Y:Y,B23)</f>
        <v>0</v>
      </c>
      <c r="D23" s="16">
        <f>COUNTIF('Test status'!Z:Z,B23)</f>
        <v>0</v>
      </c>
      <c r="E23" s="16">
        <f>COUNTIF('Test status'!AA:AA,$B23)</f>
        <v>0</v>
      </c>
      <c r="F23" s="16">
        <f>COUNTIF('Test status'!AB:AB,$B23)</f>
        <v>0</v>
      </c>
      <c r="G23" s="16">
        <f>COUNTIF('Test status'!AC:AC,$B23)</f>
        <v>0</v>
      </c>
      <c r="H23" s="16">
        <f>COUNTIF('Test status'!AD:AD,$B23)</f>
        <v>0</v>
      </c>
      <c r="I23" s="16">
        <f>COUNTIF('Test status'!AE:AE,$B23)</f>
        <v>0</v>
      </c>
      <c r="J23" s="16">
        <f>COUNTIF('Test status'!AF:AF,$B23)</f>
        <v>0</v>
      </c>
      <c r="K23" s="16">
        <f>COUNTIF('Test status'!AG:AG,$B23)</f>
        <v>0</v>
      </c>
      <c r="L23" s="16">
        <f>COUNTIF('Test status'!AH:AH,$B23)</f>
        <v>0</v>
      </c>
      <c r="M23" s="16">
        <f>COUNTIF('Test status'!AI:AI,$B23)</f>
        <v>0</v>
      </c>
      <c r="N23" s="16">
        <f>COUNTIF('Test status'!AJ:AJ,$B23)</f>
        <v>0</v>
      </c>
      <c r="O23" s="16">
        <f>COUNTIF('Test status'!AK:AK,$B23)</f>
        <v>0</v>
      </c>
      <c r="P23" s="16">
        <f>COUNTIF('Test status'!AL:AL,$B23)</f>
        <v>0</v>
      </c>
      <c r="Q23" s="16">
        <f>COUNTIF('Test status'!AM:AM,$B23)</f>
        <v>0</v>
      </c>
      <c r="R23" s="16">
        <f t="shared" si="3"/>
        <v>0</v>
      </c>
      <c r="S23" s="16"/>
      <c r="T23" s="9" t="s">
        <v>81</v>
      </c>
      <c r="U23" s="46">
        <f t="shared" ref="U23:AI23" si="5">C24+C25</f>
        <v>0</v>
      </c>
      <c r="V23" s="46">
        <f t="shared" si="5"/>
        <v>0</v>
      </c>
      <c r="W23" s="46">
        <f t="shared" si="5"/>
        <v>0</v>
      </c>
      <c r="X23" s="46">
        <f t="shared" si="5"/>
        <v>0</v>
      </c>
      <c r="Y23" s="46">
        <f t="shared" si="5"/>
        <v>0</v>
      </c>
      <c r="Z23" s="46">
        <f t="shared" si="5"/>
        <v>0</v>
      </c>
      <c r="AA23" s="46">
        <f t="shared" si="5"/>
        <v>0</v>
      </c>
      <c r="AB23" s="46">
        <f t="shared" si="5"/>
        <v>0</v>
      </c>
      <c r="AC23" s="46">
        <f t="shared" si="5"/>
        <v>0</v>
      </c>
      <c r="AD23" s="46">
        <f t="shared" si="5"/>
        <v>0</v>
      </c>
      <c r="AE23" s="46">
        <f t="shared" si="5"/>
        <v>0</v>
      </c>
      <c r="AF23" s="46">
        <f t="shared" si="5"/>
        <v>0</v>
      </c>
      <c r="AG23" s="46">
        <f t="shared" si="5"/>
        <v>0</v>
      </c>
      <c r="AH23" s="46">
        <f t="shared" si="5"/>
        <v>0</v>
      </c>
      <c r="AI23" s="46">
        <f t="shared" si="5"/>
        <v>0</v>
      </c>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row>
    <row r="24" spans="1:82" x14ac:dyDescent="0.2">
      <c r="A24" s="17"/>
      <c r="B24" s="9" t="s">
        <v>154</v>
      </c>
      <c r="C24" s="16">
        <f>COUNTIF('Test status'!Y:Y,B24)</f>
        <v>0</v>
      </c>
      <c r="D24" s="16">
        <f>COUNTIF('Test status'!Z:Z,B24)</f>
        <v>0</v>
      </c>
      <c r="E24" s="16">
        <f>COUNTIF('Test status'!AA:AA,$B24)</f>
        <v>0</v>
      </c>
      <c r="F24" s="16">
        <f>COUNTIF('Test status'!AB:AB,$B24)</f>
        <v>0</v>
      </c>
      <c r="G24" s="16">
        <f>COUNTIF('Test status'!AC:AC,$B24)</f>
        <v>0</v>
      </c>
      <c r="H24" s="16">
        <f>COUNTIF('Test status'!AD:AD,$B24)</f>
        <v>0</v>
      </c>
      <c r="I24" s="16">
        <f>COUNTIF('Test status'!AE:AE,$B24)</f>
        <v>0</v>
      </c>
      <c r="J24" s="16">
        <f>COUNTIF('Test status'!AF:AF,$B24)</f>
        <v>0</v>
      </c>
      <c r="K24" s="16">
        <f>COUNTIF('Test status'!AG:AG,$B24)</f>
        <v>0</v>
      </c>
      <c r="L24" s="16">
        <f>COUNTIF('Test status'!AH:AH,$B24)</f>
        <v>0</v>
      </c>
      <c r="M24" s="16">
        <f>COUNTIF('Test status'!AI:AI,$B24)</f>
        <v>0</v>
      </c>
      <c r="N24" s="16">
        <f>COUNTIF('Test status'!AJ:AJ,$B24)</f>
        <v>0</v>
      </c>
      <c r="O24" s="16">
        <f>COUNTIF('Test status'!AK:AK,$B24)</f>
        <v>0</v>
      </c>
      <c r="P24" s="16">
        <f>COUNTIF('Test status'!AL:AL,$B24)</f>
        <v>0</v>
      </c>
      <c r="Q24" s="16">
        <f>COUNTIF('Test status'!AM:AM,$B24)</f>
        <v>0</v>
      </c>
      <c r="R24" s="16">
        <f t="shared" si="3"/>
        <v>0</v>
      </c>
      <c r="S24" s="16"/>
      <c r="T24" s="9" t="s">
        <v>133</v>
      </c>
      <c r="U24" s="46">
        <f>C26</f>
        <v>0</v>
      </c>
      <c r="V24" s="46">
        <f t="shared" ref="V24:AI24" si="6">D26</f>
        <v>0</v>
      </c>
      <c r="W24" s="46">
        <f t="shared" si="6"/>
        <v>0</v>
      </c>
      <c r="X24" s="46">
        <f t="shared" si="6"/>
        <v>0</v>
      </c>
      <c r="Y24" s="46">
        <f t="shared" si="6"/>
        <v>0</v>
      </c>
      <c r="Z24" s="46">
        <f t="shared" si="6"/>
        <v>0</v>
      </c>
      <c r="AA24" s="46">
        <f t="shared" si="6"/>
        <v>0</v>
      </c>
      <c r="AB24" s="46">
        <f t="shared" si="6"/>
        <v>0</v>
      </c>
      <c r="AC24" s="46">
        <f t="shared" si="6"/>
        <v>0</v>
      </c>
      <c r="AD24" s="46">
        <f t="shared" si="6"/>
        <v>0</v>
      </c>
      <c r="AE24" s="46">
        <f t="shared" si="6"/>
        <v>0</v>
      </c>
      <c r="AF24" s="46">
        <f t="shared" si="6"/>
        <v>0</v>
      </c>
      <c r="AG24" s="46">
        <f t="shared" si="6"/>
        <v>0</v>
      </c>
      <c r="AH24" s="46">
        <f t="shared" si="6"/>
        <v>0</v>
      </c>
      <c r="AI24" s="46">
        <f t="shared" si="6"/>
        <v>0</v>
      </c>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row>
    <row r="25" spans="1:82" x14ac:dyDescent="0.2">
      <c r="A25" s="17"/>
      <c r="B25" s="9" t="s">
        <v>189</v>
      </c>
      <c r="C25" s="16">
        <f>COUNTIF('Test status'!Y:Y,B25)</f>
        <v>0</v>
      </c>
      <c r="D25" s="16">
        <f>COUNTIF('Test status'!Z:Z,B25)</f>
        <v>0</v>
      </c>
      <c r="E25" s="16">
        <f>COUNTIF('Test status'!AA:AA,$B25)</f>
        <v>0</v>
      </c>
      <c r="F25" s="16">
        <f>COUNTIF('Test status'!AB:AB,$B25)</f>
        <v>0</v>
      </c>
      <c r="G25" s="16">
        <f>COUNTIF('Test status'!AC:AC,$B25)</f>
        <v>0</v>
      </c>
      <c r="H25" s="16">
        <f>COUNTIF('Test status'!AD:AD,$B25)</f>
        <v>0</v>
      </c>
      <c r="I25" s="16">
        <f>COUNTIF('Test status'!AE:AE,$B25)</f>
        <v>0</v>
      </c>
      <c r="J25" s="16">
        <f>COUNTIF('Test status'!AF:AF,$B25)</f>
        <v>0</v>
      </c>
      <c r="K25" s="16">
        <f>COUNTIF('Test status'!AG:AG,$B25)</f>
        <v>0</v>
      </c>
      <c r="L25" s="16">
        <f>COUNTIF('Test status'!AH:AH,$B25)</f>
        <v>0</v>
      </c>
      <c r="M25" s="16">
        <f>COUNTIF('Test status'!AI:AI,$B25)</f>
        <v>0</v>
      </c>
      <c r="N25" s="16">
        <f>COUNTIF('Test status'!AJ:AJ,$B25)</f>
        <v>0</v>
      </c>
      <c r="O25" s="16">
        <f>COUNTIF('Test status'!AK:AK,$B25)</f>
        <v>0</v>
      </c>
      <c r="P25" s="16">
        <f>COUNTIF('Test status'!AL:AL,$B25)</f>
        <v>0</v>
      </c>
      <c r="Q25" s="16">
        <f>COUNTIF('Test status'!AM:AM,$B25)</f>
        <v>0</v>
      </c>
      <c r="R25" s="16">
        <f>SUM(C25:Q25)</f>
        <v>0</v>
      </c>
      <c r="S25" s="16"/>
      <c r="T25" s="9" t="s">
        <v>15</v>
      </c>
      <c r="U25" s="46">
        <f>C27+C28+C29</f>
        <v>0</v>
      </c>
      <c r="V25" s="46">
        <f t="shared" ref="V25:AI25" si="7">D27+D28+D29</f>
        <v>0</v>
      </c>
      <c r="W25" s="46">
        <f t="shared" si="7"/>
        <v>0</v>
      </c>
      <c r="X25" s="46">
        <f t="shared" si="7"/>
        <v>0</v>
      </c>
      <c r="Y25" s="46">
        <f t="shared" si="7"/>
        <v>0</v>
      </c>
      <c r="Z25" s="46">
        <f t="shared" si="7"/>
        <v>0</v>
      </c>
      <c r="AA25" s="46">
        <f t="shared" si="7"/>
        <v>0</v>
      </c>
      <c r="AB25" s="46">
        <f t="shared" si="7"/>
        <v>0</v>
      </c>
      <c r="AC25" s="46">
        <f t="shared" si="7"/>
        <v>0</v>
      </c>
      <c r="AD25" s="46">
        <f t="shared" si="7"/>
        <v>0</v>
      </c>
      <c r="AE25" s="46">
        <f t="shared" si="7"/>
        <v>0</v>
      </c>
      <c r="AF25" s="46">
        <f t="shared" si="7"/>
        <v>0</v>
      </c>
      <c r="AG25" s="46">
        <f t="shared" si="7"/>
        <v>0</v>
      </c>
      <c r="AH25" s="46">
        <f t="shared" si="7"/>
        <v>0</v>
      </c>
      <c r="AI25" s="46">
        <f t="shared" si="7"/>
        <v>0</v>
      </c>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row>
    <row r="26" spans="1:82" x14ac:dyDescent="0.2">
      <c r="A26" s="17"/>
      <c r="B26" s="9" t="s">
        <v>133</v>
      </c>
      <c r="C26" s="16">
        <f>COUNTIF('Test status'!Y:Y,B26)</f>
        <v>0</v>
      </c>
      <c r="D26" s="16">
        <f>COUNTIF('Test status'!Z:Z,B26)</f>
        <v>0</v>
      </c>
      <c r="E26" s="16">
        <f>COUNTIF('Test status'!AA:AA,$B26)</f>
        <v>0</v>
      </c>
      <c r="F26" s="16">
        <f>COUNTIF('Test status'!AB:AB,$B26)</f>
        <v>0</v>
      </c>
      <c r="G26" s="16">
        <f>COUNTIF('Test status'!AC:AC,$B26)</f>
        <v>0</v>
      </c>
      <c r="H26" s="16">
        <f>COUNTIF('Test status'!AD:AD,$B26)</f>
        <v>0</v>
      </c>
      <c r="I26" s="16">
        <f>COUNTIF('Test status'!AE:AE,$B26)</f>
        <v>0</v>
      </c>
      <c r="J26" s="16">
        <f>COUNTIF('Test status'!AF:AF,$B26)</f>
        <v>0</v>
      </c>
      <c r="K26" s="16">
        <f>COUNTIF('Test status'!AG:AG,$B26)</f>
        <v>0</v>
      </c>
      <c r="L26" s="16">
        <f>COUNTIF('Test status'!AH:AH,$B26)</f>
        <v>0</v>
      </c>
      <c r="M26" s="16">
        <f>COUNTIF('Test status'!AI:AI,$B26)</f>
        <v>0</v>
      </c>
      <c r="N26" s="16">
        <f>COUNTIF('Test status'!AJ:AJ,$B26)</f>
        <v>0</v>
      </c>
      <c r="O26" s="16">
        <f>COUNTIF('Test status'!AK:AK,$B26)</f>
        <v>0</v>
      </c>
      <c r="P26" s="16">
        <f>COUNTIF('Test status'!AL:AL,$B26)</f>
        <v>0</v>
      </c>
      <c r="Q26" s="16">
        <f>COUNTIF('Test status'!AM:AM,$B26)</f>
        <v>0</v>
      </c>
      <c r="R26" s="16">
        <f>SUM(C26:Q26)</f>
        <v>0</v>
      </c>
      <c r="S26" s="16"/>
      <c r="T26" s="9" t="s">
        <v>114</v>
      </c>
      <c r="U26" s="46">
        <f>C16+C17+C18</f>
        <v>0</v>
      </c>
      <c r="V26" s="46">
        <f t="shared" ref="V26:AI26" si="8">D16+D17+D18</f>
        <v>0</v>
      </c>
      <c r="W26" s="46">
        <f t="shared" si="8"/>
        <v>0</v>
      </c>
      <c r="X26" s="46">
        <f t="shared" si="8"/>
        <v>0</v>
      </c>
      <c r="Y26" s="46">
        <f t="shared" si="8"/>
        <v>0</v>
      </c>
      <c r="Z26" s="46">
        <f t="shared" si="8"/>
        <v>0</v>
      </c>
      <c r="AA26" s="46">
        <f t="shared" si="8"/>
        <v>0</v>
      </c>
      <c r="AB26" s="46">
        <f t="shared" si="8"/>
        <v>0</v>
      </c>
      <c r="AC26" s="46">
        <f t="shared" si="8"/>
        <v>0</v>
      </c>
      <c r="AD26" s="46">
        <f t="shared" si="8"/>
        <v>0</v>
      </c>
      <c r="AE26" s="46">
        <f t="shared" si="8"/>
        <v>0</v>
      </c>
      <c r="AF26" s="46">
        <f t="shared" si="8"/>
        <v>0</v>
      </c>
      <c r="AG26" s="46">
        <f t="shared" si="8"/>
        <v>0</v>
      </c>
      <c r="AH26" s="46">
        <f t="shared" si="8"/>
        <v>0</v>
      </c>
      <c r="AI26" s="46">
        <f t="shared" si="8"/>
        <v>0</v>
      </c>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row>
    <row r="27" spans="1:82" x14ac:dyDescent="0.2">
      <c r="A27" s="17"/>
      <c r="B27" s="9" t="s">
        <v>188</v>
      </c>
      <c r="C27" s="16">
        <f>COUNTIF('Test status'!Y:Y,B27)</f>
        <v>0</v>
      </c>
      <c r="D27" s="16">
        <f>COUNTIF('Test status'!Z:Z,$B27)</f>
        <v>0</v>
      </c>
      <c r="E27" s="16">
        <f>COUNTIF('Test status'!AA:AA,$B27)</f>
        <v>0</v>
      </c>
      <c r="F27" s="16">
        <f>COUNTIF('Test status'!AB:AB,$B27)</f>
        <v>0</v>
      </c>
      <c r="G27" s="16">
        <f>COUNTIF('Test status'!AC:AC,$B27)</f>
        <v>0</v>
      </c>
      <c r="H27" s="16">
        <f>COUNTIF('Test status'!AD:AD,$B27)</f>
        <v>0</v>
      </c>
      <c r="I27" s="16">
        <f>COUNTIF('Test status'!AE:AE,$B27)</f>
        <v>0</v>
      </c>
      <c r="J27" s="16">
        <f>COUNTIF('Test status'!AF:AF,$B27)</f>
        <v>0</v>
      </c>
      <c r="K27" s="16">
        <f>COUNTIF('Test status'!AG:AG,$B27)</f>
        <v>0</v>
      </c>
      <c r="L27" s="16">
        <f>COUNTIF('Test status'!AH:AH,$B27)</f>
        <v>0</v>
      </c>
      <c r="M27" s="16">
        <f>COUNTIF('Test status'!AI:AI,$B27)</f>
        <v>0</v>
      </c>
      <c r="N27" s="16">
        <f>COUNTIF('Test status'!AJ:AJ,$B27)</f>
        <v>0</v>
      </c>
      <c r="O27" s="16">
        <f>COUNTIF('Test status'!AK:AK,$B27)</f>
        <v>0</v>
      </c>
      <c r="P27" s="16">
        <f>COUNTIF('Test status'!AL:AL,$B27)</f>
        <v>0</v>
      </c>
      <c r="Q27" s="16">
        <f>COUNTIF('Test status'!AM:AM,$B27)</f>
        <v>0</v>
      </c>
      <c r="R27" s="16">
        <f>SUM(C27:Q27)</f>
        <v>0</v>
      </c>
      <c r="S27" s="16"/>
      <c r="T27" s="9" t="s">
        <v>93</v>
      </c>
      <c r="U27" s="46">
        <f>C19</f>
        <v>0</v>
      </c>
      <c r="V27" s="46">
        <f t="shared" ref="V27:AI27" si="9">D19</f>
        <v>0</v>
      </c>
      <c r="W27" s="46">
        <f t="shared" si="9"/>
        <v>0</v>
      </c>
      <c r="X27" s="46">
        <f t="shared" si="9"/>
        <v>0</v>
      </c>
      <c r="Y27" s="46">
        <f t="shared" si="9"/>
        <v>0</v>
      </c>
      <c r="Z27" s="46">
        <f t="shared" si="9"/>
        <v>0</v>
      </c>
      <c r="AA27" s="46">
        <f t="shared" si="9"/>
        <v>0</v>
      </c>
      <c r="AB27" s="46">
        <f t="shared" si="9"/>
        <v>0</v>
      </c>
      <c r="AC27" s="46">
        <f t="shared" si="9"/>
        <v>0</v>
      </c>
      <c r="AD27" s="46">
        <f t="shared" si="9"/>
        <v>0</v>
      </c>
      <c r="AE27" s="46">
        <f t="shared" si="9"/>
        <v>0</v>
      </c>
      <c r="AF27" s="46">
        <f t="shared" si="9"/>
        <v>0</v>
      </c>
      <c r="AG27" s="46">
        <f t="shared" si="9"/>
        <v>0</v>
      </c>
      <c r="AH27" s="46">
        <f t="shared" si="9"/>
        <v>0</v>
      </c>
      <c r="AI27" s="46">
        <f t="shared" si="9"/>
        <v>0</v>
      </c>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row>
    <row r="28" spans="1:82" x14ac:dyDescent="0.2">
      <c r="A28" s="17"/>
      <c r="B28" s="9" t="s">
        <v>30</v>
      </c>
      <c r="C28" s="16">
        <f>COUNTIF('Test status'!Y:Y,B28)</f>
        <v>0</v>
      </c>
      <c r="D28" s="16">
        <f>COUNTIF('Test status'!Z:Z,$B28)</f>
        <v>0</v>
      </c>
      <c r="E28" s="16">
        <f>COUNTIF('Test status'!AA:AA,$B28)</f>
        <v>0</v>
      </c>
      <c r="F28" s="16">
        <f>COUNTIF('Test status'!AB:AB,$B28)</f>
        <v>0</v>
      </c>
      <c r="G28" s="16">
        <f>COUNTIF('Test status'!AC:AC,$B28)</f>
        <v>0</v>
      </c>
      <c r="H28" s="16">
        <f>COUNTIF('Test status'!AD:AD,$B28)</f>
        <v>0</v>
      </c>
      <c r="I28" s="16">
        <f>COUNTIF('Test status'!AE:AE,$B28)</f>
        <v>0</v>
      </c>
      <c r="J28" s="16">
        <f>COUNTIF('Test status'!AF:AF,$B28)</f>
        <v>0</v>
      </c>
      <c r="K28" s="16">
        <f>COUNTIF('Test status'!AG:AG,$B28)</f>
        <v>0</v>
      </c>
      <c r="L28" s="16">
        <f>COUNTIF('Test status'!AH:AH,$B28)</f>
        <v>0</v>
      </c>
      <c r="M28" s="16">
        <f>COUNTIF('Test status'!AI:AI,$B28)</f>
        <v>0</v>
      </c>
      <c r="N28" s="16">
        <f>COUNTIF('Test status'!AJ:AJ,$B28)</f>
        <v>0</v>
      </c>
      <c r="O28" s="16">
        <f>COUNTIF('Test status'!AK:AK,$B28)</f>
        <v>0</v>
      </c>
      <c r="P28" s="16">
        <f>COUNTIF('Test status'!AL:AL,$B28)</f>
        <v>0</v>
      </c>
      <c r="Q28" s="16">
        <f>COUNTIF('Test status'!AM:AM,$B28)</f>
        <v>0</v>
      </c>
      <c r="R28" s="16">
        <f>SUM(C28:Q28)</f>
        <v>0</v>
      </c>
      <c r="S28" s="16"/>
      <c r="T28" s="9"/>
      <c r="U28" s="46"/>
      <c r="V28" s="46"/>
      <c r="W28" s="46"/>
      <c r="X28" s="46"/>
      <c r="Y28" s="46"/>
      <c r="Z28" s="46"/>
      <c r="AA28" s="46"/>
      <c r="AB28" s="46"/>
      <c r="AC28" s="46"/>
      <c r="AD28" s="46"/>
      <c r="AE28" s="46"/>
      <c r="AF28" s="46"/>
      <c r="AG28" s="46"/>
      <c r="AH28" s="46"/>
      <c r="AI28" s="46"/>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c r="CD28" s="17"/>
    </row>
    <row r="29" spans="1:82" x14ac:dyDescent="0.2">
      <c r="A29" s="17"/>
      <c r="B29" s="9" t="s">
        <v>14</v>
      </c>
      <c r="C29" s="16">
        <f>COUNTIF('Test status'!Y:Y,B29)</f>
        <v>0</v>
      </c>
      <c r="D29" s="16">
        <f>COUNTIF('Test status'!Z:Z,$B29)</f>
        <v>0</v>
      </c>
      <c r="E29" s="16">
        <f>COUNTIF('Test status'!AA:AA,$B29)</f>
        <v>0</v>
      </c>
      <c r="F29" s="16">
        <f>COUNTIF('Test status'!AB:AB,$B29)</f>
        <v>0</v>
      </c>
      <c r="G29" s="16">
        <f>COUNTIF('Test status'!AC:AC,$B29)</f>
        <v>0</v>
      </c>
      <c r="H29" s="16">
        <f>COUNTIF('Test status'!AD:AD,$B29)</f>
        <v>0</v>
      </c>
      <c r="I29" s="16">
        <f>COUNTIF('Test status'!AE:AE,$B29)</f>
        <v>0</v>
      </c>
      <c r="J29" s="16">
        <f>COUNTIF('Test status'!AF:AF,$B29)</f>
        <v>0</v>
      </c>
      <c r="K29" s="16">
        <f>COUNTIF('Test status'!AG:AG,$B29)</f>
        <v>0</v>
      </c>
      <c r="L29" s="16">
        <f>COUNTIF('Test status'!AH:AH,$B29)</f>
        <v>0</v>
      </c>
      <c r="M29" s="16">
        <f>COUNTIF('Test status'!AI:AI,$B29)</f>
        <v>0</v>
      </c>
      <c r="N29" s="16">
        <f>COUNTIF('Test status'!AJ:AJ,$B29)</f>
        <v>0</v>
      </c>
      <c r="O29" s="16">
        <f>COUNTIF('Test status'!AK:AK,$B29)</f>
        <v>0</v>
      </c>
      <c r="P29" s="16">
        <f>COUNTIF('Test status'!AL:AL,$B29)</f>
        <v>0</v>
      </c>
      <c r="Q29" s="16">
        <f>COUNTIF('Test status'!AM:AM,$B29)</f>
        <v>0</v>
      </c>
      <c r="R29" s="16">
        <f t="shared" si="3"/>
        <v>0</v>
      </c>
      <c r="S29" s="16"/>
      <c r="T29" s="9"/>
      <c r="U29" s="46"/>
      <c r="V29" s="46"/>
      <c r="W29" s="46"/>
      <c r="X29" s="46"/>
      <c r="Y29" s="46"/>
      <c r="Z29" s="46"/>
      <c r="AA29" s="46"/>
      <c r="AB29" s="46"/>
      <c r="AC29" s="46"/>
      <c r="AD29" s="46"/>
      <c r="AE29" s="46"/>
      <c r="AF29" s="46"/>
      <c r="AG29" s="46"/>
      <c r="AH29" s="46"/>
      <c r="AI29" s="46"/>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row>
    <row r="30" spans="1:82" x14ac:dyDescent="0.2">
      <c r="A30" s="17"/>
      <c r="B30" s="10"/>
      <c r="C30" s="16"/>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c r="BV30" s="17"/>
      <c r="BW30" s="17"/>
      <c r="BX30" s="17"/>
      <c r="BY30" s="17"/>
      <c r="BZ30" s="17"/>
      <c r="CA30" s="17"/>
      <c r="CB30" s="17"/>
      <c r="CC30" s="17"/>
      <c r="CD30" s="17"/>
    </row>
    <row r="31" spans="1:82" x14ac:dyDescent="0.2">
      <c r="A31" s="17"/>
      <c r="B31" s="10"/>
      <c r="C31" s="16"/>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c r="CB31" s="17"/>
      <c r="CC31" s="17"/>
      <c r="CD31" s="17"/>
    </row>
    <row r="32" spans="1:82" x14ac:dyDescent="0.2">
      <c r="A32" s="17"/>
      <c r="B32" s="10"/>
      <c r="C32" s="16"/>
      <c r="D32" s="16"/>
      <c r="E32" s="16"/>
      <c r="F32" s="16"/>
      <c r="G32" s="16"/>
      <c r="H32" s="16"/>
      <c r="I32" s="16"/>
      <c r="J32" s="16"/>
      <c r="K32" s="16"/>
      <c r="L32" s="16"/>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17"/>
      <c r="BO32" s="17"/>
      <c r="BP32" s="17"/>
      <c r="BQ32" s="17"/>
      <c r="BR32" s="17"/>
      <c r="BS32" s="17"/>
      <c r="BT32" s="17"/>
      <c r="BU32" s="17"/>
      <c r="BV32" s="17"/>
      <c r="BW32" s="17"/>
      <c r="BX32" s="17"/>
      <c r="BY32" s="17"/>
      <c r="BZ32" s="17"/>
      <c r="CA32" s="17"/>
      <c r="CB32" s="17"/>
      <c r="CC32" s="17"/>
      <c r="CD32" s="17"/>
    </row>
    <row r="33" spans="1:82" x14ac:dyDescent="0.2">
      <c r="A33" s="17"/>
      <c r="B33" s="10"/>
      <c r="C33" s="26"/>
      <c r="D33" s="26"/>
      <c r="E33" s="26"/>
      <c r="F33" s="26"/>
      <c r="G33" s="26"/>
      <c r="H33" s="26"/>
      <c r="I33" s="26"/>
      <c r="J33" s="26"/>
      <c r="K33" s="26"/>
      <c r="L33" s="26"/>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c r="BT33" s="17"/>
      <c r="BU33" s="17"/>
      <c r="BV33" s="17"/>
      <c r="BW33" s="17"/>
      <c r="BX33" s="17"/>
      <c r="BY33" s="17"/>
      <c r="BZ33" s="17"/>
      <c r="CA33" s="17"/>
      <c r="CB33" s="17"/>
      <c r="CC33" s="17"/>
      <c r="CD33" s="17"/>
    </row>
    <row r="34" spans="1:82" x14ac:dyDescent="0.2">
      <c r="A34" s="17"/>
      <c r="B34" s="11"/>
      <c r="C34" s="26"/>
      <c r="D34" s="26"/>
      <c r="E34" s="26"/>
      <c r="F34" s="26"/>
      <c r="G34" s="26"/>
      <c r="H34" s="26"/>
      <c r="I34" s="26"/>
      <c r="J34" s="26"/>
      <c r="K34" s="26"/>
      <c r="L34" s="26"/>
      <c r="M34" s="11"/>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row>
    <row r="35" spans="1:82" x14ac:dyDescent="0.2">
      <c r="A35" s="17"/>
      <c r="B35" s="10"/>
      <c r="C35" s="27"/>
      <c r="D35" s="27"/>
      <c r="E35" s="27"/>
      <c r="F35" s="27"/>
      <c r="G35" s="27"/>
      <c r="H35" s="27"/>
      <c r="I35" s="27"/>
      <c r="J35" s="27"/>
      <c r="K35" s="27"/>
      <c r="L35" s="2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row>
    <row r="36" spans="1:82" x14ac:dyDescent="0.2">
      <c r="A36" s="17"/>
      <c r="B36" s="10"/>
      <c r="C36" s="16"/>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row>
    <row r="37" spans="1:82" x14ac:dyDescent="0.2">
      <c r="A37" s="17"/>
      <c r="B37" s="10"/>
      <c r="C37" s="16"/>
      <c r="D37" s="17"/>
      <c r="E37" s="17"/>
      <c r="F37" s="17"/>
      <c r="G37" s="10"/>
      <c r="H37" s="17"/>
      <c r="I37" s="17"/>
      <c r="J37" s="17"/>
      <c r="K37" s="17"/>
      <c r="L37" s="17"/>
      <c r="M37" s="10"/>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c r="BV37" s="17"/>
      <c r="BW37" s="17"/>
      <c r="BX37" s="17"/>
      <c r="BY37" s="17"/>
      <c r="BZ37" s="17"/>
      <c r="CA37" s="17"/>
      <c r="CB37" s="17"/>
      <c r="CC37" s="17"/>
      <c r="CD37" s="17"/>
    </row>
    <row r="38" spans="1:82" x14ac:dyDescent="0.2">
      <c r="A38" s="17"/>
      <c r="B38" s="10"/>
      <c r="C38" s="16"/>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17"/>
      <c r="BO38" s="17"/>
      <c r="BP38" s="17"/>
      <c r="BQ38" s="17"/>
      <c r="BR38" s="17"/>
      <c r="BS38" s="17"/>
      <c r="BT38" s="17"/>
      <c r="BU38" s="17"/>
      <c r="BV38" s="17"/>
      <c r="BW38" s="17"/>
      <c r="BX38" s="17"/>
      <c r="BY38" s="17"/>
      <c r="BZ38" s="17"/>
      <c r="CA38" s="17"/>
      <c r="CB38" s="17"/>
      <c r="CC38" s="17"/>
      <c r="CD38" s="17"/>
    </row>
    <row r="39" spans="1:82" x14ac:dyDescent="0.2">
      <c r="A39" s="17"/>
      <c r="B39" s="10"/>
      <c r="C39" s="16"/>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c r="BO39" s="17"/>
      <c r="BP39" s="17"/>
      <c r="BQ39" s="17"/>
      <c r="BR39" s="17"/>
      <c r="BS39" s="17"/>
      <c r="BT39" s="17"/>
      <c r="BU39" s="17"/>
      <c r="BV39" s="17"/>
      <c r="BW39" s="17"/>
      <c r="BX39" s="17"/>
      <c r="BY39" s="17"/>
      <c r="BZ39" s="17"/>
      <c r="CA39" s="17"/>
      <c r="CB39" s="17"/>
      <c r="CC39" s="17"/>
      <c r="CD39" s="17"/>
    </row>
    <row r="40" spans="1:82" x14ac:dyDescent="0.2">
      <c r="A40" s="17"/>
      <c r="B40" s="10"/>
      <c r="C40" s="16"/>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c r="BO40" s="17"/>
      <c r="BP40" s="17"/>
      <c r="BQ40" s="17"/>
      <c r="BR40" s="17"/>
      <c r="BS40" s="17"/>
      <c r="BT40" s="17"/>
      <c r="BU40" s="17"/>
      <c r="BV40" s="17"/>
      <c r="BW40" s="17"/>
      <c r="BX40" s="17"/>
      <c r="BY40" s="17"/>
      <c r="BZ40" s="17"/>
      <c r="CA40" s="17"/>
      <c r="CB40" s="17"/>
      <c r="CC40" s="17"/>
      <c r="CD40" s="17"/>
    </row>
    <row r="41" spans="1:82" x14ac:dyDescent="0.2">
      <c r="A41" s="17"/>
      <c r="B41" s="10"/>
      <c r="C41" s="16"/>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c r="BT41" s="17"/>
      <c r="BU41" s="17"/>
      <c r="BV41" s="17"/>
      <c r="BW41" s="17"/>
      <c r="BX41" s="17"/>
      <c r="BY41" s="17"/>
      <c r="BZ41" s="17"/>
      <c r="CA41" s="17"/>
      <c r="CB41" s="17"/>
      <c r="CC41" s="17"/>
      <c r="CD41" s="17"/>
    </row>
    <row r="42" spans="1:82" x14ac:dyDescent="0.2">
      <c r="A42" s="17"/>
      <c r="B42" s="10"/>
      <c r="C42" s="16"/>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17"/>
      <c r="BZ42" s="17"/>
      <c r="CA42" s="17"/>
      <c r="CB42" s="17"/>
      <c r="CC42" s="17"/>
      <c r="CD42" s="17"/>
    </row>
    <row r="43" spans="1:82" x14ac:dyDescent="0.2">
      <c r="A43" s="17"/>
      <c r="B43" s="10"/>
      <c r="C43" s="16"/>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c r="BZ43" s="17"/>
      <c r="CA43" s="17"/>
      <c r="CB43" s="17"/>
      <c r="CC43" s="17"/>
      <c r="CD43" s="17"/>
    </row>
    <row r="44" spans="1:82" x14ac:dyDescent="0.2">
      <c r="A44" s="17"/>
      <c r="B44" s="10"/>
      <c r="C44" s="16"/>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17"/>
      <c r="BY44" s="17"/>
      <c r="BZ44" s="17"/>
      <c r="CA44" s="17"/>
      <c r="CB44" s="17"/>
      <c r="CC44" s="17"/>
      <c r="CD44" s="17"/>
    </row>
    <row r="45" spans="1:82" x14ac:dyDescent="0.2">
      <c r="A45" s="17"/>
      <c r="B45" s="10"/>
      <c r="C45" s="16"/>
      <c r="D45" s="17"/>
      <c r="E45" s="17"/>
      <c r="F45" s="17"/>
      <c r="G45" s="10"/>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row>
    <row r="46" spans="1:82" x14ac:dyDescent="0.2">
      <c r="A46" s="17"/>
      <c r="B46" s="10"/>
      <c r="C46" s="16"/>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row>
    <row r="47" spans="1:82" x14ac:dyDescent="0.2">
      <c r="A47" s="17"/>
      <c r="B47" s="10"/>
      <c r="C47" s="16"/>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row>
    <row r="48" spans="1:82" x14ac:dyDescent="0.2">
      <c r="A48" s="17"/>
      <c r="B48" s="10"/>
      <c r="C48" s="16"/>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17"/>
      <c r="BU48" s="17"/>
      <c r="BV48" s="17"/>
      <c r="BW48" s="17"/>
      <c r="BX48" s="17"/>
      <c r="BY48" s="17"/>
      <c r="BZ48" s="17"/>
      <c r="CA48" s="17"/>
      <c r="CB48" s="17"/>
      <c r="CC48" s="17"/>
      <c r="CD48" s="17"/>
    </row>
    <row r="49" spans="1:82" x14ac:dyDescent="0.2">
      <c r="A49" s="17"/>
      <c r="B49" s="10"/>
      <c r="C49" s="16"/>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17"/>
      <c r="BO49" s="17"/>
      <c r="BP49" s="17"/>
      <c r="BQ49" s="17"/>
      <c r="BR49" s="17"/>
      <c r="BS49" s="17"/>
      <c r="BT49" s="17"/>
      <c r="BU49" s="17"/>
      <c r="BV49" s="17"/>
      <c r="BW49" s="17"/>
      <c r="BX49" s="17"/>
      <c r="BY49" s="17"/>
      <c r="BZ49" s="17"/>
      <c r="CA49" s="17"/>
      <c r="CB49" s="17"/>
      <c r="CC49" s="17"/>
      <c r="CD49" s="17"/>
    </row>
    <row r="50" spans="1:82" x14ac:dyDescent="0.2">
      <c r="A50" s="17"/>
      <c r="B50" s="10"/>
      <c r="C50" s="16"/>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17"/>
      <c r="BO50" s="17"/>
      <c r="BP50" s="17"/>
      <c r="BQ50" s="17"/>
      <c r="BR50" s="17"/>
      <c r="BS50" s="17"/>
      <c r="BT50" s="17"/>
      <c r="BU50" s="17"/>
      <c r="BV50" s="17"/>
      <c r="BW50" s="17"/>
      <c r="BX50" s="17"/>
      <c r="BY50" s="17"/>
      <c r="BZ50" s="17"/>
      <c r="CA50" s="17"/>
      <c r="CB50" s="17"/>
      <c r="CC50" s="17"/>
      <c r="CD50" s="17"/>
    </row>
    <row r="51" spans="1:82" x14ac:dyDescent="0.2">
      <c r="A51" s="17"/>
      <c r="B51" s="10"/>
      <c r="C51" s="16"/>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c r="BM51" s="17"/>
      <c r="BN51" s="17"/>
      <c r="BO51" s="17"/>
      <c r="BP51" s="17"/>
      <c r="BQ51" s="17"/>
      <c r="BR51" s="17"/>
      <c r="BS51" s="17"/>
      <c r="BT51" s="17"/>
      <c r="BU51" s="17"/>
      <c r="BV51" s="17"/>
      <c r="BW51" s="17"/>
      <c r="BX51" s="17"/>
      <c r="BY51" s="17"/>
      <c r="BZ51" s="17"/>
      <c r="CA51" s="17"/>
      <c r="CB51" s="17"/>
      <c r="CC51" s="17"/>
      <c r="CD51" s="17"/>
    </row>
    <row r="52" spans="1:82" x14ac:dyDescent="0.2">
      <c r="A52" s="17"/>
      <c r="B52" s="10"/>
      <c r="C52" s="16"/>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c r="BM52" s="17"/>
      <c r="BN52" s="17"/>
      <c r="BO52" s="17"/>
      <c r="BP52" s="17"/>
      <c r="BQ52" s="17"/>
      <c r="BR52" s="17"/>
      <c r="BS52" s="17"/>
      <c r="BT52" s="17"/>
      <c r="BU52" s="17"/>
      <c r="BV52" s="17"/>
      <c r="BW52" s="17"/>
      <c r="BX52" s="17"/>
      <c r="BY52" s="17"/>
      <c r="BZ52" s="17"/>
      <c r="CA52" s="17"/>
      <c r="CB52" s="17"/>
      <c r="CC52" s="17"/>
      <c r="CD52" s="17"/>
    </row>
    <row r="53" spans="1:82" x14ac:dyDescent="0.2">
      <c r="A53" s="17"/>
      <c r="B53" s="10"/>
      <c r="C53" s="16"/>
      <c r="D53" s="17"/>
      <c r="E53" s="17"/>
      <c r="F53" s="17"/>
      <c r="G53" s="10"/>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c r="BQ53" s="17"/>
      <c r="BR53" s="17"/>
      <c r="BS53" s="17"/>
      <c r="BT53" s="17"/>
      <c r="BU53" s="17"/>
      <c r="BV53" s="17"/>
      <c r="BW53" s="17"/>
      <c r="BX53" s="17"/>
      <c r="BY53" s="17"/>
      <c r="BZ53" s="17"/>
      <c r="CA53" s="17"/>
      <c r="CB53" s="17"/>
      <c r="CC53" s="17"/>
      <c r="CD53" s="17"/>
    </row>
    <row r="54" spans="1:82" x14ac:dyDescent="0.2">
      <c r="A54" s="17"/>
      <c r="B54" s="10"/>
      <c r="C54" s="16"/>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c r="BZ54" s="17"/>
      <c r="CA54" s="17"/>
      <c r="CB54" s="17"/>
      <c r="CC54" s="17"/>
      <c r="CD54" s="17"/>
    </row>
    <row r="55" spans="1:82" x14ac:dyDescent="0.2">
      <c r="A55" s="17"/>
      <c r="B55" s="10"/>
      <c r="C55" s="16"/>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c r="BM55" s="17"/>
      <c r="BN55" s="17"/>
      <c r="BO55" s="17"/>
      <c r="BP55" s="17"/>
      <c r="BQ55" s="17"/>
      <c r="BR55" s="17"/>
      <c r="BS55" s="17"/>
      <c r="BT55" s="17"/>
      <c r="BU55" s="17"/>
      <c r="BV55" s="17"/>
      <c r="BW55" s="17"/>
      <c r="BX55" s="17"/>
      <c r="BY55" s="17"/>
      <c r="BZ55" s="17"/>
      <c r="CA55" s="17"/>
      <c r="CB55" s="17"/>
      <c r="CC55" s="17"/>
      <c r="CD55" s="17"/>
    </row>
    <row r="56" spans="1:82" x14ac:dyDescent="0.2">
      <c r="A56" s="17"/>
      <c r="B56" s="10"/>
      <c r="C56" s="16"/>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c r="BM56" s="17"/>
      <c r="BN56" s="17"/>
      <c r="BO56" s="17"/>
      <c r="BP56" s="17"/>
      <c r="BQ56" s="17"/>
      <c r="BR56" s="17"/>
      <c r="BS56" s="17"/>
      <c r="BT56" s="17"/>
      <c r="BU56" s="17"/>
      <c r="BV56" s="17"/>
      <c r="BW56" s="17"/>
      <c r="BX56" s="17"/>
      <c r="BY56" s="17"/>
      <c r="BZ56" s="17"/>
      <c r="CA56" s="17"/>
      <c r="CB56" s="17"/>
      <c r="CC56" s="17"/>
      <c r="CD56" s="17"/>
    </row>
    <row r="57" spans="1:82" x14ac:dyDescent="0.2">
      <c r="A57" s="17"/>
      <c r="B57" s="10"/>
      <c r="C57" s="16"/>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c r="BM57" s="17"/>
      <c r="BN57" s="17"/>
      <c r="BO57" s="17"/>
      <c r="BP57" s="17"/>
      <c r="BQ57" s="17"/>
      <c r="BR57" s="17"/>
      <c r="BS57" s="17"/>
      <c r="BT57" s="17"/>
      <c r="BU57" s="17"/>
      <c r="BV57" s="17"/>
      <c r="BW57" s="17"/>
      <c r="BX57" s="17"/>
      <c r="BY57" s="17"/>
      <c r="BZ57" s="17"/>
      <c r="CA57" s="17"/>
      <c r="CB57" s="17"/>
      <c r="CC57" s="17"/>
      <c r="CD57" s="17"/>
    </row>
    <row r="58" spans="1:82" x14ac:dyDescent="0.2">
      <c r="A58" s="17"/>
      <c r="B58" s="10"/>
      <c r="C58" s="16"/>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c r="BM58" s="17"/>
      <c r="BN58" s="17"/>
      <c r="BO58" s="17"/>
      <c r="BP58" s="17"/>
      <c r="BQ58" s="17"/>
      <c r="BR58" s="17"/>
      <c r="BS58" s="17"/>
      <c r="BT58" s="17"/>
      <c r="BU58" s="17"/>
      <c r="BV58" s="17"/>
      <c r="BW58" s="17"/>
      <c r="BX58" s="17"/>
      <c r="BY58" s="17"/>
      <c r="BZ58" s="17"/>
      <c r="CA58" s="17"/>
      <c r="CB58" s="17"/>
      <c r="CC58" s="17"/>
      <c r="CD58" s="17"/>
    </row>
    <row r="59" spans="1:82" x14ac:dyDescent="0.2">
      <c r="A59" s="17"/>
      <c r="B59" s="10"/>
      <c r="C59" s="16"/>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c r="BM59" s="17"/>
      <c r="BN59" s="17"/>
      <c r="BO59" s="17"/>
      <c r="BP59" s="17"/>
      <c r="BQ59" s="17"/>
      <c r="BR59" s="17"/>
      <c r="BS59" s="17"/>
      <c r="BT59" s="17"/>
      <c r="BU59" s="17"/>
      <c r="BV59" s="17"/>
      <c r="BW59" s="17"/>
      <c r="BX59" s="17"/>
      <c r="BY59" s="17"/>
      <c r="BZ59" s="17"/>
      <c r="CA59" s="17"/>
      <c r="CB59" s="17"/>
      <c r="CC59" s="17"/>
      <c r="CD59" s="17"/>
    </row>
    <row r="60" spans="1:82" x14ac:dyDescent="0.2">
      <c r="A60" s="17"/>
      <c r="B60" s="10"/>
      <c r="C60" s="16"/>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c r="BM60" s="17"/>
      <c r="BN60" s="17"/>
      <c r="BO60" s="17"/>
      <c r="BP60" s="17"/>
      <c r="BQ60" s="17"/>
      <c r="BR60" s="17"/>
      <c r="BS60" s="17"/>
      <c r="BT60" s="17"/>
      <c r="BU60" s="17"/>
      <c r="BV60" s="17"/>
      <c r="BW60" s="17"/>
      <c r="BX60" s="17"/>
      <c r="BY60" s="17"/>
      <c r="BZ60" s="17"/>
      <c r="CA60" s="17"/>
      <c r="CB60" s="17"/>
      <c r="CC60" s="17"/>
      <c r="CD60" s="17"/>
    </row>
    <row r="61" spans="1:82" x14ac:dyDescent="0.2">
      <c r="A61" s="17"/>
      <c r="B61" s="11"/>
      <c r="C61" s="16"/>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c r="BQ61" s="17"/>
      <c r="BR61" s="17"/>
      <c r="BS61" s="17"/>
      <c r="BT61" s="17"/>
      <c r="BU61" s="17"/>
      <c r="BV61" s="17"/>
      <c r="BW61" s="17"/>
      <c r="BX61" s="17"/>
      <c r="BY61" s="17"/>
      <c r="BZ61" s="17"/>
      <c r="CA61" s="17"/>
      <c r="CB61" s="17"/>
      <c r="CC61" s="17"/>
      <c r="CD61" s="17"/>
    </row>
    <row r="62" spans="1:82" x14ac:dyDescent="0.2">
      <c r="A62" s="17"/>
      <c r="B62" s="10"/>
      <c r="C62" s="16"/>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c r="BO62" s="17"/>
      <c r="BP62" s="17"/>
      <c r="BQ62" s="17"/>
      <c r="BR62" s="17"/>
      <c r="BS62" s="17"/>
      <c r="BT62" s="17"/>
      <c r="BU62" s="17"/>
      <c r="BV62" s="17"/>
      <c r="BW62" s="17"/>
      <c r="BX62" s="17"/>
      <c r="BY62" s="17"/>
      <c r="BZ62" s="17"/>
      <c r="CA62" s="17"/>
      <c r="CB62" s="17"/>
      <c r="CC62" s="17"/>
      <c r="CD62" s="17"/>
    </row>
    <row r="63" spans="1:82" x14ac:dyDescent="0.2">
      <c r="A63" s="17"/>
      <c r="B63" s="10"/>
      <c r="C63" s="16"/>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c r="BN63" s="17"/>
      <c r="BO63" s="17"/>
      <c r="BP63" s="17"/>
      <c r="BQ63" s="17"/>
      <c r="BR63" s="17"/>
      <c r="BS63" s="17"/>
      <c r="BT63" s="17"/>
      <c r="BU63" s="17"/>
      <c r="BV63" s="17"/>
      <c r="BW63" s="17"/>
      <c r="BX63" s="17"/>
      <c r="BY63" s="17"/>
      <c r="BZ63" s="17"/>
      <c r="CA63" s="17"/>
      <c r="CB63" s="17"/>
      <c r="CC63" s="17"/>
      <c r="CD63" s="17"/>
    </row>
    <row r="64" spans="1:82" x14ac:dyDescent="0.2">
      <c r="A64" s="17"/>
      <c r="B64" s="10"/>
      <c r="C64" s="16"/>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c r="BL64" s="17"/>
      <c r="BM64" s="17"/>
      <c r="BN64" s="17"/>
      <c r="BO64" s="17"/>
      <c r="BP64" s="17"/>
      <c r="BQ64" s="17"/>
      <c r="BR64" s="17"/>
      <c r="BS64" s="17"/>
      <c r="BT64" s="17"/>
      <c r="BU64" s="17"/>
      <c r="BV64" s="17"/>
      <c r="BW64" s="17"/>
      <c r="BX64" s="17"/>
      <c r="BY64" s="17"/>
      <c r="BZ64" s="17"/>
      <c r="CA64" s="17"/>
      <c r="CB64" s="17"/>
      <c r="CC64" s="17"/>
      <c r="CD64" s="17"/>
    </row>
    <row r="65" spans="1:82" x14ac:dyDescent="0.2">
      <c r="A65" s="17"/>
      <c r="B65" s="10"/>
      <c r="C65" s="16"/>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c r="BI65" s="17"/>
      <c r="BJ65" s="17"/>
      <c r="BK65" s="17"/>
      <c r="BL65" s="17"/>
      <c r="BM65" s="17"/>
      <c r="BN65" s="17"/>
      <c r="BO65" s="17"/>
      <c r="BP65" s="17"/>
      <c r="BQ65" s="17"/>
      <c r="BR65" s="17"/>
      <c r="BS65" s="17"/>
      <c r="BT65" s="17"/>
      <c r="BU65" s="17"/>
      <c r="BV65" s="17"/>
      <c r="BW65" s="17"/>
      <c r="BX65" s="17"/>
      <c r="BY65" s="17"/>
      <c r="BZ65" s="17"/>
      <c r="CA65" s="17"/>
      <c r="CB65" s="17"/>
      <c r="CC65" s="17"/>
      <c r="CD65" s="17"/>
    </row>
    <row r="66" spans="1:82" x14ac:dyDescent="0.2">
      <c r="A66" s="17"/>
      <c r="B66" s="10"/>
      <c r="C66" s="16"/>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7"/>
      <c r="BL66" s="17"/>
      <c r="BM66" s="17"/>
      <c r="BN66" s="17"/>
      <c r="BO66" s="17"/>
      <c r="BP66" s="17"/>
      <c r="BQ66" s="17"/>
      <c r="BR66" s="17"/>
      <c r="BS66" s="17"/>
      <c r="BT66" s="17"/>
      <c r="BU66" s="17"/>
      <c r="BV66" s="17"/>
      <c r="BW66" s="17"/>
      <c r="BX66" s="17"/>
      <c r="BY66" s="17"/>
      <c r="BZ66" s="17"/>
      <c r="CA66" s="17"/>
      <c r="CB66" s="17"/>
      <c r="CC66" s="17"/>
      <c r="CD66" s="17"/>
    </row>
    <row r="67" spans="1:82" x14ac:dyDescent="0.2">
      <c r="A67" s="17"/>
      <c r="B67" s="10"/>
      <c r="C67" s="16"/>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c r="BH67" s="17"/>
      <c r="BI67" s="17"/>
      <c r="BJ67" s="17"/>
      <c r="BK67" s="17"/>
      <c r="BL67" s="17"/>
      <c r="BM67" s="17"/>
      <c r="BN67" s="17"/>
      <c r="BO67" s="17"/>
      <c r="BP67" s="17"/>
      <c r="BQ67" s="17"/>
      <c r="BR67" s="17"/>
      <c r="BS67" s="17"/>
      <c r="BT67" s="17"/>
      <c r="BU67" s="17"/>
      <c r="BV67" s="17"/>
      <c r="BW67" s="17"/>
      <c r="BX67" s="17"/>
      <c r="BY67" s="17"/>
      <c r="BZ67" s="17"/>
      <c r="CA67" s="17"/>
      <c r="CB67" s="17"/>
      <c r="CC67" s="17"/>
      <c r="CD67" s="17"/>
    </row>
    <row r="68" spans="1:82" x14ac:dyDescent="0.2">
      <c r="A68" s="17"/>
      <c r="B68" s="10"/>
      <c r="C68" s="16"/>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c r="BJ68" s="17"/>
      <c r="BK68" s="17"/>
      <c r="BL68" s="17"/>
      <c r="BM68" s="17"/>
      <c r="BN68" s="17"/>
      <c r="BO68" s="17"/>
      <c r="BP68" s="17"/>
      <c r="BQ68" s="17"/>
      <c r="BR68" s="17"/>
      <c r="BS68" s="17"/>
      <c r="BT68" s="17"/>
      <c r="BU68" s="17"/>
      <c r="BV68" s="17"/>
      <c r="BW68" s="17"/>
      <c r="BX68" s="17"/>
      <c r="BY68" s="17"/>
      <c r="BZ68" s="17"/>
      <c r="CA68" s="17"/>
      <c r="CB68" s="17"/>
      <c r="CC68" s="17"/>
      <c r="CD68" s="17"/>
    </row>
    <row r="69" spans="1:82" x14ac:dyDescent="0.2">
      <c r="A69" s="17"/>
      <c r="B69" s="10"/>
      <c r="C69" s="16"/>
      <c r="D69" s="17"/>
      <c r="E69" s="17"/>
      <c r="F69" s="17"/>
      <c r="G69" s="10"/>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7"/>
      <c r="BJ69" s="17"/>
      <c r="BK69" s="17"/>
      <c r="BL69" s="17"/>
      <c r="BM69" s="17"/>
      <c r="BN69" s="17"/>
      <c r="BO69" s="17"/>
      <c r="BP69" s="17"/>
      <c r="BQ69" s="17"/>
      <c r="BR69" s="17"/>
      <c r="BS69" s="17"/>
      <c r="BT69" s="17"/>
      <c r="BU69" s="17"/>
      <c r="BV69" s="17"/>
      <c r="BW69" s="17"/>
      <c r="BX69" s="17"/>
      <c r="BY69" s="17"/>
      <c r="BZ69" s="17"/>
      <c r="CA69" s="17"/>
      <c r="CB69" s="17"/>
      <c r="CC69" s="17"/>
      <c r="CD69" s="17"/>
    </row>
    <row r="70" spans="1:82" x14ac:dyDescent="0.2">
      <c r="A70" s="17"/>
      <c r="B70" s="10"/>
      <c r="C70" s="16"/>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c r="BH70" s="17"/>
      <c r="BI70" s="17"/>
      <c r="BJ70" s="17"/>
      <c r="BK70" s="17"/>
      <c r="BL70" s="17"/>
      <c r="BM70" s="17"/>
      <c r="BN70" s="17"/>
      <c r="BO70" s="17"/>
      <c r="BP70" s="17"/>
      <c r="BQ70" s="17"/>
      <c r="BR70" s="17"/>
      <c r="BS70" s="17"/>
      <c r="BT70" s="17"/>
      <c r="BU70" s="17"/>
      <c r="BV70" s="17"/>
      <c r="BW70" s="17"/>
      <c r="BX70" s="17"/>
      <c r="BY70" s="17"/>
      <c r="BZ70" s="17"/>
      <c r="CA70" s="17"/>
      <c r="CB70" s="17"/>
      <c r="CC70" s="17"/>
      <c r="CD70" s="17"/>
    </row>
    <row r="71" spans="1:82" x14ac:dyDescent="0.2">
      <c r="A71" s="17"/>
      <c r="B71" s="10"/>
      <c r="C71" s="16"/>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c r="BH71" s="17"/>
      <c r="BI71" s="17"/>
      <c r="BJ71" s="17"/>
      <c r="BK71" s="17"/>
      <c r="BL71" s="17"/>
      <c r="BM71" s="17"/>
      <c r="BN71" s="17"/>
      <c r="BO71" s="17"/>
      <c r="BP71" s="17"/>
      <c r="BQ71" s="17"/>
      <c r="BR71" s="17"/>
      <c r="BS71" s="17"/>
      <c r="BT71" s="17"/>
      <c r="BU71" s="17"/>
      <c r="BV71" s="17"/>
      <c r="BW71" s="17"/>
      <c r="BX71" s="17"/>
      <c r="BY71" s="17"/>
      <c r="BZ71" s="17"/>
      <c r="CA71" s="17"/>
      <c r="CB71" s="17"/>
      <c r="CC71" s="17"/>
      <c r="CD71" s="17"/>
    </row>
    <row r="72" spans="1:82" x14ac:dyDescent="0.2">
      <c r="A72" s="17"/>
      <c r="B72" s="10"/>
      <c r="C72" s="16"/>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c r="BM72" s="17"/>
      <c r="BN72" s="17"/>
      <c r="BO72" s="17"/>
      <c r="BP72" s="17"/>
      <c r="BQ72" s="17"/>
      <c r="BR72" s="17"/>
      <c r="BS72" s="17"/>
      <c r="BT72" s="17"/>
      <c r="BU72" s="17"/>
      <c r="BV72" s="17"/>
      <c r="BW72" s="17"/>
      <c r="BX72" s="17"/>
      <c r="BY72" s="17"/>
      <c r="BZ72" s="17"/>
      <c r="CA72" s="17"/>
      <c r="CB72" s="17"/>
      <c r="CC72" s="17"/>
      <c r="CD72" s="17"/>
    </row>
    <row r="73" spans="1:82" x14ac:dyDescent="0.2">
      <c r="A73" s="17"/>
      <c r="B73" s="10"/>
      <c r="C73" s="16"/>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c r="BM73" s="17"/>
      <c r="BN73" s="17"/>
      <c r="BO73" s="17"/>
      <c r="BP73" s="17"/>
      <c r="BQ73" s="17"/>
      <c r="BR73" s="17"/>
      <c r="BS73" s="17"/>
      <c r="BT73" s="17"/>
      <c r="BU73" s="17"/>
      <c r="BV73" s="17"/>
      <c r="BW73" s="17"/>
      <c r="BX73" s="17"/>
      <c r="BY73" s="17"/>
      <c r="BZ73" s="17"/>
      <c r="CA73" s="17"/>
      <c r="CB73" s="17"/>
      <c r="CC73" s="17"/>
      <c r="CD73" s="17"/>
    </row>
    <row r="74" spans="1:82" x14ac:dyDescent="0.2">
      <c r="A74" s="17"/>
      <c r="B74" s="10"/>
      <c r="C74" s="16"/>
      <c r="D74" s="17"/>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7"/>
      <c r="BD74" s="17"/>
      <c r="BE74" s="17"/>
      <c r="BF74" s="17"/>
      <c r="BG74" s="17"/>
      <c r="BH74" s="17"/>
      <c r="BI74" s="17"/>
      <c r="BJ74" s="17"/>
      <c r="BK74" s="17"/>
      <c r="BL74" s="17"/>
      <c r="BM74" s="17"/>
      <c r="BN74" s="17"/>
      <c r="BO74" s="17"/>
      <c r="BP74" s="17"/>
      <c r="BQ74" s="17"/>
      <c r="BR74" s="17"/>
      <c r="BS74" s="17"/>
      <c r="BT74" s="17"/>
      <c r="BU74" s="17"/>
      <c r="BV74" s="17"/>
      <c r="BW74" s="17"/>
      <c r="BX74" s="17"/>
      <c r="BY74" s="17"/>
      <c r="BZ74" s="17"/>
      <c r="CA74" s="17"/>
      <c r="CB74" s="17"/>
      <c r="CC74" s="17"/>
      <c r="CD74" s="17"/>
    </row>
    <row r="75" spans="1:82" x14ac:dyDescent="0.2">
      <c r="A75" s="17"/>
      <c r="B75" s="10"/>
      <c r="C75" s="16"/>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c r="BG75" s="17"/>
      <c r="BH75" s="17"/>
      <c r="BI75" s="17"/>
      <c r="BJ75" s="17"/>
      <c r="BK75" s="17"/>
      <c r="BL75" s="17"/>
      <c r="BM75" s="17"/>
      <c r="BN75" s="17"/>
      <c r="BO75" s="17"/>
      <c r="BP75" s="17"/>
      <c r="BQ75" s="17"/>
      <c r="BR75" s="17"/>
      <c r="BS75" s="17"/>
      <c r="BT75" s="17"/>
      <c r="BU75" s="17"/>
      <c r="BV75" s="17"/>
      <c r="BW75" s="17"/>
      <c r="BX75" s="17"/>
      <c r="BY75" s="17"/>
      <c r="BZ75" s="17"/>
      <c r="CA75" s="17"/>
      <c r="CB75" s="17"/>
      <c r="CC75" s="17"/>
      <c r="CD75" s="17"/>
    </row>
    <row r="76" spans="1:82" x14ac:dyDescent="0.2">
      <c r="A76" s="17"/>
      <c r="B76" s="10"/>
      <c r="C76" s="16"/>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c r="BI76" s="17"/>
      <c r="BJ76" s="17"/>
      <c r="BK76" s="17"/>
      <c r="BL76" s="17"/>
      <c r="BM76" s="17"/>
      <c r="BN76" s="17"/>
      <c r="BO76" s="17"/>
      <c r="BP76" s="17"/>
      <c r="BQ76" s="17"/>
      <c r="BR76" s="17"/>
      <c r="BS76" s="17"/>
      <c r="BT76" s="17"/>
      <c r="BU76" s="17"/>
      <c r="BV76" s="17"/>
      <c r="BW76" s="17"/>
      <c r="BX76" s="17"/>
      <c r="BY76" s="17"/>
      <c r="BZ76" s="17"/>
      <c r="CA76" s="17"/>
      <c r="CB76" s="17"/>
      <c r="CC76" s="17"/>
      <c r="CD76" s="17"/>
    </row>
    <row r="77" spans="1:82" x14ac:dyDescent="0.2">
      <c r="A77" s="17"/>
      <c r="B77" s="10"/>
      <c r="C77" s="16"/>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c r="BN77" s="17"/>
      <c r="BO77" s="17"/>
      <c r="BP77" s="17"/>
      <c r="BQ77" s="17"/>
      <c r="BR77" s="17"/>
      <c r="BS77" s="17"/>
      <c r="BT77" s="17"/>
      <c r="BU77" s="17"/>
      <c r="BV77" s="17"/>
      <c r="BW77" s="17"/>
      <c r="BX77" s="17"/>
      <c r="BY77" s="17"/>
      <c r="BZ77" s="17"/>
      <c r="CA77" s="17"/>
      <c r="CB77" s="17"/>
      <c r="CC77" s="17"/>
      <c r="CD77" s="17"/>
    </row>
    <row r="78" spans="1:82" x14ac:dyDescent="0.2">
      <c r="A78" s="17"/>
      <c r="B78" s="10"/>
      <c r="C78" s="16"/>
      <c r="D78" s="17"/>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17"/>
      <c r="BO78" s="17"/>
      <c r="BP78" s="17"/>
      <c r="BQ78" s="17"/>
      <c r="BR78" s="17"/>
      <c r="BS78" s="17"/>
      <c r="BT78" s="17"/>
      <c r="BU78" s="17"/>
      <c r="BV78" s="17"/>
      <c r="BW78" s="17"/>
      <c r="BX78" s="17"/>
      <c r="BY78" s="17"/>
      <c r="BZ78" s="17"/>
      <c r="CA78" s="17"/>
      <c r="CB78" s="17"/>
      <c r="CC78" s="17"/>
      <c r="CD78" s="17"/>
    </row>
    <row r="79" spans="1:82" x14ac:dyDescent="0.2">
      <c r="A79" s="17"/>
      <c r="B79" s="10"/>
      <c r="C79" s="16"/>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c r="BE79" s="17"/>
      <c r="BF79" s="17"/>
      <c r="BG79" s="17"/>
      <c r="BH79" s="17"/>
      <c r="BI79" s="17"/>
      <c r="BJ79" s="17"/>
      <c r="BK79" s="17"/>
      <c r="BL79" s="17"/>
      <c r="BM79" s="17"/>
      <c r="BN79" s="17"/>
      <c r="BO79" s="17"/>
      <c r="BP79" s="17"/>
      <c r="BQ79" s="17"/>
      <c r="BR79" s="17"/>
      <c r="BS79" s="17"/>
      <c r="BT79" s="17"/>
      <c r="BU79" s="17"/>
      <c r="BV79" s="17"/>
      <c r="BW79" s="17"/>
      <c r="BX79" s="17"/>
      <c r="BY79" s="17"/>
      <c r="BZ79" s="17"/>
      <c r="CA79" s="17"/>
      <c r="CB79" s="17"/>
      <c r="CC79" s="17"/>
      <c r="CD79" s="17"/>
    </row>
    <row r="80" spans="1:82" x14ac:dyDescent="0.2">
      <c r="A80" s="17"/>
      <c r="B80" s="10"/>
      <c r="C80" s="16"/>
      <c r="D80" s="17"/>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c r="BA80" s="17"/>
      <c r="BB80" s="17"/>
      <c r="BC80" s="17"/>
      <c r="BD80" s="17"/>
      <c r="BE80" s="17"/>
      <c r="BF80" s="17"/>
      <c r="BG80" s="17"/>
      <c r="BH80" s="17"/>
      <c r="BI80" s="17"/>
      <c r="BJ80" s="17"/>
      <c r="BK80" s="17"/>
      <c r="BL80" s="17"/>
      <c r="BM80" s="17"/>
      <c r="BN80" s="17"/>
      <c r="BO80" s="17"/>
      <c r="BP80" s="17"/>
      <c r="BQ80" s="17"/>
      <c r="BR80" s="17"/>
      <c r="BS80" s="17"/>
      <c r="BT80" s="17"/>
      <c r="BU80" s="17"/>
      <c r="BV80" s="17"/>
      <c r="BW80" s="17"/>
      <c r="BX80" s="17"/>
      <c r="BY80" s="17"/>
      <c r="BZ80" s="17"/>
      <c r="CA80" s="17"/>
      <c r="CB80" s="17"/>
      <c r="CC80" s="17"/>
      <c r="CD80" s="17"/>
    </row>
    <row r="81" spans="1:82" x14ac:dyDescent="0.2">
      <c r="A81" s="17"/>
      <c r="B81" s="10"/>
      <c r="C81" s="16"/>
      <c r="D81" s="17"/>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c r="BA81" s="17"/>
      <c r="BB81" s="17"/>
      <c r="BC81" s="17"/>
      <c r="BD81" s="17"/>
      <c r="BE81" s="17"/>
      <c r="BF81" s="17"/>
      <c r="BG81" s="17"/>
      <c r="BH81" s="17"/>
      <c r="BI81" s="17"/>
      <c r="BJ81" s="17"/>
      <c r="BK81" s="17"/>
      <c r="BL81" s="17"/>
      <c r="BM81" s="17"/>
      <c r="BN81" s="17"/>
      <c r="BO81" s="17"/>
      <c r="BP81" s="17"/>
      <c r="BQ81" s="17"/>
      <c r="BR81" s="17"/>
      <c r="BS81" s="17"/>
      <c r="BT81" s="17"/>
      <c r="BU81" s="17"/>
      <c r="BV81" s="17"/>
      <c r="BW81" s="17"/>
      <c r="BX81" s="17"/>
      <c r="BY81" s="17"/>
      <c r="BZ81" s="17"/>
      <c r="CA81" s="17"/>
      <c r="CB81" s="17"/>
      <c r="CC81" s="17"/>
      <c r="CD81" s="17"/>
    </row>
    <row r="82" spans="1:82" x14ac:dyDescent="0.2">
      <c r="A82" s="17"/>
      <c r="B82" s="10"/>
      <c r="C82" s="16"/>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c r="BB82" s="17"/>
      <c r="BC82" s="17"/>
      <c r="BD82" s="17"/>
      <c r="BE82" s="17"/>
      <c r="BF82" s="17"/>
      <c r="BG82" s="17"/>
      <c r="BH82" s="17"/>
      <c r="BI82" s="17"/>
      <c r="BJ82" s="17"/>
      <c r="BK82" s="17"/>
      <c r="BL82" s="17"/>
      <c r="BM82" s="17"/>
      <c r="BN82" s="17"/>
      <c r="BO82" s="17"/>
      <c r="BP82" s="17"/>
      <c r="BQ82" s="17"/>
      <c r="BR82" s="17"/>
      <c r="BS82" s="17"/>
      <c r="BT82" s="17"/>
      <c r="BU82" s="17"/>
      <c r="BV82" s="17"/>
      <c r="BW82" s="17"/>
      <c r="BX82" s="17"/>
      <c r="BY82" s="17"/>
      <c r="BZ82" s="17"/>
      <c r="CA82" s="17"/>
      <c r="CB82" s="17"/>
      <c r="CC82" s="17"/>
      <c r="CD82" s="17"/>
    </row>
    <row r="83" spans="1:82" x14ac:dyDescent="0.2">
      <c r="A83" s="17"/>
      <c r="B83" s="10"/>
      <c r="C83" s="16"/>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c r="AW83" s="17"/>
      <c r="AX83" s="17"/>
      <c r="AY83" s="17"/>
      <c r="AZ83" s="17"/>
      <c r="BA83" s="17"/>
      <c r="BB83" s="17"/>
      <c r="BC83" s="17"/>
      <c r="BD83" s="17"/>
      <c r="BE83" s="17"/>
      <c r="BF83" s="17"/>
      <c r="BG83" s="17"/>
      <c r="BH83" s="17"/>
      <c r="BI83" s="17"/>
      <c r="BJ83" s="17"/>
      <c r="BK83" s="17"/>
      <c r="BL83" s="17"/>
      <c r="BM83" s="17"/>
      <c r="BN83" s="17"/>
      <c r="BO83" s="17"/>
      <c r="BP83" s="17"/>
      <c r="BQ83" s="17"/>
      <c r="BR83" s="17"/>
      <c r="BS83" s="17"/>
      <c r="BT83" s="17"/>
      <c r="BU83" s="17"/>
      <c r="BV83" s="17"/>
      <c r="BW83" s="17"/>
      <c r="BX83" s="17"/>
      <c r="BY83" s="17"/>
      <c r="BZ83" s="17"/>
      <c r="CA83" s="17"/>
      <c r="CB83" s="17"/>
      <c r="CC83" s="17"/>
      <c r="CD83" s="17"/>
    </row>
    <row r="84" spans="1:82" x14ac:dyDescent="0.2">
      <c r="A84" s="17"/>
      <c r="B84" s="10"/>
      <c r="C84" s="16"/>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7"/>
      <c r="BD84" s="17"/>
      <c r="BE84" s="17"/>
      <c r="BF84" s="17"/>
      <c r="BG84" s="17"/>
      <c r="BH84" s="17"/>
      <c r="BI84" s="17"/>
      <c r="BJ84" s="17"/>
      <c r="BK84" s="17"/>
      <c r="BL84" s="17"/>
      <c r="BM84" s="17"/>
      <c r="BN84" s="17"/>
      <c r="BO84" s="17"/>
      <c r="BP84" s="17"/>
      <c r="BQ84" s="17"/>
      <c r="BR84" s="17"/>
      <c r="BS84" s="17"/>
      <c r="BT84" s="17"/>
      <c r="BU84" s="17"/>
      <c r="BV84" s="17"/>
      <c r="BW84" s="17"/>
      <c r="BX84" s="17"/>
      <c r="BY84" s="17"/>
      <c r="BZ84" s="17"/>
      <c r="CA84" s="17"/>
      <c r="CB84" s="17"/>
      <c r="CC84" s="17"/>
      <c r="CD84" s="17"/>
    </row>
    <row r="85" spans="1:82" x14ac:dyDescent="0.2">
      <c r="A85" s="17"/>
      <c r="B85" s="10"/>
      <c r="C85" s="16"/>
      <c r="D85" s="17"/>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7"/>
      <c r="AX85" s="17"/>
      <c r="AY85" s="17"/>
      <c r="AZ85" s="17"/>
      <c r="BA85" s="17"/>
      <c r="BB85" s="17"/>
      <c r="BC85" s="17"/>
      <c r="BD85" s="17"/>
      <c r="BE85" s="17"/>
      <c r="BF85" s="17"/>
      <c r="BG85" s="17"/>
      <c r="BH85" s="17"/>
      <c r="BI85" s="17"/>
      <c r="BJ85" s="17"/>
      <c r="BK85" s="17"/>
      <c r="BL85" s="17"/>
      <c r="BM85" s="17"/>
      <c r="BN85" s="17"/>
      <c r="BO85" s="17"/>
      <c r="BP85" s="17"/>
      <c r="BQ85" s="17"/>
      <c r="BR85" s="17"/>
      <c r="BS85" s="17"/>
      <c r="BT85" s="17"/>
      <c r="BU85" s="17"/>
      <c r="BV85" s="17"/>
      <c r="BW85" s="17"/>
      <c r="BX85" s="17"/>
      <c r="BY85" s="17"/>
      <c r="BZ85" s="17"/>
      <c r="CA85" s="17"/>
      <c r="CB85" s="17"/>
      <c r="CC85" s="17"/>
      <c r="CD85" s="17"/>
    </row>
    <row r="86" spans="1:82" x14ac:dyDescent="0.2">
      <c r="A86" s="17"/>
      <c r="B86" s="10"/>
      <c r="C86" s="16"/>
      <c r="D86" s="17"/>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c r="BA86" s="17"/>
      <c r="BB86" s="17"/>
      <c r="BC86" s="17"/>
      <c r="BD86" s="17"/>
      <c r="BE86" s="17"/>
      <c r="BF86" s="17"/>
      <c r="BG86" s="17"/>
      <c r="BH86" s="17"/>
      <c r="BI86" s="17"/>
      <c r="BJ86" s="17"/>
      <c r="BK86" s="17"/>
      <c r="BL86" s="17"/>
      <c r="BM86" s="17"/>
      <c r="BN86" s="17"/>
      <c r="BO86" s="17"/>
      <c r="BP86" s="17"/>
      <c r="BQ86" s="17"/>
      <c r="BR86" s="17"/>
      <c r="BS86" s="17"/>
      <c r="BT86" s="17"/>
      <c r="BU86" s="17"/>
      <c r="BV86" s="17"/>
      <c r="BW86" s="17"/>
      <c r="BX86" s="17"/>
      <c r="BY86" s="17"/>
      <c r="BZ86" s="17"/>
      <c r="CA86" s="17"/>
      <c r="CB86" s="17"/>
      <c r="CC86" s="17"/>
      <c r="CD86" s="17"/>
    </row>
    <row r="87" spans="1:82" x14ac:dyDescent="0.2">
      <c r="A87" s="17"/>
      <c r="B87" s="10"/>
      <c r="C87" s="16"/>
      <c r="D87" s="17"/>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c r="AV87" s="17"/>
      <c r="AW87" s="17"/>
      <c r="AX87" s="17"/>
      <c r="AY87" s="17"/>
      <c r="AZ87" s="17"/>
      <c r="BA87" s="17"/>
      <c r="BB87" s="17"/>
      <c r="BC87" s="17"/>
      <c r="BD87" s="17"/>
      <c r="BE87" s="17"/>
      <c r="BF87" s="17"/>
      <c r="BG87" s="17"/>
      <c r="BH87" s="17"/>
      <c r="BI87" s="17"/>
      <c r="BJ87" s="17"/>
      <c r="BK87" s="17"/>
      <c r="BL87" s="17"/>
      <c r="BM87" s="17"/>
      <c r="BN87" s="17"/>
      <c r="BO87" s="17"/>
      <c r="BP87" s="17"/>
      <c r="BQ87" s="17"/>
      <c r="BR87" s="17"/>
      <c r="BS87" s="17"/>
      <c r="BT87" s="17"/>
      <c r="BU87" s="17"/>
      <c r="BV87" s="17"/>
      <c r="BW87" s="17"/>
      <c r="BX87" s="17"/>
      <c r="BY87" s="17"/>
      <c r="BZ87" s="17"/>
      <c r="CA87" s="17"/>
      <c r="CB87" s="17"/>
      <c r="CC87" s="17"/>
      <c r="CD87" s="17"/>
    </row>
    <row r="88" spans="1:82" x14ac:dyDescent="0.2">
      <c r="A88" s="17"/>
      <c r="B88" s="10"/>
      <c r="C88" s="16"/>
      <c r="D88" s="17"/>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c r="BA88" s="17"/>
      <c r="BB88" s="17"/>
      <c r="BC88" s="17"/>
      <c r="BD88" s="17"/>
      <c r="BE88" s="17"/>
      <c r="BF88" s="17"/>
      <c r="BG88" s="17"/>
      <c r="BH88" s="17"/>
      <c r="BI88" s="17"/>
      <c r="BJ88" s="17"/>
      <c r="BK88" s="17"/>
      <c r="BL88" s="17"/>
      <c r="BM88" s="17"/>
      <c r="BN88" s="17"/>
      <c r="BO88" s="17"/>
      <c r="BP88" s="17"/>
      <c r="BQ88" s="17"/>
      <c r="BR88" s="17"/>
      <c r="BS88" s="17"/>
      <c r="BT88" s="17"/>
      <c r="BU88" s="17"/>
      <c r="BV88" s="17"/>
      <c r="BW88" s="17"/>
      <c r="BX88" s="17"/>
      <c r="BY88" s="17"/>
      <c r="BZ88" s="17"/>
      <c r="CA88" s="17"/>
      <c r="CB88" s="17"/>
      <c r="CC88" s="17"/>
      <c r="CD88" s="17"/>
    </row>
    <row r="89" spans="1:82" x14ac:dyDescent="0.2">
      <c r="A89" s="17"/>
      <c r="B89" s="10"/>
      <c r="C89" s="16"/>
      <c r="D89" s="17"/>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c r="BA89" s="17"/>
      <c r="BB89" s="17"/>
      <c r="BC89" s="17"/>
      <c r="BD89" s="17"/>
      <c r="BE89" s="17"/>
      <c r="BF89" s="17"/>
      <c r="BG89" s="17"/>
      <c r="BH89" s="17"/>
      <c r="BI89" s="17"/>
      <c r="BJ89" s="17"/>
      <c r="BK89" s="17"/>
      <c r="BL89" s="17"/>
      <c r="BM89" s="17"/>
      <c r="BN89" s="17"/>
      <c r="BO89" s="17"/>
      <c r="BP89" s="17"/>
      <c r="BQ89" s="17"/>
      <c r="BR89" s="17"/>
      <c r="BS89" s="17"/>
      <c r="BT89" s="17"/>
      <c r="BU89" s="17"/>
      <c r="BV89" s="17"/>
      <c r="BW89" s="17"/>
      <c r="BX89" s="17"/>
      <c r="BY89" s="17"/>
      <c r="BZ89" s="17"/>
      <c r="CA89" s="17"/>
      <c r="CB89" s="17"/>
      <c r="CC89" s="17"/>
      <c r="CD89" s="17"/>
    </row>
    <row r="90" spans="1:82" x14ac:dyDescent="0.2">
      <c r="A90" s="17"/>
      <c r="B90" s="10"/>
      <c r="C90" s="16"/>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c r="BA90" s="17"/>
      <c r="BB90" s="17"/>
      <c r="BC90" s="17"/>
      <c r="BD90" s="17"/>
      <c r="BE90" s="17"/>
      <c r="BF90" s="17"/>
      <c r="BG90" s="17"/>
      <c r="BH90" s="17"/>
      <c r="BI90" s="17"/>
      <c r="BJ90" s="17"/>
      <c r="BK90" s="17"/>
      <c r="BL90" s="17"/>
      <c r="BM90" s="17"/>
      <c r="BN90" s="17"/>
      <c r="BO90" s="17"/>
      <c r="BP90" s="17"/>
      <c r="BQ90" s="17"/>
      <c r="BR90" s="17"/>
      <c r="BS90" s="17"/>
      <c r="BT90" s="17"/>
      <c r="BU90" s="17"/>
      <c r="BV90" s="17"/>
      <c r="BW90" s="17"/>
      <c r="BX90" s="17"/>
      <c r="BY90" s="17"/>
      <c r="BZ90" s="17"/>
      <c r="CA90" s="17"/>
      <c r="CB90" s="17"/>
      <c r="CC90" s="17"/>
      <c r="CD90" s="17"/>
    </row>
    <row r="91" spans="1:82" x14ac:dyDescent="0.2">
      <c r="A91" s="17"/>
      <c r="B91" s="10"/>
      <c r="C91" s="16"/>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c r="BA91" s="17"/>
      <c r="BB91" s="17"/>
      <c r="BC91" s="17"/>
      <c r="BD91" s="17"/>
      <c r="BE91" s="17"/>
      <c r="BF91" s="17"/>
      <c r="BG91" s="17"/>
      <c r="BH91" s="17"/>
      <c r="BI91" s="17"/>
      <c r="BJ91" s="17"/>
      <c r="BK91" s="17"/>
      <c r="BL91" s="17"/>
      <c r="BM91" s="17"/>
      <c r="BN91" s="17"/>
      <c r="BO91" s="17"/>
      <c r="BP91" s="17"/>
      <c r="BQ91" s="17"/>
      <c r="BR91" s="17"/>
      <c r="BS91" s="17"/>
      <c r="BT91" s="17"/>
      <c r="BU91" s="17"/>
      <c r="BV91" s="17"/>
      <c r="BW91" s="17"/>
      <c r="BX91" s="17"/>
      <c r="BY91" s="17"/>
      <c r="BZ91" s="17"/>
      <c r="CA91" s="17"/>
      <c r="CB91" s="17"/>
      <c r="CC91" s="17"/>
      <c r="CD91" s="17"/>
    </row>
    <row r="92" spans="1:82" x14ac:dyDescent="0.2">
      <c r="A92" s="17"/>
      <c r="B92" s="10"/>
      <c r="C92" s="16"/>
      <c r="D92" s="17"/>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c r="AW92" s="17"/>
      <c r="AX92" s="17"/>
      <c r="AY92" s="17"/>
      <c r="AZ92" s="17"/>
      <c r="BA92" s="17"/>
      <c r="BB92" s="17"/>
      <c r="BC92" s="17"/>
      <c r="BD92" s="17"/>
      <c r="BE92" s="17"/>
      <c r="BF92" s="17"/>
      <c r="BG92" s="17"/>
      <c r="BH92" s="17"/>
      <c r="BI92" s="17"/>
      <c r="BJ92" s="17"/>
      <c r="BK92" s="17"/>
      <c r="BL92" s="17"/>
      <c r="BM92" s="17"/>
      <c r="BN92" s="17"/>
      <c r="BO92" s="17"/>
      <c r="BP92" s="17"/>
      <c r="BQ92" s="17"/>
      <c r="BR92" s="17"/>
      <c r="BS92" s="17"/>
      <c r="BT92" s="17"/>
      <c r="BU92" s="17"/>
      <c r="BV92" s="17"/>
      <c r="BW92" s="17"/>
      <c r="BX92" s="17"/>
      <c r="BY92" s="17"/>
      <c r="BZ92" s="17"/>
      <c r="CA92" s="17"/>
      <c r="CB92" s="17"/>
      <c r="CC92" s="17"/>
      <c r="CD92" s="17"/>
    </row>
    <row r="93" spans="1:82" x14ac:dyDescent="0.2">
      <c r="A93" s="17"/>
      <c r="B93" s="10"/>
      <c r="C93" s="16"/>
      <c r="D93" s="17"/>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7"/>
      <c r="BD93" s="17"/>
      <c r="BE93" s="17"/>
      <c r="BF93" s="17"/>
      <c r="BG93" s="17"/>
      <c r="BH93" s="17"/>
      <c r="BI93" s="17"/>
      <c r="BJ93" s="17"/>
      <c r="BK93" s="17"/>
      <c r="BL93" s="17"/>
      <c r="BM93" s="17"/>
      <c r="BN93" s="17"/>
      <c r="BO93" s="17"/>
      <c r="BP93" s="17"/>
      <c r="BQ93" s="17"/>
      <c r="BR93" s="17"/>
      <c r="BS93" s="17"/>
      <c r="BT93" s="17"/>
      <c r="BU93" s="17"/>
      <c r="BV93" s="17"/>
      <c r="BW93" s="17"/>
      <c r="BX93" s="17"/>
      <c r="BY93" s="17"/>
      <c r="BZ93" s="17"/>
      <c r="CA93" s="17"/>
      <c r="CB93" s="17"/>
      <c r="CC93" s="17"/>
      <c r="CD93" s="17"/>
    </row>
    <row r="94" spans="1:82" x14ac:dyDescent="0.2">
      <c r="A94" s="17"/>
      <c r="B94" s="10"/>
      <c r="C94" s="16"/>
      <c r="D94" s="17"/>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7"/>
      <c r="BD94" s="17"/>
      <c r="BE94" s="17"/>
      <c r="BF94" s="17"/>
      <c r="BG94" s="17"/>
      <c r="BH94" s="17"/>
      <c r="BI94" s="17"/>
      <c r="BJ94" s="17"/>
      <c r="BK94" s="17"/>
      <c r="BL94" s="17"/>
      <c r="BM94" s="17"/>
      <c r="BN94" s="17"/>
      <c r="BO94" s="17"/>
      <c r="BP94" s="17"/>
      <c r="BQ94" s="17"/>
      <c r="BR94" s="17"/>
      <c r="BS94" s="17"/>
      <c r="BT94" s="17"/>
      <c r="BU94" s="17"/>
      <c r="BV94" s="17"/>
      <c r="BW94" s="17"/>
      <c r="BX94" s="17"/>
      <c r="BY94" s="17"/>
      <c r="BZ94" s="17"/>
      <c r="CA94" s="17"/>
      <c r="CB94" s="17"/>
      <c r="CC94" s="17"/>
      <c r="CD94" s="17"/>
    </row>
    <row r="95" spans="1:82" x14ac:dyDescent="0.2">
      <c r="A95" s="17"/>
      <c r="B95" s="10"/>
      <c r="C95" s="16"/>
      <c r="D95" s="17"/>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7"/>
      <c r="BD95" s="17"/>
      <c r="BE95" s="17"/>
      <c r="BF95" s="17"/>
      <c r="BG95" s="17"/>
      <c r="BH95" s="17"/>
      <c r="BI95" s="17"/>
      <c r="BJ95" s="17"/>
      <c r="BK95" s="17"/>
      <c r="BL95" s="17"/>
      <c r="BM95" s="17"/>
      <c r="BN95" s="17"/>
      <c r="BO95" s="17"/>
      <c r="BP95" s="17"/>
      <c r="BQ95" s="17"/>
      <c r="BR95" s="17"/>
      <c r="BS95" s="17"/>
      <c r="BT95" s="17"/>
      <c r="BU95" s="17"/>
      <c r="BV95" s="17"/>
      <c r="BW95" s="17"/>
      <c r="BX95" s="17"/>
      <c r="BY95" s="17"/>
      <c r="BZ95" s="17"/>
      <c r="CA95" s="17"/>
      <c r="CB95" s="17"/>
      <c r="CC95" s="17"/>
      <c r="CD95" s="17"/>
    </row>
    <row r="96" spans="1:82" x14ac:dyDescent="0.2">
      <c r="A96" s="17"/>
      <c r="B96" s="10"/>
      <c r="C96" s="16"/>
      <c r="D96" s="17"/>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c r="AW96" s="17"/>
      <c r="AX96" s="17"/>
      <c r="AY96" s="17"/>
      <c r="AZ96" s="17"/>
      <c r="BA96" s="17"/>
      <c r="BB96" s="17"/>
      <c r="BC96" s="17"/>
      <c r="BD96" s="17"/>
      <c r="BE96" s="17"/>
      <c r="BF96" s="17"/>
      <c r="BG96" s="17"/>
      <c r="BH96" s="17"/>
      <c r="BI96" s="17"/>
      <c r="BJ96" s="17"/>
      <c r="BK96" s="17"/>
      <c r="BL96" s="17"/>
      <c r="BM96" s="17"/>
      <c r="BN96" s="17"/>
      <c r="BO96" s="17"/>
      <c r="BP96" s="17"/>
      <c r="BQ96" s="17"/>
      <c r="BR96" s="17"/>
      <c r="BS96" s="17"/>
      <c r="BT96" s="17"/>
      <c r="BU96" s="17"/>
      <c r="BV96" s="17"/>
      <c r="BW96" s="17"/>
      <c r="BX96" s="17"/>
      <c r="BY96" s="17"/>
      <c r="BZ96" s="17"/>
      <c r="CA96" s="17"/>
      <c r="CB96" s="17"/>
      <c r="CC96" s="17"/>
      <c r="CD96" s="17"/>
    </row>
    <row r="97" spans="1:82" x14ac:dyDescent="0.2">
      <c r="A97" s="17"/>
      <c r="B97" s="10"/>
      <c r="C97" s="16"/>
      <c r="D97" s="17"/>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c r="AV97" s="17"/>
      <c r="AW97" s="17"/>
      <c r="AX97" s="17"/>
      <c r="AY97" s="17"/>
      <c r="AZ97" s="17"/>
      <c r="BA97" s="17"/>
      <c r="BB97" s="17"/>
      <c r="BC97" s="17"/>
      <c r="BD97" s="17"/>
      <c r="BE97" s="17"/>
      <c r="BF97" s="17"/>
      <c r="BG97" s="17"/>
      <c r="BH97" s="17"/>
      <c r="BI97" s="17"/>
      <c r="BJ97" s="17"/>
      <c r="BK97" s="17"/>
      <c r="BL97" s="17"/>
      <c r="BM97" s="17"/>
      <c r="BN97" s="17"/>
      <c r="BO97" s="17"/>
      <c r="BP97" s="17"/>
      <c r="BQ97" s="17"/>
      <c r="BR97" s="17"/>
      <c r="BS97" s="17"/>
      <c r="BT97" s="17"/>
      <c r="BU97" s="17"/>
      <c r="BV97" s="17"/>
      <c r="BW97" s="17"/>
      <c r="BX97" s="17"/>
      <c r="BY97" s="17"/>
      <c r="BZ97" s="17"/>
      <c r="CA97" s="17"/>
      <c r="CB97" s="17"/>
      <c r="CC97" s="17"/>
      <c r="CD97" s="17"/>
    </row>
    <row r="98" spans="1:82" x14ac:dyDescent="0.2">
      <c r="A98" s="17"/>
      <c r="B98" s="10"/>
      <c r="C98" s="16"/>
      <c r="D98" s="1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7"/>
      <c r="BE98" s="17"/>
      <c r="BF98" s="17"/>
      <c r="BG98" s="17"/>
      <c r="BH98" s="17"/>
      <c r="BI98" s="17"/>
      <c r="BJ98" s="17"/>
      <c r="BK98" s="17"/>
      <c r="BL98" s="17"/>
      <c r="BM98" s="17"/>
      <c r="BN98" s="17"/>
      <c r="BO98" s="17"/>
      <c r="BP98" s="17"/>
      <c r="BQ98" s="17"/>
      <c r="BR98" s="17"/>
      <c r="BS98" s="17"/>
      <c r="BT98" s="17"/>
      <c r="BU98" s="17"/>
      <c r="BV98" s="17"/>
      <c r="BW98" s="17"/>
      <c r="BX98" s="17"/>
      <c r="BY98" s="17"/>
      <c r="BZ98" s="17"/>
      <c r="CA98" s="17"/>
      <c r="CB98" s="17"/>
      <c r="CC98" s="17"/>
      <c r="CD98" s="17"/>
    </row>
    <row r="99" spans="1:82" x14ac:dyDescent="0.2">
      <c r="A99" s="17"/>
      <c r="B99" s="10"/>
      <c r="C99" s="16"/>
      <c r="D99" s="1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c r="BE99" s="17"/>
      <c r="BF99" s="17"/>
      <c r="BG99" s="17"/>
      <c r="BH99" s="17"/>
      <c r="BI99" s="17"/>
      <c r="BJ99" s="17"/>
      <c r="BK99" s="17"/>
      <c r="BL99" s="17"/>
      <c r="BM99" s="17"/>
      <c r="BN99" s="17"/>
      <c r="BO99" s="17"/>
      <c r="BP99" s="17"/>
      <c r="BQ99" s="17"/>
      <c r="BR99" s="17"/>
      <c r="BS99" s="17"/>
      <c r="BT99" s="17"/>
      <c r="BU99" s="17"/>
      <c r="BV99" s="17"/>
      <c r="BW99" s="17"/>
      <c r="BX99" s="17"/>
      <c r="BY99" s="17"/>
      <c r="BZ99" s="17"/>
      <c r="CA99" s="17"/>
      <c r="CB99" s="17"/>
      <c r="CC99" s="17"/>
      <c r="CD99" s="17"/>
    </row>
    <row r="100" spans="1:82" x14ac:dyDescent="0.2">
      <c r="A100" s="17"/>
      <c r="B100" s="10"/>
      <c r="C100" s="16"/>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17"/>
      <c r="BD100" s="17"/>
      <c r="BE100" s="17"/>
      <c r="BF100" s="17"/>
      <c r="BG100" s="17"/>
      <c r="BH100" s="17"/>
      <c r="BI100" s="17"/>
      <c r="BJ100" s="17"/>
      <c r="BK100" s="17"/>
      <c r="BL100" s="17"/>
      <c r="BM100" s="17"/>
      <c r="BN100" s="17"/>
      <c r="BO100" s="17"/>
      <c r="BP100" s="17"/>
      <c r="BQ100" s="17"/>
      <c r="BR100" s="17"/>
      <c r="BS100" s="17"/>
      <c r="BT100" s="17"/>
      <c r="BU100" s="17"/>
      <c r="BV100" s="17"/>
      <c r="BW100" s="17"/>
      <c r="BX100" s="17"/>
      <c r="BY100" s="17"/>
      <c r="BZ100" s="17"/>
      <c r="CA100" s="17"/>
      <c r="CB100" s="17"/>
      <c r="CC100" s="17"/>
      <c r="CD100" s="17"/>
    </row>
    <row r="101" spans="1:82" x14ac:dyDescent="0.2">
      <c r="A101" s="17"/>
      <c r="B101" s="10"/>
      <c r="C101" s="16"/>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c r="BA101" s="17"/>
      <c r="BB101" s="17"/>
      <c r="BC101" s="17"/>
      <c r="BD101" s="17"/>
      <c r="BE101" s="17"/>
      <c r="BF101" s="17"/>
      <c r="BG101" s="17"/>
      <c r="BH101" s="17"/>
      <c r="BI101" s="17"/>
      <c r="BJ101" s="17"/>
      <c r="BK101" s="17"/>
      <c r="BL101" s="17"/>
      <c r="BM101" s="17"/>
      <c r="BN101" s="17"/>
      <c r="BO101" s="17"/>
      <c r="BP101" s="17"/>
      <c r="BQ101" s="17"/>
      <c r="BR101" s="17"/>
      <c r="BS101" s="17"/>
      <c r="BT101" s="17"/>
      <c r="BU101" s="17"/>
      <c r="BV101" s="17"/>
      <c r="BW101" s="17"/>
      <c r="BX101" s="17"/>
      <c r="BY101" s="17"/>
      <c r="BZ101" s="17"/>
      <c r="CA101" s="17"/>
      <c r="CB101" s="17"/>
      <c r="CC101" s="17"/>
      <c r="CD101" s="17"/>
    </row>
    <row r="102" spans="1:82" x14ac:dyDescent="0.2">
      <c r="A102" s="17"/>
      <c r="B102" s="10"/>
      <c r="C102" s="16"/>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c r="AX102" s="17"/>
      <c r="AY102" s="17"/>
      <c r="AZ102" s="17"/>
      <c r="BA102" s="17"/>
      <c r="BB102" s="17"/>
      <c r="BC102" s="17"/>
      <c r="BD102" s="17"/>
      <c r="BE102" s="17"/>
      <c r="BF102" s="17"/>
      <c r="BG102" s="17"/>
      <c r="BH102" s="17"/>
      <c r="BI102" s="17"/>
      <c r="BJ102" s="17"/>
      <c r="BK102" s="17"/>
      <c r="BL102" s="17"/>
      <c r="BM102" s="17"/>
      <c r="BN102" s="17"/>
      <c r="BO102" s="17"/>
      <c r="BP102" s="17"/>
      <c r="BQ102" s="17"/>
      <c r="BR102" s="17"/>
      <c r="BS102" s="17"/>
      <c r="BT102" s="17"/>
      <c r="BU102" s="17"/>
      <c r="BV102" s="17"/>
      <c r="BW102" s="17"/>
      <c r="BX102" s="17"/>
      <c r="BY102" s="17"/>
      <c r="BZ102" s="17"/>
      <c r="CA102" s="17"/>
      <c r="CB102" s="17"/>
      <c r="CC102" s="17"/>
      <c r="CD102" s="17"/>
    </row>
    <row r="103" spans="1:82" x14ac:dyDescent="0.2">
      <c r="A103" s="17"/>
      <c r="B103" s="10"/>
      <c r="C103" s="16"/>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c r="AV103" s="17"/>
      <c r="AW103" s="17"/>
      <c r="AX103" s="17"/>
      <c r="AY103" s="17"/>
      <c r="AZ103" s="17"/>
      <c r="BA103" s="17"/>
      <c r="BB103" s="17"/>
      <c r="BC103" s="17"/>
      <c r="BD103" s="17"/>
      <c r="BE103" s="17"/>
      <c r="BF103" s="17"/>
      <c r="BG103" s="17"/>
      <c r="BH103" s="17"/>
      <c r="BI103" s="17"/>
      <c r="BJ103" s="17"/>
      <c r="BK103" s="17"/>
      <c r="BL103" s="17"/>
      <c r="BM103" s="17"/>
      <c r="BN103" s="17"/>
      <c r="BO103" s="17"/>
      <c r="BP103" s="17"/>
      <c r="BQ103" s="17"/>
      <c r="BR103" s="17"/>
      <c r="BS103" s="17"/>
      <c r="BT103" s="17"/>
      <c r="BU103" s="17"/>
      <c r="BV103" s="17"/>
      <c r="BW103" s="17"/>
      <c r="BX103" s="17"/>
      <c r="BY103" s="17"/>
      <c r="BZ103" s="17"/>
      <c r="CA103" s="17"/>
      <c r="CB103" s="17"/>
      <c r="CC103" s="17"/>
      <c r="CD103" s="17"/>
    </row>
    <row r="104" spans="1:82" x14ac:dyDescent="0.2">
      <c r="A104" s="17"/>
      <c r="B104" s="10"/>
      <c r="C104" s="16"/>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c r="AV104" s="17"/>
      <c r="AW104" s="17"/>
      <c r="AX104" s="17"/>
      <c r="AY104" s="17"/>
      <c r="AZ104" s="17"/>
      <c r="BA104" s="17"/>
      <c r="BB104" s="17"/>
      <c r="BC104" s="17"/>
      <c r="BD104" s="17"/>
      <c r="BE104" s="17"/>
      <c r="BF104" s="17"/>
      <c r="BG104" s="17"/>
      <c r="BH104" s="17"/>
      <c r="BI104" s="17"/>
      <c r="BJ104" s="17"/>
      <c r="BK104" s="17"/>
      <c r="BL104" s="17"/>
      <c r="BM104" s="17"/>
      <c r="BN104" s="17"/>
      <c r="BO104" s="17"/>
      <c r="BP104" s="17"/>
      <c r="BQ104" s="17"/>
      <c r="BR104" s="17"/>
      <c r="BS104" s="17"/>
      <c r="BT104" s="17"/>
      <c r="BU104" s="17"/>
      <c r="BV104" s="17"/>
      <c r="BW104" s="17"/>
      <c r="BX104" s="17"/>
      <c r="BY104" s="17"/>
      <c r="BZ104" s="17"/>
      <c r="CA104" s="17"/>
      <c r="CB104" s="17"/>
      <c r="CC104" s="17"/>
      <c r="CD104" s="17"/>
    </row>
    <row r="105" spans="1:82" x14ac:dyDescent="0.2">
      <c r="A105" s="17"/>
      <c r="B105" s="10"/>
      <c r="C105" s="16"/>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c r="BA105" s="17"/>
      <c r="BB105" s="17"/>
      <c r="BC105" s="17"/>
      <c r="BD105" s="17"/>
      <c r="BE105" s="17"/>
      <c r="BF105" s="17"/>
      <c r="BG105" s="17"/>
      <c r="BH105" s="17"/>
      <c r="BI105" s="17"/>
      <c r="BJ105" s="17"/>
      <c r="BK105" s="17"/>
      <c r="BL105" s="17"/>
      <c r="BM105" s="17"/>
      <c r="BN105" s="17"/>
      <c r="BO105" s="17"/>
      <c r="BP105" s="17"/>
      <c r="BQ105" s="17"/>
      <c r="BR105" s="17"/>
      <c r="BS105" s="17"/>
      <c r="BT105" s="17"/>
      <c r="BU105" s="17"/>
      <c r="BV105" s="17"/>
      <c r="BW105" s="17"/>
      <c r="BX105" s="17"/>
      <c r="BY105" s="17"/>
      <c r="BZ105" s="17"/>
      <c r="CA105" s="17"/>
      <c r="CB105" s="17"/>
      <c r="CC105" s="17"/>
      <c r="CD105" s="17"/>
    </row>
    <row r="106" spans="1:82" x14ac:dyDescent="0.2">
      <c r="A106" s="17"/>
      <c r="B106" s="10"/>
      <c r="C106" s="16"/>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c r="AY106" s="17"/>
      <c r="AZ106" s="17"/>
      <c r="BA106" s="17"/>
      <c r="BB106" s="17"/>
      <c r="BC106" s="17"/>
      <c r="BD106" s="17"/>
      <c r="BE106" s="17"/>
      <c r="BF106" s="17"/>
      <c r="BG106" s="17"/>
      <c r="BH106" s="17"/>
      <c r="BI106" s="17"/>
      <c r="BJ106" s="17"/>
      <c r="BK106" s="17"/>
      <c r="BL106" s="17"/>
      <c r="BM106" s="17"/>
      <c r="BN106" s="17"/>
      <c r="BO106" s="17"/>
      <c r="BP106" s="17"/>
      <c r="BQ106" s="17"/>
      <c r="BR106" s="17"/>
      <c r="BS106" s="17"/>
      <c r="BT106" s="17"/>
      <c r="BU106" s="17"/>
      <c r="BV106" s="17"/>
      <c r="BW106" s="17"/>
      <c r="BX106" s="17"/>
      <c r="BY106" s="17"/>
      <c r="BZ106" s="17"/>
      <c r="CA106" s="17"/>
      <c r="CB106" s="17"/>
      <c r="CC106" s="17"/>
      <c r="CD106" s="17"/>
    </row>
    <row r="107" spans="1:82" x14ac:dyDescent="0.2">
      <c r="A107" s="17"/>
      <c r="B107" s="10"/>
      <c r="C107" s="16"/>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c r="BA107" s="17"/>
      <c r="BB107" s="17"/>
      <c r="BC107" s="17"/>
      <c r="BD107" s="17"/>
      <c r="BE107" s="17"/>
      <c r="BF107" s="17"/>
      <c r="BG107" s="17"/>
      <c r="BH107" s="17"/>
      <c r="BI107" s="17"/>
      <c r="BJ107" s="17"/>
      <c r="BK107" s="17"/>
      <c r="BL107" s="17"/>
      <c r="BM107" s="17"/>
      <c r="BN107" s="17"/>
      <c r="BO107" s="17"/>
      <c r="BP107" s="17"/>
      <c r="BQ107" s="17"/>
      <c r="BR107" s="17"/>
      <c r="BS107" s="17"/>
      <c r="BT107" s="17"/>
      <c r="BU107" s="17"/>
      <c r="BV107" s="17"/>
      <c r="BW107" s="17"/>
      <c r="BX107" s="17"/>
      <c r="BY107" s="17"/>
      <c r="BZ107" s="17"/>
      <c r="CA107" s="17"/>
      <c r="CB107" s="17"/>
      <c r="CC107" s="17"/>
      <c r="CD107" s="17"/>
    </row>
    <row r="108" spans="1:82" x14ac:dyDescent="0.2">
      <c r="A108" s="17"/>
      <c r="B108" s="10"/>
      <c r="C108" s="16"/>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c r="AV108" s="17"/>
      <c r="AW108" s="17"/>
      <c r="AX108" s="17"/>
      <c r="AY108" s="17"/>
      <c r="AZ108" s="17"/>
      <c r="BA108" s="17"/>
      <c r="BB108" s="17"/>
      <c r="BC108" s="17"/>
      <c r="BD108" s="17"/>
      <c r="BE108" s="17"/>
      <c r="BF108" s="17"/>
      <c r="BG108" s="17"/>
      <c r="BH108" s="17"/>
      <c r="BI108" s="17"/>
      <c r="BJ108" s="17"/>
      <c r="BK108" s="17"/>
      <c r="BL108" s="17"/>
      <c r="BM108" s="17"/>
      <c r="BN108" s="17"/>
      <c r="BO108" s="17"/>
      <c r="BP108" s="17"/>
      <c r="BQ108" s="17"/>
      <c r="BR108" s="17"/>
      <c r="BS108" s="17"/>
      <c r="BT108" s="17"/>
      <c r="BU108" s="17"/>
      <c r="BV108" s="17"/>
      <c r="BW108" s="17"/>
      <c r="BX108" s="17"/>
      <c r="BY108" s="17"/>
      <c r="BZ108" s="17"/>
      <c r="CA108" s="17"/>
      <c r="CB108" s="17"/>
      <c r="CC108" s="17"/>
      <c r="CD108" s="17"/>
    </row>
    <row r="109" spans="1:82" x14ac:dyDescent="0.2">
      <c r="A109" s="17"/>
      <c r="B109" s="10"/>
      <c r="C109" s="16"/>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c r="BA109" s="17"/>
      <c r="BB109" s="17"/>
      <c r="BC109" s="17"/>
      <c r="BD109" s="17"/>
      <c r="BE109" s="17"/>
      <c r="BF109" s="17"/>
      <c r="BG109" s="17"/>
      <c r="BH109" s="17"/>
      <c r="BI109" s="17"/>
      <c r="BJ109" s="17"/>
      <c r="BK109" s="17"/>
      <c r="BL109" s="17"/>
      <c r="BM109" s="17"/>
      <c r="BN109" s="17"/>
      <c r="BO109" s="17"/>
      <c r="BP109" s="17"/>
      <c r="BQ109" s="17"/>
      <c r="BR109" s="17"/>
      <c r="BS109" s="17"/>
      <c r="BT109" s="17"/>
      <c r="BU109" s="17"/>
      <c r="BV109" s="17"/>
      <c r="BW109" s="17"/>
      <c r="BX109" s="17"/>
      <c r="BY109" s="17"/>
      <c r="BZ109" s="17"/>
      <c r="CA109" s="17"/>
      <c r="CB109" s="17"/>
      <c r="CC109" s="17"/>
      <c r="CD109" s="17"/>
    </row>
  </sheetData>
  <phoneticPr fontId="0" type="noConversion"/>
  <dataValidations xWindow="100" yWindow="347" count="2">
    <dataValidation allowBlank="1" sqref="C7:S19" xr:uid="{00000000-0002-0000-0D00-000000000000}"/>
    <dataValidation type="whole" allowBlank="1" showInputMessage="1" showErrorMessage="1" sqref="C22:S29" xr:uid="{00000000-0002-0000-0D00-000001000000}">
      <formula1>0</formula1>
      <formula2>0</formula2>
    </dataValidation>
  </dataValidations>
  <pageMargins left="0.75" right="0.75" top="1" bottom="1" header="0.5" footer="0.5"/>
  <pageSetup paperSize="9" scale="52" orientation="landscape"/>
  <headerFooter alignWithMargins="0"/>
  <rowBreaks count="1" manualBreakCount="1">
    <brk id="59" max="16383" man="1"/>
  </rowBreaks>
  <colBreaks count="1" manualBreakCount="1">
    <brk id="12" max="1048575" man="1"/>
  </colBreaks>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Kwaliteit_na_Run">
    <pageSetUpPr fitToPage="1"/>
  </sheetPr>
  <dimension ref="A1:AG70"/>
  <sheetViews>
    <sheetView showGridLines="0" showRowColHeaders="0" zoomScale="95" workbookViewId="0"/>
  </sheetViews>
  <sheetFormatPr defaultColWidth="11.42578125" defaultRowHeight="12.75" x14ac:dyDescent="0.2"/>
  <cols>
    <col min="1" max="1" width="1" style="8" customWidth="1"/>
    <col min="2" max="16384" width="11.42578125" style="8"/>
  </cols>
  <sheetData>
    <row r="1" spans="1:33" x14ac:dyDescent="0.2">
      <c r="A1" s="47" t="s">
        <v>82</v>
      </c>
      <c r="B1" s="47"/>
      <c r="C1" s="47"/>
      <c r="D1" s="47"/>
      <c r="E1" s="47"/>
      <c r="F1" s="47"/>
      <c r="G1" s="47"/>
      <c r="H1" s="47"/>
      <c r="I1" s="47"/>
      <c r="J1" s="47"/>
      <c r="K1" s="47"/>
      <c r="L1" s="47"/>
      <c r="M1" s="47"/>
      <c r="N1" s="47"/>
      <c r="O1" s="47"/>
      <c r="P1" s="47"/>
      <c r="Q1" s="47"/>
      <c r="R1" s="47"/>
      <c r="S1" s="47"/>
      <c r="T1" s="48"/>
      <c r="U1" s="48"/>
      <c r="V1" s="48"/>
      <c r="W1" s="48"/>
      <c r="X1" s="48"/>
      <c r="Y1" s="48"/>
      <c r="Z1" s="48"/>
      <c r="AA1" s="48"/>
      <c r="AB1" s="48"/>
      <c r="AC1" s="48"/>
      <c r="AD1" s="48"/>
      <c r="AE1" s="48"/>
      <c r="AF1" s="48"/>
      <c r="AG1" s="48"/>
    </row>
    <row r="2" spans="1:33" x14ac:dyDescent="0.2">
      <c r="A2" s="48"/>
      <c r="B2" s="48"/>
      <c r="C2" s="48"/>
      <c r="D2" s="48"/>
      <c r="E2" s="48"/>
      <c r="F2" s="48"/>
      <c r="G2" s="48"/>
      <c r="H2" s="48"/>
      <c r="I2" s="48"/>
      <c r="J2" s="48"/>
      <c r="K2" s="48"/>
      <c r="L2" s="48"/>
      <c r="M2" s="48"/>
      <c r="N2" s="48"/>
      <c r="O2" s="48"/>
      <c r="P2" s="48"/>
      <c r="Q2" s="48"/>
      <c r="R2" s="48"/>
      <c r="S2" s="48"/>
      <c r="T2" s="48"/>
      <c r="U2" s="48"/>
      <c r="V2" s="48"/>
      <c r="W2" s="48"/>
      <c r="X2" s="48"/>
      <c r="Y2" s="48"/>
      <c r="Z2" s="48"/>
      <c r="AA2" s="48"/>
      <c r="AB2" s="48"/>
      <c r="AC2" s="48"/>
      <c r="AD2" s="48"/>
      <c r="AE2" s="48"/>
      <c r="AF2" s="48"/>
      <c r="AG2" s="48"/>
    </row>
    <row r="3" spans="1:33" x14ac:dyDescent="0.2">
      <c r="A3" s="48"/>
      <c r="B3" s="48"/>
      <c r="C3" s="48"/>
      <c r="D3" s="48"/>
      <c r="E3" s="48"/>
      <c r="F3" s="48"/>
      <c r="G3" s="48"/>
      <c r="H3" s="48"/>
      <c r="I3" s="48"/>
      <c r="J3" s="48"/>
      <c r="K3" s="48"/>
      <c r="L3" s="48"/>
      <c r="M3" s="48"/>
      <c r="N3" s="48"/>
      <c r="O3" s="48"/>
      <c r="P3" s="48"/>
      <c r="Q3" s="48"/>
      <c r="R3" s="48"/>
      <c r="S3" s="48"/>
      <c r="T3" s="48"/>
      <c r="U3" s="48"/>
      <c r="V3" s="48"/>
      <c r="W3" s="48"/>
      <c r="X3" s="48"/>
      <c r="Y3" s="48"/>
      <c r="Z3" s="48"/>
      <c r="AA3" s="48"/>
      <c r="AB3" s="48"/>
      <c r="AC3" s="48"/>
      <c r="AD3" s="48"/>
      <c r="AE3" s="48"/>
      <c r="AF3" s="48"/>
      <c r="AG3" s="48"/>
    </row>
    <row r="4" spans="1:33" x14ac:dyDescent="0.2">
      <c r="A4" s="48"/>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row>
    <row r="5" spans="1:33" x14ac:dyDescent="0.2">
      <c r="A5" s="48"/>
      <c r="B5" s="48"/>
      <c r="C5" s="48"/>
      <c r="D5" s="48"/>
      <c r="E5" s="48"/>
      <c r="F5" s="48"/>
      <c r="G5" s="48"/>
      <c r="H5" s="48"/>
      <c r="I5" s="48"/>
      <c r="J5" s="48"/>
      <c r="K5" s="48"/>
      <c r="L5" s="48"/>
      <c r="M5" s="48"/>
      <c r="N5" s="48"/>
      <c r="O5" s="48"/>
      <c r="P5" s="48"/>
      <c r="Q5" s="48"/>
      <c r="R5" s="48"/>
      <c r="S5" s="48"/>
      <c r="T5" s="48"/>
      <c r="U5" s="48"/>
      <c r="V5" s="48"/>
      <c r="W5" s="48"/>
      <c r="X5" s="48"/>
      <c r="Y5" s="48"/>
      <c r="Z5" s="48"/>
      <c r="AA5" s="48"/>
      <c r="AB5" s="48"/>
      <c r="AC5" s="48"/>
      <c r="AD5" s="48"/>
      <c r="AE5" s="48"/>
      <c r="AF5" s="48"/>
      <c r="AG5" s="48"/>
    </row>
    <row r="6" spans="1:33" x14ac:dyDescent="0.2">
      <c r="A6" s="48"/>
      <c r="B6" s="48"/>
      <c r="C6" s="48"/>
      <c r="D6" s="48"/>
      <c r="E6" s="48"/>
      <c r="F6" s="48"/>
      <c r="G6" s="48"/>
      <c r="H6" s="48"/>
      <c r="I6" s="48"/>
      <c r="J6" s="48"/>
      <c r="K6" s="48"/>
      <c r="L6" s="48"/>
      <c r="M6" s="48"/>
      <c r="N6" s="48"/>
      <c r="O6" s="48"/>
      <c r="P6" s="48"/>
      <c r="Q6" s="48"/>
      <c r="R6" s="48"/>
      <c r="S6" s="48"/>
      <c r="T6" s="48"/>
      <c r="U6" s="48"/>
      <c r="V6" s="48"/>
      <c r="W6" s="48"/>
      <c r="X6" s="48"/>
      <c r="Y6" s="48"/>
      <c r="Z6" s="48"/>
      <c r="AA6" s="48"/>
      <c r="AB6" s="48"/>
      <c r="AC6" s="48"/>
      <c r="AD6" s="48"/>
      <c r="AE6" s="48"/>
      <c r="AF6" s="48"/>
      <c r="AG6" s="48"/>
    </row>
    <row r="7" spans="1:33" x14ac:dyDescent="0.2">
      <c r="A7" s="48"/>
      <c r="B7" s="48"/>
      <c r="C7" s="48"/>
      <c r="D7" s="48"/>
      <c r="E7" s="48"/>
      <c r="F7" s="48"/>
      <c r="G7" s="48"/>
      <c r="H7" s="48"/>
      <c r="I7" s="48"/>
      <c r="J7" s="48"/>
      <c r="K7" s="48"/>
      <c r="L7" s="48"/>
      <c r="M7" s="48"/>
      <c r="N7" s="48"/>
      <c r="O7" s="48"/>
      <c r="P7" s="48"/>
      <c r="Q7" s="48"/>
      <c r="R7" s="48"/>
      <c r="S7" s="48"/>
      <c r="T7" s="48"/>
      <c r="U7" s="48"/>
      <c r="V7" s="48"/>
      <c r="W7" s="48"/>
      <c r="X7" s="48"/>
      <c r="Y7" s="48"/>
      <c r="Z7" s="48"/>
      <c r="AA7" s="48"/>
      <c r="AB7" s="48"/>
      <c r="AC7" s="48"/>
      <c r="AD7" s="48"/>
      <c r="AE7" s="48"/>
      <c r="AF7" s="48"/>
      <c r="AG7" s="48"/>
    </row>
    <row r="8" spans="1:33" x14ac:dyDescent="0.2">
      <c r="A8" s="48"/>
      <c r="B8" s="48"/>
      <c r="C8" s="48"/>
      <c r="D8" s="48"/>
      <c r="E8" s="48"/>
      <c r="F8" s="48"/>
      <c r="G8" s="48"/>
      <c r="H8" s="48"/>
      <c r="I8" s="48"/>
      <c r="J8" s="48"/>
      <c r="K8" s="48"/>
      <c r="L8" s="48"/>
      <c r="M8" s="48"/>
      <c r="N8" s="48"/>
      <c r="O8" s="48"/>
      <c r="P8" s="48"/>
      <c r="Q8" s="48"/>
      <c r="R8" s="48"/>
      <c r="S8" s="48"/>
      <c r="T8" s="48"/>
      <c r="U8" s="48"/>
      <c r="V8" s="48"/>
      <c r="W8" s="48"/>
      <c r="X8" s="48"/>
      <c r="Y8" s="48"/>
      <c r="Z8" s="48"/>
      <c r="AA8" s="48"/>
      <c r="AB8" s="48"/>
      <c r="AC8" s="48"/>
      <c r="AD8" s="48"/>
      <c r="AE8" s="48"/>
      <c r="AF8" s="48"/>
      <c r="AG8" s="48"/>
    </row>
    <row r="9" spans="1:33" x14ac:dyDescent="0.2">
      <c r="A9" s="48"/>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48"/>
      <c r="AF9" s="48"/>
      <c r="AG9" s="48"/>
    </row>
    <row r="10" spans="1:33" x14ac:dyDescent="0.2">
      <c r="A10" s="48"/>
      <c r="B10" s="48"/>
      <c r="C10" s="48"/>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c r="AE10" s="48"/>
      <c r="AF10" s="48"/>
      <c r="AG10" s="48"/>
    </row>
    <row r="11" spans="1:33" x14ac:dyDescent="0.2">
      <c r="A11" s="48"/>
      <c r="B11" s="48"/>
      <c r="C11" s="48"/>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c r="AE11" s="48"/>
      <c r="AF11" s="48"/>
      <c r="AG11" s="48"/>
    </row>
    <row r="12" spans="1:33" x14ac:dyDescent="0.2">
      <c r="A12" s="48"/>
      <c r="B12" s="48"/>
      <c r="C12" s="48"/>
      <c r="D12" s="48"/>
      <c r="E12" s="48"/>
      <c r="F12" s="48"/>
      <c r="G12" s="48"/>
      <c r="H12" s="48"/>
      <c r="I12" s="48"/>
      <c r="J12" s="48"/>
      <c r="K12" s="48"/>
      <c r="L12" s="48"/>
      <c r="M12" s="48"/>
      <c r="N12" s="48"/>
      <c r="O12" s="48"/>
      <c r="P12" s="48"/>
      <c r="Q12" s="48"/>
      <c r="R12" s="48"/>
      <c r="S12" s="48"/>
      <c r="T12" s="48"/>
      <c r="U12" s="48"/>
      <c r="V12" s="48"/>
      <c r="W12" s="48"/>
      <c r="X12" s="48"/>
      <c r="Y12" s="48"/>
      <c r="Z12" s="48"/>
      <c r="AA12" s="48"/>
      <c r="AB12" s="48"/>
      <c r="AC12" s="48"/>
      <c r="AD12" s="48"/>
      <c r="AE12" s="48"/>
      <c r="AF12" s="48"/>
      <c r="AG12" s="48"/>
    </row>
    <row r="13" spans="1:33" x14ac:dyDescent="0.2">
      <c r="A13" s="48"/>
      <c r="B13" s="48"/>
      <c r="C13" s="48"/>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c r="AE13" s="48"/>
      <c r="AF13" s="48"/>
      <c r="AG13" s="48"/>
    </row>
    <row r="14" spans="1:33" x14ac:dyDescent="0.2">
      <c r="A14" s="48"/>
      <c r="B14" s="48"/>
      <c r="C14" s="48"/>
      <c r="D14" s="48"/>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c r="AE14" s="48"/>
      <c r="AF14" s="48"/>
      <c r="AG14" s="48"/>
    </row>
    <row r="15" spans="1:33" x14ac:dyDescent="0.2">
      <c r="A15" s="48"/>
      <c r="B15" s="48"/>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row>
    <row r="16" spans="1:33" x14ac:dyDescent="0.2">
      <c r="A16" s="48"/>
      <c r="B16" s="48"/>
      <c r="C16" s="48"/>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row>
    <row r="17" spans="1:33" x14ac:dyDescent="0.2">
      <c r="A17" s="48"/>
      <c r="B17" s="48"/>
      <c r="C17" s="48"/>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48"/>
      <c r="AE17" s="48"/>
      <c r="AF17" s="48"/>
      <c r="AG17" s="48"/>
    </row>
    <row r="18" spans="1:33" x14ac:dyDescent="0.2">
      <c r="A18" s="48"/>
      <c r="B18" s="48"/>
      <c r="C18" s="48"/>
      <c r="D18" s="48"/>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row>
    <row r="19" spans="1:33" x14ac:dyDescent="0.2">
      <c r="A19" s="48"/>
      <c r="B19" s="48"/>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row>
    <row r="20" spans="1:33" x14ac:dyDescent="0.2">
      <c r="A20" s="48"/>
      <c r="B20" s="48"/>
      <c r="C20" s="48"/>
      <c r="D20" s="48"/>
      <c r="E20" s="48"/>
      <c r="F20" s="48"/>
      <c r="G20" s="48"/>
      <c r="H20" s="48"/>
      <c r="I20" s="48"/>
      <c r="J20" s="48"/>
      <c r="K20" s="48"/>
      <c r="L20" s="48"/>
      <c r="M20" s="48"/>
      <c r="N20" s="48"/>
      <c r="O20" s="48"/>
      <c r="P20" s="48"/>
      <c r="Q20" s="48"/>
      <c r="R20" s="48"/>
      <c r="S20" s="48"/>
      <c r="T20" s="48"/>
      <c r="U20" s="48"/>
      <c r="V20" s="48"/>
      <c r="W20" s="48"/>
      <c r="X20" s="48"/>
      <c r="Y20" s="48"/>
      <c r="Z20" s="48"/>
      <c r="AA20" s="48"/>
      <c r="AB20" s="48"/>
      <c r="AC20" s="48"/>
      <c r="AD20" s="48"/>
      <c r="AE20" s="48"/>
      <c r="AF20" s="48"/>
      <c r="AG20" s="48"/>
    </row>
    <row r="21" spans="1:33" x14ac:dyDescent="0.2">
      <c r="A21" s="48"/>
      <c r="B21" s="48"/>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c r="AE21" s="48"/>
      <c r="AF21" s="48"/>
      <c r="AG21" s="48"/>
    </row>
    <row r="22" spans="1:33" x14ac:dyDescent="0.2">
      <c r="A22" s="48"/>
      <c r="B22" s="48"/>
      <c r="C22" s="48"/>
      <c r="D22" s="48"/>
      <c r="E22" s="48"/>
      <c r="F22" s="48"/>
      <c r="G22" s="48"/>
      <c r="H22" s="48"/>
      <c r="I22" s="48"/>
      <c r="J22" s="48"/>
      <c r="K22" s="48"/>
      <c r="L22" s="48"/>
      <c r="M22" s="48"/>
      <c r="N22" s="48"/>
      <c r="O22" s="48"/>
      <c r="P22" s="48"/>
      <c r="Q22" s="48"/>
      <c r="R22" s="48"/>
      <c r="S22" s="48"/>
      <c r="T22" s="48"/>
      <c r="U22" s="48"/>
      <c r="V22" s="48"/>
      <c r="W22" s="48"/>
      <c r="X22" s="48"/>
      <c r="Y22" s="48"/>
      <c r="Z22" s="48"/>
      <c r="AA22" s="48"/>
      <c r="AB22" s="48"/>
      <c r="AC22" s="48"/>
      <c r="AD22" s="48"/>
      <c r="AE22" s="48"/>
      <c r="AF22" s="48"/>
      <c r="AG22" s="48"/>
    </row>
    <row r="23" spans="1:33" x14ac:dyDescent="0.2">
      <c r="A23" s="48"/>
      <c r="B23" s="48"/>
      <c r="C23" s="48"/>
      <c r="D23" s="48"/>
      <c r="E23" s="48"/>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row>
    <row r="24" spans="1:33" x14ac:dyDescent="0.2">
      <c r="A24" s="48"/>
      <c r="B24" s="48"/>
      <c r="C24" s="48"/>
      <c r="D24" s="48"/>
      <c r="E24" s="48"/>
      <c r="F24" s="48"/>
      <c r="G24" s="48"/>
      <c r="H24" s="48"/>
      <c r="I24" s="48"/>
      <c r="J24" s="48"/>
      <c r="K24" s="48"/>
      <c r="L24" s="48"/>
      <c r="M24" s="48"/>
      <c r="N24" s="48"/>
      <c r="O24" s="48"/>
      <c r="P24" s="48"/>
      <c r="Q24" s="48"/>
      <c r="R24" s="48"/>
      <c r="S24" s="48"/>
      <c r="T24" s="48"/>
      <c r="U24" s="48"/>
      <c r="V24" s="48"/>
      <c r="W24" s="48"/>
      <c r="X24" s="48"/>
      <c r="Y24" s="48"/>
      <c r="Z24" s="48"/>
      <c r="AA24" s="48"/>
      <c r="AB24" s="48"/>
      <c r="AC24" s="48"/>
      <c r="AD24" s="48"/>
      <c r="AE24" s="48"/>
      <c r="AF24" s="48"/>
      <c r="AG24" s="48"/>
    </row>
    <row r="25" spans="1:33" x14ac:dyDescent="0.2">
      <c r="A25" s="48"/>
      <c r="B25" s="48"/>
      <c r="C25" s="48"/>
      <c r="D25" s="48"/>
      <c r="E25" s="48"/>
      <c r="F25" s="48"/>
      <c r="G25" s="48"/>
      <c r="H25" s="48"/>
      <c r="I25" s="48"/>
      <c r="J25" s="48"/>
      <c r="K25" s="48"/>
      <c r="L25" s="48"/>
      <c r="M25" s="48"/>
      <c r="N25" s="48"/>
      <c r="O25" s="48"/>
      <c r="P25" s="48"/>
      <c r="Q25" s="48"/>
      <c r="R25" s="48"/>
      <c r="S25" s="48"/>
      <c r="T25" s="48"/>
      <c r="U25" s="48"/>
      <c r="V25" s="48"/>
      <c r="W25" s="48"/>
      <c r="X25" s="48"/>
      <c r="Y25" s="48"/>
      <c r="Z25" s="48"/>
      <c r="AA25" s="48"/>
      <c r="AB25" s="48"/>
      <c r="AC25" s="48"/>
      <c r="AD25" s="48"/>
      <c r="AE25" s="48"/>
      <c r="AF25" s="48"/>
      <c r="AG25" s="48"/>
    </row>
    <row r="26" spans="1:33" x14ac:dyDescent="0.2">
      <c r="A26" s="48"/>
      <c r="B26" s="48"/>
      <c r="C26" s="48"/>
      <c r="D26" s="48"/>
      <c r="E26" s="48"/>
      <c r="F26" s="48"/>
      <c r="G26" s="48"/>
      <c r="H26" s="48"/>
      <c r="I26" s="48"/>
      <c r="J26" s="48"/>
      <c r="K26" s="48"/>
      <c r="L26" s="48"/>
      <c r="M26" s="48"/>
      <c r="N26" s="48"/>
      <c r="O26" s="48"/>
      <c r="P26" s="48"/>
      <c r="Q26" s="48"/>
      <c r="R26" s="48"/>
      <c r="S26" s="48"/>
      <c r="T26" s="48"/>
      <c r="U26" s="48"/>
      <c r="V26" s="48"/>
      <c r="W26" s="48"/>
      <c r="X26" s="48"/>
      <c r="Y26" s="48"/>
      <c r="Z26" s="48"/>
      <c r="AA26" s="48"/>
      <c r="AB26" s="48"/>
      <c r="AC26" s="48"/>
      <c r="AD26" s="48"/>
      <c r="AE26" s="48"/>
      <c r="AF26" s="48"/>
      <c r="AG26" s="48"/>
    </row>
    <row r="27" spans="1:33" x14ac:dyDescent="0.2">
      <c r="A27" s="48"/>
      <c r="B27" s="48"/>
      <c r="C27" s="51" t="s">
        <v>76</v>
      </c>
      <c r="D27" s="51" t="s">
        <v>77</v>
      </c>
      <c r="E27" s="48"/>
      <c r="F27" s="48"/>
      <c r="G27" s="48"/>
      <c r="H27" s="48"/>
      <c r="I27" s="48"/>
      <c r="J27" s="48"/>
      <c r="K27" s="48"/>
      <c r="L27" s="48"/>
      <c r="M27" s="48"/>
      <c r="N27" s="48"/>
      <c r="O27" s="48"/>
      <c r="P27" s="48"/>
      <c r="Q27" s="48"/>
      <c r="R27" s="48"/>
      <c r="S27" s="48"/>
      <c r="T27" s="48"/>
      <c r="U27" s="48"/>
      <c r="V27" s="48"/>
      <c r="W27" s="48"/>
      <c r="X27" s="48"/>
      <c r="Y27" s="48"/>
      <c r="Z27" s="48"/>
      <c r="AA27" s="48"/>
      <c r="AB27" s="48"/>
      <c r="AC27" s="48"/>
      <c r="AD27" s="48"/>
      <c r="AE27" s="48"/>
      <c r="AF27" s="48"/>
      <c r="AG27" s="48"/>
    </row>
    <row r="28" spans="1:33" x14ac:dyDescent="0.2">
      <c r="A28" s="48"/>
      <c r="B28" s="48"/>
      <c r="C28" s="50" t="s">
        <v>187</v>
      </c>
      <c r="D28" s="50" t="s">
        <v>178</v>
      </c>
      <c r="E28" s="48"/>
      <c r="F28" s="48"/>
      <c r="G28" s="48"/>
      <c r="H28" s="48"/>
      <c r="I28" s="48"/>
      <c r="J28" s="48"/>
      <c r="K28" s="48"/>
      <c r="L28" s="48"/>
      <c r="M28" s="48"/>
      <c r="N28" s="48"/>
      <c r="O28" s="48"/>
      <c r="P28" s="48"/>
      <c r="Q28" s="48"/>
      <c r="R28" s="48"/>
      <c r="S28" s="48"/>
      <c r="T28" s="48"/>
      <c r="U28" s="48"/>
      <c r="V28" s="48"/>
      <c r="W28" s="48"/>
      <c r="X28" s="48"/>
      <c r="Y28" s="48"/>
      <c r="Z28" s="48"/>
      <c r="AA28" s="48"/>
      <c r="AB28" s="48"/>
      <c r="AC28" s="48"/>
      <c r="AD28" s="48"/>
      <c r="AE28" s="48"/>
      <c r="AF28" s="48"/>
      <c r="AG28" s="48"/>
    </row>
    <row r="29" spans="1:33" x14ac:dyDescent="0.2">
      <c r="A29" s="48"/>
      <c r="B29" s="48"/>
      <c r="C29" s="50" t="s">
        <v>190</v>
      </c>
      <c r="D29" s="50" t="s">
        <v>181</v>
      </c>
      <c r="E29" s="48"/>
      <c r="F29" s="48"/>
      <c r="G29" s="48"/>
      <c r="H29" s="48"/>
      <c r="I29" s="48"/>
      <c r="J29" s="48"/>
      <c r="K29" s="48"/>
      <c r="L29" s="48"/>
      <c r="M29" s="48"/>
      <c r="N29" s="48"/>
      <c r="O29" s="48"/>
      <c r="P29" s="48"/>
      <c r="Q29" s="48"/>
      <c r="R29" s="48"/>
      <c r="S29" s="48"/>
      <c r="T29" s="48"/>
      <c r="U29" s="48"/>
      <c r="V29" s="48"/>
      <c r="W29" s="48"/>
      <c r="X29" s="48"/>
      <c r="Y29" s="48"/>
      <c r="Z29" s="48"/>
      <c r="AA29" s="48"/>
      <c r="AB29" s="48"/>
      <c r="AC29" s="48"/>
      <c r="AD29" s="48"/>
      <c r="AE29" s="48"/>
      <c r="AF29" s="48"/>
      <c r="AG29" s="48"/>
    </row>
    <row r="30" spans="1:33" x14ac:dyDescent="0.2">
      <c r="A30" s="48"/>
      <c r="B30" s="48"/>
      <c r="C30" s="50" t="s">
        <v>154</v>
      </c>
      <c r="D30" s="50" t="s">
        <v>177</v>
      </c>
      <c r="E30" s="48"/>
      <c r="F30" s="48"/>
      <c r="G30" s="48"/>
      <c r="H30" s="48"/>
      <c r="I30" s="48"/>
      <c r="J30" s="48"/>
      <c r="K30" s="48"/>
      <c r="L30" s="48"/>
      <c r="M30" s="48"/>
      <c r="N30" s="48"/>
      <c r="O30" s="48"/>
      <c r="P30" s="48"/>
      <c r="Q30" s="48"/>
      <c r="R30" s="48"/>
      <c r="S30" s="48"/>
      <c r="T30" s="48"/>
      <c r="U30" s="48"/>
      <c r="V30" s="48"/>
      <c r="W30" s="48"/>
      <c r="X30" s="48"/>
      <c r="Y30" s="48"/>
      <c r="Z30" s="48"/>
      <c r="AA30" s="48"/>
      <c r="AB30" s="48"/>
      <c r="AC30" s="48"/>
      <c r="AD30" s="48"/>
      <c r="AE30" s="48"/>
      <c r="AF30" s="48"/>
      <c r="AG30" s="48"/>
    </row>
    <row r="31" spans="1:33" x14ac:dyDescent="0.2">
      <c r="A31" s="48"/>
      <c r="B31" s="48"/>
      <c r="C31" s="50" t="s">
        <v>189</v>
      </c>
      <c r="D31" s="50" t="s">
        <v>28</v>
      </c>
      <c r="E31" s="48"/>
      <c r="F31" s="48"/>
      <c r="G31" s="48"/>
      <c r="H31" s="48"/>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row>
    <row r="32" spans="1:33" x14ac:dyDescent="0.2">
      <c r="A32" s="48"/>
      <c r="B32" s="48"/>
      <c r="C32" s="50" t="s">
        <v>133</v>
      </c>
      <c r="D32" s="50" t="s">
        <v>151</v>
      </c>
      <c r="E32" s="48"/>
      <c r="F32" s="48"/>
      <c r="G32" s="48"/>
      <c r="H32" s="48"/>
      <c r="I32" s="48"/>
      <c r="J32" s="48"/>
      <c r="K32" s="48"/>
      <c r="L32" s="48"/>
      <c r="M32" s="48"/>
      <c r="N32" s="48"/>
      <c r="O32" s="48"/>
      <c r="P32" s="48"/>
      <c r="Q32" s="48"/>
      <c r="R32" s="48"/>
      <c r="S32" s="48"/>
      <c r="T32" s="48"/>
      <c r="U32" s="48"/>
      <c r="V32" s="48"/>
      <c r="W32" s="48"/>
      <c r="X32" s="48"/>
      <c r="Y32" s="48"/>
      <c r="Z32" s="48"/>
      <c r="AA32" s="48"/>
      <c r="AB32" s="48"/>
      <c r="AC32" s="48"/>
      <c r="AD32" s="48"/>
      <c r="AE32" s="48"/>
      <c r="AF32" s="48"/>
      <c r="AG32" s="48"/>
    </row>
    <row r="33" spans="1:33" x14ac:dyDescent="0.2">
      <c r="A33" s="48"/>
      <c r="B33" s="48"/>
      <c r="C33" s="50" t="s">
        <v>188</v>
      </c>
      <c r="D33" s="50" t="s">
        <v>153</v>
      </c>
      <c r="E33" s="48"/>
      <c r="F33" s="48"/>
      <c r="G33" s="48"/>
      <c r="H33" s="48"/>
      <c r="I33" s="48"/>
      <c r="J33" s="48"/>
      <c r="K33" s="48"/>
      <c r="L33" s="48"/>
      <c r="M33" s="48"/>
      <c r="N33" s="48"/>
      <c r="O33" s="48"/>
      <c r="P33" s="48"/>
      <c r="Q33" s="48"/>
      <c r="R33" s="48"/>
      <c r="S33" s="48"/>
      <c r="T33" s="48"/>
      <c r="U33" s="48"/>
      <c r="V33" s="48"/>
      <c r="W33" s="48"/>
      <c r="X33" s="48"/>
      <c r="Y33" s="48"/>
      <c r="Z33" s="48"/>
      <c r="AA33" s="48"/>
      <c r="AB33" s="48"/>
      <c r="AC33" s="48"/>
      <c r="AD33" s="48"/>
      <c r="AE33" s="48"/>
      <c r="AF33" s="48"/>
      <c r="AG33" s="48"/>
    </row>
    <row r="34" spans="1:33" x14ac:dyDescent="0.2">
      <c r="A34" s="48"/>
      <c r="B34" s="48"/>
      <c r="C34" s="50" t="s">
        <v>30</v>
      </c>
      <c r="D34" s="50" t="s">
        <v>185</v>
      </c>
      <c r="E34" s="48"/>
      <c r="F34" s="48"/>
      <c r="G34" s="48"/>
      <c r="H34" s="48"/>
      <c r="I34" s="48"/>
      <c r="J34" s="48"/>
      <c r="K34" s="48"/>
      <c r="L34" s="48"/>
      <c r="M34" s="48"/>
      <c r="N34" s="48"/>
      <c r="O34" s="48"/>
      <c r="P34" s="48"/>
      <c r="Q34" s="48"/>
      <c r="R34" s="48"/>
      <c r="S34" s="48"/>
      <c r="T34" s="48"/>
      <c r="U34" s="48"/>
      <c r="V34" s="48"/>
      <c r="W34" s="48"/>
      <c r="X34" s="48"/>
      <c r="Y34" s="48"/>
      <c r="Z34" s="48"/>
      <c r="AA34" s="48"/>
      <c r="AB34" s="48"/>
      <c r="AC34" s="48"/>
      <c r="AD34" s="48"/>
      <c r="AE34" s="48"/>
      <c r="AF34" s="48"/>
      <c r="AG34" s="48"/>
    </row>
    <row r="35" spans="1:33" x14ac:dyDescent="0.2">
      <c r="A35" s="48"/>
      <c r="B35" s="48"/>
      <c r="C35" s="50" t="s">
        <v>14</v>
      </c>
      <c r="D35" s="50" t="s">
        <v>78</v>
      </c>
      <c r="E35" s="48"/>
      <c r="F35" s="48"/>
      <c r="G35" s="48"/>
      <c r="H35" s="48"/>
      <c r="I35" s="48"/>
      <c r="J35" s="48"/>
      <c r="K35" s="48"/>
      <c r="L35" s="48"/>
      <c r="M35" s="48"/>
      <c r="N35" s="48"/>
      <c r="O35" s="48"/>
      <c r="P35" s="48"/>
      <c r="Q35" s="48"/>
      <c r="R35" s="48"/>
      <c r="S35" s="48"/>
      <c r="T35" s="48"/>
      <c r="U35" s="48"/>
      <c r="V35" s="48"/>
      <c r="W35" s="48"/>
      <c r="X35" s="48"/>
      <c r="Y35" s="48"/>
      <c r="Z35" s="48"/>
      <c r="AA35" s="48"/>
      <c r="AB35" s="48"/>
      <c r="AC35" s="48"/>
      <c r="AD35" s="48"/>
      <c r="AE35" s="48"/>
      <c r="AF35" s="48"/>
      <c r="AG35" s="48"/>
    </row>
    <row r="36" spans="1:33" x14ac:dyDescent="0.2">
      <c r="A36" s="48"/>
      <c r="B36" s="48"/>
      <c r="C36" s="50" t="s">
        <v>150</v>
      </c>
      <c r="D36" s="50" t="s">
        <v>79</v>
      </c>
      <c r="E36" s="48"/>
      <c r="F36" s="48"/>
      <c r="G36" s="48"/>
      <c r="H36" s="48"/>
      <c r="I36" s="48"/>
      <c r="J36" s="48"/>
      <c r="K36" s="48"/>
      <c r="L36" s="48"/>
      <c r="M36" s="48"/>
      <c r="N36" s="48"/>
      <c r="O36" s="48"/>
      <c r="P36" s="48"/>
      <c r="Q36" s="48"/>
      <c r="R36" s="48"/>
      <c r="S36" s="48"/>
      <c r="T36" s="48"/>
      <c r="U36" s="48"/>
      <c r="V36" s="48"/>
      <c r="W36" s="48"/>
      <c r="X36" s="48"/>
      <c r="Y36" s="48"/>
      <c r="Z36" s="48"/>
      <c r="AA36" s="48"/>
      <c r="AB36" s="48"/>
      <c r="AC36" s="48"/>
      <c r="AD36" s="48"/>
      <c r="AE36" s="48"/>
      <c r="AF36" s="48"/>
      <c r="AG36" s="48"/>
    </row>
    <row r="37" spans="1:33" x14ac:dyDescent="0.2">
      <c r="A37" s="48"/>
      <c r="B37" s="48"/>
      <c r="C37" s="50" t="s">
        <v>8</v>
      </c>
      <c r="D37" s="50" t="s">
        <v>16</v>
      </c>
      <c r="E37" s="48"/>
      <c r="F37" s="48"/>
      <c r="G37" s="48"/>
      <c r="H37" s="48"/>
      <c r="I37" s="48"/>
      <c r="J37" s="48"/>
      <c r="K37" s="48"/>
      <c r="L37" s="48"/>
      <c r="M37" s="48"/>
      <c r="N37" s="48"/>
      <c r="O37" s="48"/>
      <c r="P37" s="48"/>
      <c r="Q37" s="48"/>
      <c r="R37" s="48"/>
      <c r="S37" s="48"/>
      <c r="T37" s="48"/>
      <c r="U37" s="48"/>
      <c r="V37" s="48"/>
      <c r="W37" s="48"/>
      <c r="X37" s="48"/>
      <c r="Y37" s="48"/>
      <c r="Z37" s="48"/>
      <c r="AA37" s="48"/>
      <c r="AB37" s="48"/>
      <c r="AC37" s="48"/>
      <c r="AD37" s="48"/>
      <c r="AE37" s="48"/>
      <c r="AF37" s="48"/>
      <c r="AG37" s="48"/>
    </row>
    <row r="38" spans="1:33" x14ac:dyDescent="0.2">
      <c r="A38" s="48"/>
      <c r="B38" s="48"/>
      <c r="C38" s="50" t="s">
        <v>9</v>
      </c>
      <c r="D38" s="50" t="s">
        <v>74</v>
      </c>
      <c r="E38" s="48"/>
      <c r="F38" s="48"/>
      <c r="G38" s="48"/>
      <c r="H38" s="48"/>
      <c r="I38" s="48"/>
      <c r="J38" s="48"/>
      <c r="K38" s="48"/>
      <c r="L38" s="48"/>
      <c r="M38" s="48"/>
      <c r="N38" s="48"/>
      <c r="O38" s="48"/>
      <c r="P38" s="48"/>
      <c r="Q38" s="48"/>
      <c r="R38" s="48"/>
      <c r="S38" s="48"/>
      <c r="T38" s="48"/>
      <c r="U38" s="48"/>
      <c r="V38" s="48"/>
      <c r="W38" s="48"/>
      <c r="X38" s="48"/>
      <c r="Y38" s="48"/>
      <c r="Z38" s="48"/>
      <c r="AA38" s="48"/>
      <c r="AB38" s="48"/>
      <c r="AC38" s="48"/>
      <c r="AD38" s="48"/>
      <c r="AE38" s="48"/>
      <c r="AF38" s="48"/>
      <c r="AG38" s="48"/>
    </row>
    <row r="39" spans="1:33" x14ac:dyDescent="0.2">
      <c r="A39" s="48"/>
      <c r="B39" s="48"/>
      <c r="C39" s="50" t="s">
        <v>93</v>
      </c>
      <c r="D39" s="48" t="s">
        <v>75</v>
      </c>
      <c r="E39" s="48"/>
      <c r="F39" s="48"/>
      <c r="G39" s="48"/>
      <c r="H39" s="48"/>
      <c r="I39" s="48"/>
      <c r="J39" s="48"/>
      <c r="K39" s="48"/>
      <c r="L39" s="48"/>
      <c r="M39" s="48"/>
      <c r="N39" s="48"/>
      <c r="O39" s="48"/>
      <c r="P39" s="48"/>
      <c r="Q39" s="48"/>
      <c r="R39" s="48"/>
      <c r="S39" s="48"/>
      <c r="T39" s="48"/>
      <c r="U39" s="48"/>
      <c r="V39" s="48"/>
      <c r="W39" s="48"/>
      <c r="X39" s="48"/>
      <c r="Y39" s="48"/>
      <c r="Z39" s="48"/>
      <c r="AA39" s="48"/>
      <c r="AB39" s="48"/>
      <c r="AC39" s="48"/>
      <c r="AD39" s="48"/>
      <c r="AE39" s="48"/>
      <c r="AF39" s="48"/>
      <c r="AG39" s="48"/>
    </row>
    <row r="40" spans="1:33" x14ac:dyDescent="0.2">
      <c r="A40" s="48"/>
      <c r="B40" s="48"/>
      <c r="C40" s="48"/>
      <c r="D40" s="48"/>
      <c r="E40" s="48"/>
      <c r="F40" s="48"/>
      <c r="G40" s="48"/>
      <c r="H40" s="48"/>
      <c r="I40" s="48"/>
      <c r="J40" s="48"/>
      <c r="K40" s="48"/>
      <c r="L40" s="48"/>
      <c r="M40" s="48"/>
      <c r="N40" s="48"/>
      <c r="O40" s="48"/>
      <c r="P40" s="48"/>
      <c r="Q40" s="48"/>
      <c r="R40" s="48"/>
      <c r="S40" s="48"/>
      <c r="T40" s="48"/>
      <c r="U40" s="48"/>
      <c r="V40" s="48"/>
      <c r="W40" s="48"/>
      <c r="X40" s="48"/>
      <c r="Y40" s="48"/>
      <c r="Z40" s="48"/>
      <c r="AA40" s="48"/>
      <c r="AB40" s="48"/>
      <c r="AC40" s="48"/>
      <c r="AD40" s="48"/>
      <c r="AE40" s="48"/>
      <c r="AF40" s="48"/>
      <c r="AG40" s="48"/>
    </row>
    <row r="41" spans="1:33" x14ac:dyDescent="0.2">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c r="AA41" s="48"/>
      <c r="AB41" s="48"/>
      <c r="AC41" s="48"/>
      <c r="AD41" s="48"/>
      <c r="AE41" s="48"/>
      <c r="AF41" s="48"/>
      <c r="AG41" s="48"/>
    </row>
    <row r="42" spans="1:33" x14ac:dyDescent="0.2">
      <c r="A42" s="48"/>
      <c r="B42" s="48"/>
      <c r="C42" s="48"/>
      <c r="D42" s="48"/>
      <c r="E42" s="48"/>
      <c r="F42" s="48"/>
      <c r="G42" s="48"/>
      <c r="H42" s="48"/>
      <c r="I42" s="48"/>
      <c r="J42" s="48"/>
      <c r="K42" s="48"/>
      <c r="L42" s="48"/>
      <c r="M42" s="48"/>
      <c r="N42" s="48"/>
      <c r="O42" s="48"/>
      <c r="P42" s="48"/>
      <c r="Q42" s="48"/>
      <c r="R42" s="48"/>
      <c r="S42" s="48"/>
      <c r="T42" s="48"/>
      <c r="U42" s="48"/>
      <c r="V42" s="48"/>
      <c r="W42" s="48"/>
      <c r="X42" s="48"/>
      <c r="Y42" s="48"/>
      <c r="Z42" s="48"/>
      <c r="AA42" s="48"/>
      <c r="AB42" s="48"/>
      <c r="AC42" s="48"/>
      <c r="AD42" s="48"/>
      <c r="AE42" s="48"/>
      <c r="AF42" s="48"/>
      <c r="AG42" s="48"/>
    </row>
    <row r="43" spans="1:33" x14ac:dyDescent="0.2">
      <c r="A43" s="48"/>
      <c r="B43" s="48"/>
      <c r="C43" s="48"/>
      <c r="D43" s="48"/>
      <c r="E43" s="48"/>
      <c r="F43" s="48"/>
      <c r="G43" s="48"/>
      <c r="H43" s="48"/>
      <c r="I43" s="48"/>
      <c r="J43" s="48"/>
      <c r="K43" s="48"/>
      <c r="L43" s="48"/>
      <c r="M43" s="48"/>
      <c r="N43" s="48"/>
      <c r="O43" s="48"/>
      <c r="P43" s="48"/>
      <c r="Q43" s="48"/>
      <c r="R43" s="48"/>
      <c r="S43" s="48"/>
      <c r="T43" s="48"/>
      <c r="U43" s="48"/>
      <c r="V43" s="48"/>
      <c r="W43" s="48"/>
      <c r="X43" s="48"/>
      <c r="Y43" s="48"/>
      <c r="Z43" s="48"/>
      <c r="AA43" s="48"/>
      <c r="AB43" s="48"/>
      <c r="AC43" s="48"/>
      <c r="AD43" s="48"/>
      <c r="AE43" s="48"/>
      <c r="AF43" s="48"/>
      <c r="AG43" s="48"/>
    </row>
    <row r="44" spans="1:33" x14ac:dyDescent="0.2">
      <c r="A44" s="48"/>
      <c r="B44" s="48"/>
      <c r="C44" s="48"/>
      <c r="D44" s="48"/>
      <c r="E44" s="48"/>
      <c r="F44" s="48"/>
      <c r="G44" s="48"/>
      <c r="H44" s="48"/>
      <c r="I44" s="48"/>
      <c r="J44" s="48"/>
      <c r="K44" s="48"/>
      <c r="L44" s="48"/>
      <c r="M44" s="48"/>
      <c r="N44" s="48"/>
      <c r="O44" s="48"/>
      <c r="P44" s="48"/>
      <c r="Q44" s="48"/>
      <c r="R44" s="48"/>
      <c r="S44" s="48"/>
      <c r="T44" s="48"/>
      <c r="U44" s="48"/>
      <c r="V44" s="48"/>
      <c r="W44" s="48"/>
      <c r="X44" s="48"/>
      <c r="Y44" s="48"/>
      <c r="Z44" s="48"/>
      <c r="AA44" s="48"/>
      <c r="AB44" s="48"/>
      <c r="AC44" s="48"/>
      <c r="AD44" s="48"/>
      <c r="AE44" s="48"/>
      <c r="AF44" s="48"/>
      <c r="AG44" s="48"/>
    </row>
    <row r="45" spans="1:33" x14ac:dyDescent="0.2">
      <c r="A45" s="48"/>
      <c r="B45" s="48"/>
      <c r="C45" s="48"/>
      <c r="D45" s="48"/>
      <c r="E45" s="48"/>
      <c r="F45" s="48"/>
      <c r="G45" s="48"/>
      <c r="H45" s="48"/>
      <c r="I45" s="48"/>
      <c r="J45" s="48"/>
      <c r="K45" s="48"/>
      <c r="L45" s="48"/>
      <c r="M45" s="48"/>
      <c r="N45" s="48"/>
      <c r="O45" s="48"/>
      <c r="P45" s="48"/>
      <c r="Q45" s="48"/>
      <c r="R45" s="48"/>
      <c r="S45" s="48"/>
      <c r="T45" s="48"/>
      <c r="U45" s="48"/>
      <c r="V45" s="48"/>
      <c r="W45" s="48"/>
      <c r="X45" s="48"/>
      <c r="Y45" s="48"/>
      <c r="Z45" s="48"/>
      <c r="AA45" s="48"/>
      <c r="AB45" s="48"/>
      <c r="AC45" s="48"/>
      <c r="AD45" s="48"/>
      <c r="AE45" s="48"/>
      <c r="AF45" s="48"/>
      <c r="AG45" s="48"/>
    </row>
    <row r="46" spans="1:33" x14ac:dyDescent="0.2">
      <c r="A46" s="48"/>
      <c r="B46" s="48"/>
      <c r="C46" s="48"/>
      <c r="D46" s="48"/>
      <c r="E46" s="48"/>
      <c r="F46" s="48"/>
      <c r="G46" s="48"/>
      <c r="H46" s="48"/>
      <c r="I46" s="48"/>
      <c r="J46" s="48"/>
      <c r="K46" s="48"/>
      <c r="L46" s="48"/>
      <c r="M46" s="48"/>
      <c r="N46" s="48"/>
      <c r="O46" s="48"/>
      <c r="P46" s="48"/>
      <c r="Q46" s="48"/>
      <c r="R46" s="48"/>
      <c r="S46" s="48"/>
      <c r="T46" s="48"/>
      <c r="U46" s="48"/>
      <c r="V46" s="48"/>
      <c r="W46" s="48"/>
      <c r="X46" s="48"/>
      <c r="Y46" s="48"/>
      <c r="Z46" s="48"/>
      <c r="AA46" s="48"/>
      <c r="AB46" s="48"/>
      <c r="AC46" s="48"/>
      <c r="AD46" s="48"/>
      <c r="AE46" s="48"/>
      <c r="AF46" s="48"/>
      <c r="AG46" s="48"/>
    </row>
    <row r="47" spans="1:33" x14ac:dyDescent="0.2">
      <c r="A47" s="48"/>
      <c r="B47" s="48"/>
      <c r="C47" s="48"/>
      <c r="D47" s="48"/>
      <c r="E47" s="48"/>
      <c r="F47" s="48"/>
      <c r="G47" s="48"/>
      <c r="H47" s="48"/>
      <c r="I47" s="48"/>
      <c r="J47" s="48"/>
      <c r="K47" s="48"/>
      <c r="L47" s="48"/>
      <c r="M47" s="48"/>
      <c r="N47" s="48"/>
      <c r="O47" s="48"/>
      <c r="P47" s="48"/>
      <c r="Q47" s="48"/>
      <c r="R47" s="48"/>
      <c r="S47" s="48"/>
      <c r="T47" s="48"/>
      <c r="U47" s="48"/>
      <c r="V47" s="48"/>
      <c r="W47" s="48"/>
      <c r="X47" s="48"/>
      <c r="Y47" s="48"/>
      <c r="Z47" s="48"/>
      <c r="AA47" s="48"/>
      <c r="AB47" s="48"/>
      <c r="AC47" s="48"/>
      <c r="AD47" s="48"/>
      <c r="AE47" s="48"/>
      <c r="AF47" s="48"/>
      <c r="AG47" s="48"/>
    </row>
    <row r="48" spans="1:33" x14ac:dyDescent="0.2">
      <c r="A48" s="48"/>
      <c r="B48" s="48"/>
      <c r="C48" s="48"/>
      <c r="D48" s="48"/>
      <c r="E48" s="48"/>
      <c r="F48" s="48"/>
      <c r="G48" s="48"/>
      <c r="H48" s="48"/>
      <c r="I48" s="48"/>
      <c r="J48" s="48"/>
      <c r="K48" s="48"/>
      <c r="L48" s="48"/>
      <c r="M48" s="48"/>
      <c r="N48" s="48"/>
      <c r="O48" s="48"/>
      <c r="P48" s="48"/>
      <c r="Q48" s="48"/>
      <c r="R48" s="48"/>
      <c r="S48" s="48"/>
      <c r="T48" s="48"/>
      <c r="U48" s="48"/>
      <c r="V48" s="48"/>
      <c r="W48" s="48"/>
      <c r="X48" s="48"/>
      <c r="Y48" s="48"/>
      <c r="Z48" s="48"/>
      <c r="AA48" s="48"/>
      <c r="AB48" s="48"/>
      <c r="AC48" s="48"/>
      <c r="AD48" s="48"/>
      <c r="AE48" s="48"/>
      <c r="AF48" s="48"/>
      <c r="AG48" s="48"/>
    </row>
    <row r="49" spans="1:33" x14ac:dyDescent="0.2">
      <c r="A49" s="48"/>
      <c r="B49" s="48"/>
      <c r="C49" s="48"/>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c r="AD49" s="48"/>
      <c r="AE49" s="48"/>
      <c r="AF49" s="48"/>
      <c r="AG49" s="48"/>
    </row>
    <row r="50" spans="1:33" x14ac:dyDescent="0.2">
      <c r="A50" s="48"/>
      <c r="B50" s="48"/>
      <c r="C50" s="48"/>
      <c r="D50" s="48"/>
      <c r="E50" s="48"/>
      <c r="F50" s="48"/>
      <c r="G50" s="48"/>
      <c r="H50" s="48"/>
      <c r="I50" s="48"/>
      <c r="J50" s="48"/>
      <c r="K50" s="48"/>
      <c r="L50" s="48"/>
      <c r="M50" s="48"/>
      <c r="N50" s="48"/>
      <c r="O50" s="48"/>
      <c r="P50" s="48"/>
      <c r="Q50" s="48"/>
      <c r="R50" s="48"/>
      <c r="S50" s="48"/>
      <c r="T50" s="48"/>
      <c r="U50" s="48"/>
      <c r="V50" s="48"/>
      <c r="W50" s="48"/>
      <c r="X50" s="48"/>
      <c r="Y50" s="48"/>
      <c r="Z50" s="48"/>
      <c r="AA50" s="48"/>
      <c r="AB50" s="48"/>
      <c r="AC50" s="48"/>
      <c r="AD50" s="48"/>
      <c r="AE50" s="48"/>
      <c r="AF50" s="48"/>
      <c r="AG50" s="48"/>
    </row>
    <row r="51" spans="1:33" x14ac:dyDescent="0.2">
      <c r="A51" s="48"/>
      <c r="B51" s="48"/>
      <c r="C51" s="48"/>
      <c r="D51" s="48"/>
      <c r="E51" s="48"/>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row>
    <row r="52" spans="1:33" x14ac:dyDescent="0.2">
      <c r="A52" s="48"/>
      <c r="B52" s="48"/>
      <c r="C52" s="48"/>
      <c r="D52" s="48"/>
      <c r="E52" s="48"/>
      <c r="F52" s="48"/>
      <c r="G52" s="48"/>
      <c r="H52" s="48"/>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row>
    <row r="53" spans="1:33" x14ac:dyDescent="0.2">
      <c r="A53" s="48"/>
      <c r="B53" s="48"/>
      <c r="C53" s="48"/>
      <c r="D53" s="48"/>
      <c r="E53" s="48"/>
      <c r="F53" s="48"/>
      <c r="G53" s="48"/>
      <c r="H53" s="48"/>
      <c r="I53" s="48"/>
      <c r="J53" s="48"/>
      <c r="K53" s="48"/>
      <c r="L53" s="48"/>
      <c r="M53" s="48"/>
      <c r="N53" s="48"/>
      <c r="O53" s="48"/>
      <c r="P53" s="48"/>
      <c r="Q53" s="48"/>
      <c r="R53" s="48"/>
      <c r="S53" s="48"/>
      <c r="T53" s="48"/>
      <c r="U53" s="48"/>
      <c r="V53" s="48"/>
      <c r="W53" s="48"/>
      <c r="X53" s="48"/>
      <c r="Y53" s="48"/>
      <c r="Z53" s="48"/>
      <c r="AA53" s="48"/>
      <c r="AB53" s="48"/>
      <c r="AC53" s="48"/>
      <c r="AD53" s="48"/>
      <c r="AE53" s="48"/>
      <c r="AF53" s="48"/>
      <c r="AG53" s="48"/>
    </row>
    <row r="54" spans="1:33" x14ac:dyDescent="0.2">
      <c r="A54" s="48"/>
      <c r="B54" s="48"/>
      <c r="C54" s="48"/>
      <c r="D54" s="48"/>
      <c r="E54" s="48"/>
      <c r="F54" s="48"/>
      <c r="G54" s="48"/>
      <c r="H54" s="48"/>
      <c r="I54" s="48"/>
      <c r="J54" s="48"/>
      <c r="K54" s="48"/>
      <c r="L54" s="48"/>
      <c r="M54" s="48"/>
      <c r="N54" s="48"/>
      <c r="O54" s="48"/>
      <c r="P54" s="48"/>
      <c r="Q54" s="48"/>
      <c r="R54" s="48"/>
      <c r="S54" s="48"/>
      <c r="T54" s="48"/>
      <c r="U54" s="48"/>
      <c r="V54" s="48"/>
      <c r="W54" s="48"/>
      <c r="X54" s="48"/>
      <c r="Y54" s="48"/>
      <c r="Z54" s="48"/>
      <c r="AA54" s="48"/>
      <c r="AB54" s="48"/>
      <c r="AC54" s="48"/>
      <c r="AD54" s="48"/>
      <c r="AE54" s="48"/>
      <c r="AF54" s="48"/>
      <c r="AG54" s="48"/>
    </row>
    <row r="55" spans="1:33" x14ac:dyDescent="0.2">
      <c r="A55" s="48"/>
      <c r="B55" s="48"/>
      <c r="C55" s="48"/>
      <c r="D55" s="48"/>
      <c r="E55" s="48"/>
      <c r="F55" s="48"/>
      <c r="G55" s="48"/>
      <c r="H55" s="48"/>
      <c r="I55" s="48"/>
      <c r="J55" s="48"/>
      <c r="K55" s="48"/>
      <c r="L55" s="48"/>
      <c r="M55" s="48"/>
      <c r="N55" s="48"/>
      <c r="O55" s="48"/>
      <c r="P55" s="48"/>
      <c r="Q55" s="48"/>
      <c r="R55" s="48"/>
      <c r="S55" s="48"/>
      <c r="T55" s="48"/>
      <c r="U55" s="48"/>
      <c r="V55" s="48"/>
      <c r="W55" s="48"/>
      <c r="X55" s="48"/>
      <c r="Y55" s="48"/>
      <c r="Z55" s="48"/>
      <c r="AA55" s="48"/>
      <c r="AB55" s="48"/>
      <c r="AC55" s="48"/>
      <c r="AD55" s="48"/>
      <c r="AE55" s="48"/>
      <c r="AF55" s="48"/>
      <c r="AG55" s="48"/>
    </row>
    <row r="56" spans="1:33" x14ac:dyDescent="0.2">
      <c r="A56" s="48"/>
      <c r="B56" s="48"/>
      <c r="C56" s="48"/>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8"/>
      <c r="AE56" s="48"/>
      <c r="AF56" s="48"/>
      <c r="AG56" s="48"/>
    </row>
    <row r="57" spans="1:33" x14ac:dyDescent="0.2">
      <c r="A57" s="48"/>
      <c r="B57" s="48"/>
      <c r="C57" s="48"/>
      <c r="D57" s="48"/>
      <c r="E57" s="48"/>
      <c r="F57" s="48"/>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row>
    <row r="58" spans="1:33" x14ac:dyDescent="0.2">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c r="AA58" s="48"/>
      <c r="AB58" s="48"/>
      <c r="AC58" s="48"/>
      <c r="AD58" s="48"/>
      <c r="AE58" s="48"/>
      <c r="AF58" s="48"/>
      <c r="AG58" s="48"/>
    </row>
    <row r="59" spans="1:33" x14ac:dyDescent="0.2">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c r="AA59" s="48"/>
      <c r="AB59" s="48"/>
      <c r="AC59" s="48"/>
      <c r="AD59" s="48"/>
      <c r="AE59" s="48"/>
      <c r="AF59" s="48"/>
      <c r="AG59" s="48"/>
    </row>
    <row r="60" spans="1:33" x14ac:dyDescent="0.2">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row>
    <row r="61" spans="1:33" x14ac:dyDescent="0.2">
      <c r="A61" s="48"/>
      <c r="B61" s="48"/>
      <c r="C61" s="48"/>
      <c r="D61" s="48"/>
      <c r="E61" s="48"/>
      <c r="F61" s="48"/>
      <c r="G61" s="48"/>
      <c r="H61" s="48"/>
      <c r="I61" s="48"/>
      <c r="J61" s="48"/>
      <c r="K61" s="48"/>
      <c r="L61" s="48"/>
      <c r="M61" s="48"/>
      <c r="N61" s="48"/>
      <c r="O61" s="48"/>
      <c r="P61" s="48"/>
      <c r="Q61" s="48"/>
      <c r="R61" s="48"/>
      <c r="S61" s="48"/>
      <c r="T61" s="48"/>
      <c r="U61" s="48"/>
      <c r="V61" s="48"/>
      <c r="W61" s="48"/>
      <c r="X61" s="48"/>
      <c r="Y61" s="48"/>
      <c r="Z61" s="48"/>
      <c r="AA61" s="48"/>
      <c r="AB61" s="48"/>
      <c r="AC61" s="48"/>
      <c r="AD61" s="48"/>
      <c r="AE61" s="48"/>
      <c r="AF61" s="48"/>
      <c r="AG61" s="48"/>
    </row>
    <row r="62" spans="1:33" x14ac:dyDescent="0.2">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c r="AA62" s="48"/>
      <c r="AB62" s="48"/>
      <c r="AC62" s="48"/>
      <c r="AD62" s="48"/>
      <c r="AE62" s="48"/>
      <c r="AF62" s="48"/>
      <c r="AG62" s="48"/>
    </row>
    <row r="63" spans="1:33" x14ac:dyDescent="0.2">
      <c r="A63" s="48"/>
      <c r="B63" s="48"/>
      <c r="C63" s="48"/>
      <c r="D63" s="48"/>
      <c r="E63" s="48"/>
      <c r="F63" s="48"/>
      <c r="G63" s="48"/>
      <c r="H63" s="48"/>
      <c r="I63" s="48"/>
      <c r="J63" s="48"/>
      <c r="K63" s="48"/>
      <c r="L63" s="48"/>
      <c r="M63" s="48"/>
      <c r="N63" s="48"/>
      <c r="O63" s="48"/>
      <c r="P63" s="48"/>
      <c r="Q63" s="48"/>
      <c r="R63" s="48"/>
      <c r="S63" s="48"/>
      <c r="T63" s="48"/>
      <c r="U63" s="48"/>
      <c r="V63" s="48"/>
      <c r="W63" s="48"/>
      <c r="X63" s="48"/>
      <c r="Y63" s="48"/>
      <c r="Z63" s="48"/>
      <c r="AA63" s="48"/>
      <c r="AB63" s="48"/>
      <c r="AC63" s="48"/>
      <c r="AD63" s="48"/>
      <c r="AE63" s="48"/>
      <c r="AF63" s="48"/>
      <c r="AG63" s="48"/>
    </row>
    <row r="64" spans="1:33" x14ac:dyDescent="0.2">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row>
    <row r="65" spans="1:33" x14ac:dyDescent="0.2">
      <c r="A65" s="48"/>
      <c r="B65" s="48"/>
      <c r="C65" s="48"/>
      <c r="D65" s="48"/>
      <c r="E65" s="48"/>
      <c r="F65" s="48"/>
      <c r="G65" s="48"/>
      <c r="H65" s="48"/>
      <c r="I65" s="48"/>
      <c r="J65" s="48"/>
      <c r="K65" s="48"/>
      <c r="L65" s="48"/>
      <c r="M65" s="48"/>
      <c r="N65" s="48"/>
      <c r="O65" s="48"/>
      <c r="P65" s="48"/>
      <c r="Q65" s="48"/>
      <c r="R65" s="48"/>
      <c r="S65" s="48"/>
      <c r="T65" s="48"/>
      <c r="U65" s="48"/>
      <c r="V65" s="48"/>
      <c r="W65" s="48"/>
      <c r="X65" s="48"/>
      <c r="Y65" s="48"/>
      <c r="Z65" s="48"/>
      <c r="AA65" s="48"/>
      <c r="AB65" s="48"/>
      <c r="AC65" s="48"/>
      <c r="AD65" s="48"/>
      <c r="AE65" s="48"/>
      <c r="AF65" s="48"/>
      <c r="AG65" s="48"/>
    </row>
    <row r="66" spans="1:33" x14ac:dyDescent="0.2">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row>
    <row r="67" spans="1:33" x14ac:dyDescent="0.2">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c r="AA67" s="48"/>
      <c r="AB67" s="48"/>
      <c r="AC67" s="48"/>
      <c r="AD67" s="48"/>
      <c r="AE67" s="48"/>
      <c r="AF67" s="48"/>
      <c r="AG67" s="48"/>
    </row>
    <row r="68" spans="1:33" x14ac:dyDescent="0.2">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c r="AA68" s="48"/>
      <c r="AB68" s="48"/>
      <c r="AC68" s="48"/>
      <c r="AD68" s="48"/>
      <c r="AE68" s="48"/>
      <c r="AF68" s="48"/>
      <c r="AG68" s="48"/>
    </row>
    <row r="69" spans="1:33" x14ac:dyDescent="0.2">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c r="AA69" s="48"/>
      <c r="AB69" s="48"/>
      <c r="AC69" s="48"/>
      <c r="AD69" s="48"/>
      <c r="AE69" s="48"/>
      <c r="AF69" s="48"/>
      <c r="AG69" s="48"/>
    </row>
    <row r="70" spans="1:33" x14ac:dyDescent="0.2">
      <c r="A70" s="48"/>
      <c r="B70" s="48"/>
      <c r="C70" s="48"/>
      <c r="D70" s="48"/>
      <c r="E70" s="48"/>
      <c r="F70" s="48"/>
      <c r="G70" s="48"/>
      <c r="H70" s="48"/>
      <c r="I70" s="48"/>
      <c r="J70" s="48"/>
      <c r="K70" s="48"/>
      <c r="L70" s="48"/>
      <c r="M70" s="48"/>
      <c r="N70" s="48"/>
      <c r="O70" s="48"/>
      <c r="P70" s="48"/>
      <c r="Q70" s="48"/>
      <c r="R70" s="48"/>
      <c r="S70" s="48"/>
      <c r="T70" s="48"/>
      <c r="U70" s="48"/>
      <c r="V70" s="48"/>
      <c r="W70" s="48"/>
      <c r="X70" s="48"/>
      <c r="Y70" s="48"/>
      <c r="Z70" s="48"/>
      <c r="AA70" s="48"/>
      <c r="AB70" s="48"/>
      <c r="AC70" s="48"/>
      <c r="AD70" s="48"/>
      <c r="AE70" s="48"/>
      <c r="AF70" s="48"/>
      <c r="AG70" s="48"/>
    </row>
  </sheetData>
  <dataConsolidate/>
  <phoneticPr fontId="0" type="noConversion"/>
  <pageMargins left="0.75" right="0.75" top="1" bottom="1" header="0.5" footer="0.5"/>
  <pageSetup paperSize="9" scale="81" orientation="landscape"/>
  <headerFooter alignWithMargins="0"/>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Kwaliteitsontwikkeling">
    <pageSetUpPr fitToPage="1"/>
  </sheetPr>
  <dimension ref="A1:AM91"/>
  <sheetViews>
    <sheetView showGridLines="0" showRowColHeaders="0" zoomScale="80" workbookViewId="0"/>
  </sheetViews>
  <sheetFormatPr defaultColWidth="11.42578125" defaultRowHeight="12.75" x14ac:dyDescent="0.2"/>
  <cols>
    <col min="1" max="1" width="1" style="7" customWidth="1"/>
    <col min="2" max="16384" width="11.42578125" style="7"/>
  </cols>
  <sheetData>
    <row r="1" spans="1:39" x14ac:dyDescent="0.2">
      <c r="A1" s="30" t="s">
        <v>182</v>
      </c>
      <c r="B1" s="43" t="s">
        <v>83</v>
      </c>
      <c r="C1" s="30"/>
      <c r="D1" s="30"/>
      <c r="E1" s="30"/>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row>
    <row r="2" spans="1:39" x14ac:dyDescent="0.2">
      <c r="A2" s="30"/>
      <c r="B2" s="30"/>
      <c r="C2" s="30"/>
      <c r="D2" s="30"/>
      <c r="E2" s="30"/>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spans="1:39" x14ac:dyDescent="0.2">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row>
    <row r="4" spans="1:39" x14ac:dyDescent="0.2">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row>
    <row r="5" spans="1:39" x14ac:dyDescent="0.2">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row>
    <row r="6" spans="1:39" x14ac:dyDescent="0.2">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row>
    <row r="7" spans="1:39" x14ac:dyDescent="0.2">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row>
    <row r="8" spans="1:39" x14ac:dyDescent="0.2">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row>
    <row r="9" spans="1:39" x14ac:dyDescent="0.2">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row>
    <row r="10" spans="1:39" x14ac:dyDescent="0.2">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row>
    <row r="11" spans="1:39" x14ac:dyDescent="0.2">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row>
    <row r="12" spans="1:39" x14ac:dyDescent="0.2">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row>
    <row r="13" spans="1:39" x14ac:dyDescent="0.2">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row>
    <row r="14" spans="1:39" x14ac:dyDescent="0.2">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row>
    <row r="15" spans="1:39" x14ac:dyDescent="0.2">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row>
    <row r="16" spans="1:39" x14ac:dyDescent="0.2">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row>
    <row r="17" spans="1:39" x14ac:dyDescent="0.2">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row>
    <row r="18" spans="1:39" x14ac:dyDescent="0.2">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row>
    <row r="19" spans="1:39" x14ac:dyDescent="0.2">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row>
    <row r="20" spans="1:39" x14ac:dyDescent="0.2">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row>
    <row r="21" spans="1:39" x14ac:dyDescent="0.2">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row>
    <row r="22" spans="1:39" x14ac:dyDescent="0.2">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row>
    <row r="23" spans="1:39" x14ac:dyDescent="0.2">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row>
    <row r="24" spans="1:39" x14ac:dyDescent="0.2">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row>
    <row r="25" spans="1:39" x14ac:dyDescent="0.2">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row>
    <row r="26" spans="1:39" x14ac:dyDescent="0.2">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row>
    <row r="27" spans="1:39" x14ac:dyDescent="0.2">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row>
    <row r="28" spans="1:39" x14ac:dyDescent="0.2">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row>
    <row r="29" spans="1:39" x14ac:dyDescent="0.2">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row>
    <row r="30" spans="1:39" x14ac:dyDescent="0.2">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row>
    <row r="31" spans="1:39" x14ac:dyDescent="0.2">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row>
    <row r="32" spans="1:39" x14ac:dyDescent="0.2">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row>
    <row r="33" spans="1:39" x14ac:dyDescent="0.2">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row>
    <row r="34" spans="1:39" x14ac:dyDescent="0.2">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row>
    <row r="35" spans="1:39" x14ac:dyDescent="0.2">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row>
    <row r="36" spans="1:39" x14ac:dyDescent="0.2">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row>
    <row r="37" spans="1:39" x14ac:dyDescent="0.2">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row>
    <row r="38" spans="1:39" x14ac:dyDescent="0.2">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row>
    <row r="39" spans="1:39" x14ac:dyDescent="0.2">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row>
    <row r="40" spans="1:39" x14ac:dyDescent="0.2">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row>
    <row r="41" spans="1:39" x14ac:dyDescent="0.2">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row>
    <row r="42" spans="1:39" x14ac:dyDescent="0.2">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row>
    <row r="43" spans="1:39" x14ac:dyDescent="0.2">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row>
    <row r="44" spans="1:39" x14ac:dyDescent="0.2">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row>
    <row r="45" spans="1:39" x14ac:dyDescent="0.2">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row>
    <row r="46" spans="1:39" x14ac:dyDescent="0.2">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row>
    <row r="47" spans="1:39" x14ac:dyDescent="0.2">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row>
    <row r="48" spans="1:39" x14ac:dyDescent="0.2">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row>
    <row r="49" spans="1:39" x14ac:dyDescent="0.2">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row>
    <row r="50" spans="1:39" x14ac:dyDescent="0.2">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row>
    <row r="51" spans="1:39" x14ac:dyDescent="0.2">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row>
    <row r="52" spans="1:39" x14ac:dyDescent="0.2">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row>
    <row r="53" spans="1:39" x14ac:dyDescent="0.2">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row>
    <row r="54" spans="1:39" x14ac:dyDescent="0.2">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row>
    <row r="55" spans="1:39" x14ac:dyDescent="0.2">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row>
    <row r="56" spans="1:39" x14ac:dyDescent="0.2">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row>
    <row r="57" spans="1:39" x14ac:dyDescent="0.2">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row>
    <row r="58" spans="1:39" x14ac:dyDescent="0.2">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row>
    <row r="59" spans="1:39" x14ac:dyDescent="0.2">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row>
    <row r="60" spans="1:39" x14ac:dyDescent="0.2">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row>
    <row r="61" spans="1:39" x14ac:dyDescent="0.2">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row>
    <row r="62" spans="1:39" x14ac:dyDescent="0.2">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row>
    <row r="63" spans="1:39" x14ac:dyDescent="0.2">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row>
    <row r="64" spans="1:39" x14ac:dyDescent="0.2">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row>
    <row r="65" spans="1:39" x14ac:dyDescent="0.2">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row>
    <row r="66" spans="1:39" x14ac:dyDescent="0.2">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row>
    <row r="67" spans="1:39" x14ac:dyDescent="0.2">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row>
    <row r="68" spans="1:39" x14ac:dyDescent="0.2">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row>
    <row r="69" spans="1:39" x14ac:dyDescent="0.2">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row>
    <row r="70" spans="1:39" x14ac:dyDescent="0.2">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row>
    <row r="71" spans="1:39" x14ac:dyDescent="0.2">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row>
    <row r="72" spans="1:39" x14ac:dyDescent="0.2">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row>
    <row r="73" spans="1:39" x14ac:dyDescent="0.2">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row>
    <row r="74" spans="1:39" x14ac:dyDescent="0.2">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row>
    <row r="75" spans="1:39" x14ac:dyDescent="0.2">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row>
    <row r="76" spans="1:39" x14ac:dyDescent="0.2">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row>
    <row r="77" spans="1:39" x14ac:dyDescent="0.2">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row>
    <row r="78" spans="1:39" x14ac:dyDescent="0.2">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row>
    <row r="79" spans="1:39" x14ac:dyDescent="0.2">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row>
    <row r="80" spans="1:39" x14ac:dyDescent="0.2">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row>
    <row r="81" spans="1:39" x14ac:dyDescent="0.2">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row>
    <row r="82" spans="1:39" x14ac:dyDescent="0.2">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row>
    <row r="83" spans="1:39" x14ac:dyDescent="0.2">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row>
    <row r="84" spans="1:39" x14ac:dyDescent="0.2">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row>
    <row r="85" spans="1:39" x14ac:dyDescent="0.2">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row>
    <row r="86" spans="1:39" x14ac:dyDescent="0.2">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row>
    <row r="87" spans="1:39" x14ac:dyDescent="0.2">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row>
    <row r="88" spans="1:39" x14ac:dyDescent="0.2">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row>
    <row r="89" spans="1:39" x14ac:dyDescent="0.2">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row>
    <row r="90" spans="1:39" x14ac:dyDescent="0.2">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row>
    <row r="91" spans="1:39" x14ac:dyDescent="0.2">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row>
  </sheetData>
  <phoneticPr fontId="0" type="noConversion"/>
  <pageMargins left="0.75" right="0.75" top="1" bottom="1" header="0.5" footer="0.5"/>
  <pageSetup paperSize="9" scale="79" orientation="landscape"/>
  <headerFooter alignWithMargins="0"/>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Pivot_table_Test_status">
    <pageSetUpPr fitToPage="1"/>
  </sheetPr>
  <dimension ref="A1:W1"/>
  <sheetViews>
    <sheetView workbookViewId="0">
      <selection activeCell="C6" sqref="C6"/>
    </sheetView>
  </sheetViews>
  <sheetFormatPr defaultColWidth="8.7109375" defaultRowHeight="12.75" x14ac:dyDescent="0.2"/>
  <cols>
    <col min="1" max="1" width="21.7109375" customWidth="1"/>
    <col min="2" max="2" width="20.28515625" customWidth="1"/>
    <col min="3" max="3" width="14" customWidth="1"/>
    <col min="8" max="8" width="9.28515625" bestFit="1" customWidth="1"/>
  </cols>
  <sheetData>
    <row r="1" spans="1:23" ht="35.25" customHeight="1" x14ac:dyDescent="0.2">
      <c r="A1" s="6"/>
      <c r="B1" s="6"/>
      <c r="C1" s="6"/>
      <c r="D1" s="6"/>
      <c r="E1" s="48"/>
      <c r="F1" s="48"/>
      <c r="G1" s="48"/>
      <c r="H1" s="48"/>
      <c r="I1" s="48"/>
      <c r="J1" s="48"/>
      <c r="K1" s="48"/>
      <c r="L1" s="48"/>
      <c r="M1" s="48"/>
      <c r="N1" s="48"/>
      <c r="O1" s="48"/>
      <c r="P1" s="48"/>
      <c r="Q1" s="48"/>
      <c r="R1" s="48"/>
      <c r="S1" s="48"/>
      <c r="T1" s="48"/>
      <c r="U1" s="48"/>
      <c r="V1" s="48"/>
      <c r="W1" s="48"/>
    </row>
  </sheetData>
  <phoneticPr fontId="1" type="noConversion"/>
  <pageMargins left="0.75" right="0.75" top="1" bottom="1" header="0.5" footer="0.5"/>
  <pageSetup paperSize="9" scale="55" orientation="landscape"/>
  <headerFooter alignWithMargins="0"/>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14"/>
  <sheetViews>
    <sheetView workbookViewId="0">
      <selection activeCell="A16" sqref="A16"/>
    </sheetView>
  </sheetViews>
  <sheetFormatPr defaultColWidth="8.7109375" defaultRowHeight="12.75" x14ac:dyDescent="0.2"/>
  <sheetData>
    <row r="1" spans="1:3" x14ac:dyDescent="0.2">
      <c r="A1" s="176" t="s">
        <v>505</v>
      </c>
    </row>
    <row r="2" spans="1:3" x14ac:dyDescent="0.2">
      <c r="A2" s="176"/>
    </row>
    <row r="3" spans="1:3" x14ac:dyDescent="0.2">
      <c r="A3" s="177" t="s">
        <v>516</v>
      </c>
    </row>
    <row r="5" spans="1:3" x14ac:dyDescent="0.2">
      <c r="A5" t="s">
        <v>506</v>
      </c>
      <c r="C5" s="178" t="s">
        <v>517</v>
      </c>
    </row>
    <row r="6" spans="1:3" x14ac:dyDescent="0.2">
      <c r="A6" t="s">
        <v>507</v>
      </c>
      <c r="C6" s="178" t="s">
        <v>518</v>
      </c>
    </row>
    <row r="7" spans="1:3" x14ac:dyDescent="0.2">
      <c r="A7" t="s">
        <v>508</v>
      </c>
      <c r="C7" s="178" t="s">
        <v>519</v>
      </c>
    </row>
    <row r="8" spans="1:3" x14ac:dyDescent="0.2">
      <c r="A8" t="s">
        <v>509</v>
      </c>
      <c r="C8" s="178" t="s">
        <v>520</v>
      </c>
    </row>
    <row r="9" spans="1:3" x14ac:dyDescent="0.2">
      <c r="A9" t="s">
        <v>510</v>
      </c>
      <c r="C9" s="178" t="s">
        <v>521</v>
      </c>
    </row>
    <row r="10" spans="1:3" x14ac:dyDescent="0.2">
      <c r="A10" t="s">
        <v>511</v>
      </c>
      <c r="C10" s="178" t="s">
        <v>522</v>
      </c>
    </row>
    <row r="11" spans="1:3" x14ac:dyDescent="0.2">
      <c r="A11" t="s">
        <v>512</v>
      </c>
      <c r="C11" s="178" t="s">
        <v>523</v>
      </c>
    </row>
    <row r="12" spans="1:3" x14ac:dyDescent="0.2">
      <c r="A12" t="s">
        <v>513</v>
      </c>
      <c r="C12" s="178" t="s">
        <v>524</v>
      </c>
    </row>
    <row r="13" spans="1:3" x14ac:dyDescent="0.2">
      <c r="A13" t="s">
        <v>514</v>
      </c>
      <c r="C13" s="178" t="s">
        <v>525</v>
      </c>
    </row>
    <row r="14" spans="1:3" x14ac:dyDescent="0.2">
      <c r="A14" t="s">
        <v>515</v>
      </c>
      <c r="C14" s="178" t="s">
        <v>526</v>
      </c>
    </row>
  </sheetData>
  <hyperlinks>
    <hyperlink ref="C6" r:id="rId1" xr:uid="{00000000-0004-0000-1100-000000000000}"/>
    <hyperlink ref="C7" r:id="rId2" xr:uid="{00000000-0004-0000-1100-000001000000}"/>
    <hyperlink ref="C5" r:id="rId3" xr:uid="{00000000-0004-0000-1100-000002000000}"/>
    <hyperlink ref="C8" r:id="rId4" xr:uid="{00000000-0004-0000-1100-000003000000}"/>
    <hyperlink ref="C9" r:id="rId5" xr:uid="{00000000-0004-0000-1100-000004000000}"/>
    <hyperlink ref="C10" r:id="rId6" xr:uid="{00000000-0004-0000-1100-000005000000}"/>
    <hyperlink ref="C11" r:id="rId7" xr:uid="{00000000-0004-0000-1100-000006000000}"/>
    <hyperlink ref="C12" r:id="rId8" xr:uid="{00000000-0004-0000-1100-000007000000}"/>
    <hyperlink ref="C13" r:id="rId9" xr:uid="{00000000-0004-0000-1100-000008000000}"/>
    <hyperlink ref="C14" r:id="rId10" xr:uid="{00000000-0004-0000-1100-000009000000}"/>
  </hyperlinks>
  <pageMargins left="0.7" right="0.7" top="0.75" bottom="0.75" header="0.3" footer="0.3"/>
  <pageSetup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Versie_informatie">
    <pageSetUpPr fitToPage="1"/>
  </sheetPr>
  <dimension ref="A1:X32"/>
  <sheetViews>
    <sheetView zoomScale="85" workbookViewId="0">
      <pane ySplit="5" topLeftCell="A6" activePane="bottomLeft" state="frozen"/>
      <selection pane="bottomLeft" activeCell="D11" sqref="D11:D15"/>
    </sheetView>
  </sheetViews>
  <sheetFormatPr defaultColWidth="11.42578125" defaultRowHeight="12.75" x14ac:dyDescent="0.2"/>
  <cols>
    <col min="1" max="1" width="75.28515625" style="92" customWidth="1"/>
    <col min="2" max="2" width="33.28515625" style="92" customWidth="1"/>
    <col min="3" max="3" width="25.42578125" style="92" customWidth="1"/>
    <col min="4" max="4" width="22.28515625" style="92" customWidth="1"/>
    <col min="5" max="16384" width="11.42578125" style="92"/>
  </cols>
  <sheetData>
    <row r="1" spans="1:24" x14ac:dyDescent="0.2">
      <c r="A1" s="84" t="str">
        <f>Clusterkaart!A1</f>
        <v>Cluster</v>
      </c>
      <c r="B1" s="84" t="str">
        <f>Clusterkaart!B1</f>
        <v>BMR</v>
      </c>
      <c r="C1" s="84"/>
      <c r="D1" s="84"/>
    </row>
    <row r="2" spans="1:24" x14ac:dyDescent="0.2">
      <c r="A2" s="84" t="str">
        <f>Clusterkaart!A2</f>
        <v>Applicatie</v>
      </c>
      <c r="B2" s="84" t="str">
        <f>Clusterkaart!B2</f>
        <v>GBA-V - BRP</v>
      </c>
      <c r="C2" s="84"/>
      <c r="D2" s="84"/>
    </row>
    <row r="3" spans="1:24" s="32" customFormat="1" x14ac:dyDescent="0.2">
      <c r="A3" s="84" t="str">
        <f>Clusterkaart!A3</f>
        <v>Versie</v>
      </c>
      <c r="B3" s="93" t="str">
        <f>Clusterkaart!B3</f>
        <v>2.2</v>
      </c>
      <c r="C3" s="93"/>
      <c r="D3" s="93"/>
    </row>
    <row r="4" spans="1:24" x14ac:dyDescent="0.2">
      <c r="A4" s="93"/>
      <c r="B4" s="93"/>
      <c r="C4" s="93"/>
      <c r="D4" s="93"/>
    </row>
    <row r="5" spans="1:24" x14ac:dyDescent="0.2">
      <c r="A5" s="94"/>
      <c r="B5" s="95"/>
      <c r="C5" s="95"/>
      <c r="D5" s="95"/>
    </row>
    <row r="6" spans="1:24" x14ac:dyDescent="0.2">
      <c r="A6" s="96"/>
      <c r="B6" s="96"/>
      <c r="C6" s="96"/>
      <c r="D6" s="96"/>
    </row>
    <row r="7" spans="1:24" s="34" customFormat="1" x14ac:dyDescent="0.2">
      <c r="A7" s="84" t="s">
        <v>43</v>
      </c>
      <c r="B7" s="84"/>
      <c r="C7" s="84"/>
      <c r="D7" s="84"/>
      <c r="E7" s="97"/>
      <c r="F7" s="33"/>
    </row>
    <row r="9" spans="1:24" s="35" customFormat="1" x14ac:dyDescent="0.2">
      <c r="A9" s="84" t="s">
        <v>44</v>
      </c>
      <c r="B9" s="84" t="s">
        <v>45</v>
      </c>
      <c r="C9" s="84" t="s">
        <v>46</v>
      </c>
      <c r="D9" s="84" t="s">
        <v>47</v>
      </c>
      <c r="E9" s="92"/>
      <c r="F9" s="92"/>
      <c r="G9" s="92"/>
      <c r="H9" s="92"/>
      <c r="I9" s="92"/>
      <c r="J9" s="92"/>
      <c r="K9" s="92"/>
      <c r="L9" s="92"/>
      <c r="M9" s="92"/>
      <c r="N9" s="92"/>
      <c r="O9" s="92"/>
      <c r="P9" s="92"/>
      <c r="Q9" s="92"/>
      <c r="R9" s="92"/>
      <c r="S9" s="92"/>
      <c r="T9" s="92"/>
      <c r="U9" s="92"/>
      <c r="V9" s="92"/>
      <c r="W9" s="92"/>
      <c r="X9" s="92"/>
    </row>
    <row r="10" spans="1:24" x14ac:dyDescent="0.2">
      <c r="A10" s="98" t="s">
        <v>66</v>
      </c>
      <c r="B10" s="98" t="s">
        <v>65</v>
      </c>
      <c r="C10" s="105">
        <v>41395</v>
      </c>
      <c r="D10" s="98" t="s">
        <v>537</v>
      </c>
    </row>
    <row r="11" spans="1:24" x14ac:dyDescent="0.2">
      <c r="A11" s="98" t="s">
        <v>200</v>
      </c>
      <c r="B11" s="98" t="s">
        <v>201</v>
      </c>
      <c r="C11" s="105">
        <v>41695</v>
      </c>
      <c r="D11" s="98" t="s">
        <v>537</v>
      </c>
    </row>
    <row r="12" spans="1:24" x14ac:dyDescent="0.2">
      <c r="A12" s="98" t="s">
        <v>527</v>
      </c>
      <c r="B12" s="98" t="s">
        <v>528</v>
      </c>
      <c r="C12" s="105">
        <v>41899</v>
      </c>
      <c r="D12" s="98" t="s">
        <v>537</v>
      </c>
    </row>
    <row r="13" spans="1:24" x14ac:dyDescent="0.2">
      <c r="A13" s="98" t="s">
        <v>530</v>
      </c>
      <c r="B13" s="98" t="s">
        <v>529</v>
      </c>
      <c r="C13" s="105">
        <v>42235</v>
      </c>
      <c r="D13" s="98" t="s">
        <v>537</v>
      </c>
    </row>
    <row r="14" spans="1:24" x14ac:dyDescent="0.2">
      <c r="A14" s="98" t="s">
        <v>534</v>
      </c>
      <c r="B14" s="98" t="s">
        <v>533</v>
      </c>
      <c r="C14" s="105">
        <v>42353</v>
      </c>
      <c r="D14" s="98" t="s">
        <v>537</v>
      </c>
    </row>
    <row r="15" spans="1:24" x14ac:dyDescent="0.2">
      <c r="A15" s="98" t="s">
        <v>535</v>
      </c>
      <c r="B15" s="98" t="s">
        <v>536</v>
      </c>
      <c r="C15" s="105">
        <v>42361</v>
      </c>
      <c r="D15" s="98" t="s">
        <v>537</v>
      </c>
    </row>
    <row r="16" spans="1:24" x14ac:dyDescent="0.2">
      <c r="A16" s="98"/>
      <c r="B16" s="98"/>
      <c r="C16" s="105"/>
      <c r="D16" s="98"/>
    </row>
    <row r="18" spans="1:6" s="34" customFormat="1" x14ac:dyDescent="0.2">
      <c r="A18" s="84" t="s">
        <v>23</v>
      </c>
      <c r="B18" s="84"/>
      <c r="C18" s="84"/>
      <c r="D18" s="84"/>
      <c r="E18" s="97"/>
      <c r="F18" s="33"/>
    </row>
    <row r="32" spans="1:6" x14ac:dyDescent="0.2">
      <c r="A32" s="92" t="s">
        <v>198</v>
      </c>
    </row>
  </sheetData>
  <phoneticPr fontId="0" type="noConversion"/>
  <pageMargins left="0.75" right="0.75" top="1" bottom="1" header="0.5" footer="0.5"/>
  <pageSetup paperSize="9" scale="55" orientation="portrait"/>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outlinePr summaryBelow="0"/>
    <pageSetUpPr fitToPage="1"/>
  </sheetPr>
  <dimension ref="A1:H176"/>
  <sheetViews>
    <sheetView workbookViewId="0">
      <pane ySplit="7" topLeftCell="A8" activePane="bottomLeft" state="frozen"/>
      <selection pane="bottomLeft" activeCell="E1" sqref="E1:E1048576"/>
    </sheetView>
  </sheetViews>
  <sheetFormatPr defaultColWidth="11.42578125" defaultRowHeight="12.75" outlineLevelRow="2" x14ac:dyDescent="0.2"/>
  <cols>
    <col min="1" max="1" width="29.7109375" style="90" customWidth="1"/>
    <col min="2" max="2" width="35.42578125" style="36" customWidth="1"/>
    <col min="3" max="3" width="25.140625" style="89" customWidth="1"/>
    <col min="4" max="4" width="27.7109375" style="36" customWidth="1"/>
    <col min="5" max="5" width="37" style="36" customWidth="1"/>
    <col min="6" max="20" width="27.7109375" style="89" customWidth="1"/>
    <col min="21" max="16384" width="11.42578125" style="89"/>
  </cols>
  <sheetData>
    <row r="1" spans="1:8" s="99" customFormat="1" x14ac:dyDescent="0.2">
      <c r="A1" s="83" t="s">
        <v>36</v>
      </c>
      <c r="B1" s="83" t="str">
        <f>Clusterkaart!B1</f>
        <v>BMR</v>
      </c>
      <c r="C1" s="83" t="s">
        <v>146</v>
      </c>
      <c r="D1" s="83" t="s">
        <v>202</v>
      </c>
      <c r="E1" s="83"/>
      <c r="F1" s="83" t="s">
        <v>48</v>
      </c>
      <c r="G1" s="83" t="s">
        <v>192</v>
      </c>
      <c r="H1" s="83" t="s">
        <v>193</v>
      </c>
    </row>
    <row r="2" spans="1:8" s="99" customFormat="1" x14ac:dyDescent="0.2">
      <c r="A2" s="83" t="s">
        <v>42</v>
      </c>
      <c r="B2" s="83" t="str">
        <f>Clusterkaart!B3</f>
        <v>2.2</v>
      </c>
      <c r="C2" s="83" t="s">
        <v>147</v>
      </c>
      <c r="D2" s="83"/>
      <c r="E2" s="83"/>
      <c r="F2" s="100" t="s">
        <v>56</v>
      </c>
      <c r="G2" s="100" t="s">
        <v>56</v>
      </c>
      <c r="H2" s="100" t="s">
        <v>56</v>
      </c>
    </row>
    <row r="3" spans="1:8" s="99" customFormat="1" x14ac:dyDescent="0.2">
      <c r="A3" s="83" t="s">
        <v>13</v>
      </c>
      <c r="B3" s="103">
        <f>Clusterkaart!B4</f>
        <v>41395</v>
      </c>
      <c r="C3" s="83" t="s">
        <v>41</v>
      </c>
      <c r="D3" s="103">
        <v>42361</v>
      </c>
      <c r="E3" s="83"/>
      <c r="F3" s="100" t="s">
        <v>139</v>
      </c>
      <c r="G3" s="100" t="s">
        <v>143</v>
      </c>
      <c r="H3" s="100" t="s">
        <v>194</v>
      </c>
    </row>
    <row r="4" spans="1:8" s="99" customFormat="1" x14ac:dyDescent="0.2">
      <c r="A4" s="83" t="s">
        <v>88</v>
      </c>
      <c r="B4" s="83" t="str">
        <f>Clusterkaart!B5</f>
        <v>oBRP</v>
      </c>
      <c r="C4" s="83" t="s">
        <v>12</v>
      </c>
      <c r="D4" s="83" t="s">
        <v>537</v>
      </c>
      <c r="E4" s="83"/>
      <c r="F4" s="100" t="s">
        <v>140</v>
      </c>
      <c r="G4" s="100" t="s">
        <v>26</v>
      </c>
      <c r="H4" s="100" t="s">
        <v>195</v>
      </c>
    </row>
    <row r="5" spans="1:8" s="99" customFormat="1" x14ac:dyDescent="0.2">
      <c r="A5" s="83" t="s">
        <v>89</v>
      </c>
      <c r="B5" s="83" t="str">
        <f>Clusterkaart!B6</f>
        <v>&lt;naam stakeholder&gt;</v>
      </c>
      <c r="C5" s="83" t="s">
        <v>55</v>
      </c>
      <c r="D5" s="83" t="s">
        <v>194</v>
      </c>
      <c r="E5" s="83"/>
      <c r="F5" s="100" t="s">
        <v>141</v>
      </c>
      <c r="G5" s="100" t="s">
        <v>20</v>
      </c>
      <c r="H5" s="100" t="s">
        <v>49</v>
      </c>
    </row>
    <row r="6" spans="1:8" s="99" customFormat="1" x14ac:dyDescent="0.2">
      <c r="A6" s="83" t="s">
        <v>121</v>
      </c>
      <c r="B6" s="83">
        <f>COUNTIF(A:A,"testconditie")+COUNTIF(A:A,"test conditie")</f>
        <v>1</v>
      </c>
      <c r="C6" s="83"/>
      <c r="D6" s="83"/>
      <c r="E6" s="83"/>
      <c r="F6" s="100" t="s">
        <v>142</v>
      </c>
      <c r="G6" s="101" t="s">
        <v>19</v>
      </c>
      <c r="H6" s="100" t="s">
        <v>50</v>
      </c>
    </row>
    <row r="7" spans="1:8" s="99" customFormat="1" x14ac:dyDescent="0.2">
      <c r="A7" s="83" t="s">
        <v>144</v>
      </c>
      <c r="B7" s="83">
        <f>COUNTIF(A:A,"testgeval")+COUNTIF(A:A,"test geval")</f>
        <v>9</v>
      </c>
      <c r="C7" s="83"/>
      <c r="D7" s="83"/>
      <c r="E7" s="83"/>
      <c r="F7" s="115"/>
      <c r="G7" s="100" t="s">
        <v>18</v>
      </c>
      <c r="H7" s="116" t="s">
        <v>64</v>
      </c>
    </row>
    <row r="8" spans="1:8" s="36" customFormat="1" x14ac:dyDescent="0.2">
      <c r="A8" s="117" t="s">
        <v>52</v>
      </c>
      <c r="B8" s="118" t="s">
        <v>53</v>
      </c>
      <c r="D8" s="119"/>
    </row>
    <row r="9" spans="1:8" x14ac:dyDescent="0.2">
      <c r="A9" s="117"/>
      <c r="B9" s="120"/>
      <c r="C9" s="36"/>
      <c r="D9" s="119"/>
    </row>
    <row r="10" spans="1:8" s="99" customFormat="1" x14ac:dyDescent="0.2">
      <c r="A10" s="121" t="s">
        <v>156</v>
      </c>
      <c r="B10" s="113" t="str">
        <f ca="1">CONCATENATE(VLOOKUP("*ID",C:D,2,FALSE),"C",COUNTIF(OFFSET(A$1,0,0,ROW(),1), "*conditie")*10)</f>
        <v>VBPL12C10</v>
      </c>
      <c r="C10" s="182" t="s">
        <v>204</v>
      </c>
      <c r="D10" s="183"/>
      <c r="E10" s="183"/>
      <c r="F10" s="121" t="s">
        <v>139</v>
      </c>
      <c r="G10" s="121" t="s">
        <v>18</v>
      </c>
      <c r="H10" s="121" t="s">
        <v>194</v>
      </c>
    </row>
    <row r="11" spans="1:8" s="99" customFormat="1" outlineLevel="1" x14ac:dyDescent="0.2">
      <c r="A11" s="110"/>
      <c r="B11" s="118"/>
      <c r="C11" s="102"/>
    </row>
    <row r="12" spans="1:8" s="99" customFormat="1" outlineLevel="1" x14ac:dyDescent="0.2">
      <c r="A12" s="110" t="s">
        <v>54</v>
      </c>
      <c r="B12" s="127"/>
      <c r="C12" s="89"/>
    </row>
    <row r="13" spans="1:8" s="99" customFormat="1" outlineLevel="1" x14ac:dyDescent="0.2">
      <c r="A13" s="110"/>
      <c r="B13" s="118"/>
      <c r="C13" s="102"/>
    </row>
    <row r="14" spans="1:8" s="88" customFormat="1" outlineLevel="1" x14ac:dyDescent="0.2">
      <c r="A14" s="114" t="s">
        <v>157</v>
      </c>
      <c r="B14" s="114" t="str">
        <f ca="1">CONCATENATE(VLOOKUP("*ID",C:D,2,FALSE),"C",COUNTIF(OFFSET(A$1,0,0,ROW(),1), "*conditie")*10)&amp; "T" &amp;(COUNTIF(OFFSET(B$1,0,0,ROW()-1,1),CONCATENATE(VLOOKUP("*ID",C:D,2,FALSE),"C",COUNTIF(OFFSET(A$1,0,0,ROW(),1), "*conditie")*10)&amp; "T*") +1) * 10</f>
        <v>VBPL12C10T10</v>
      </c>
      <c r="C14" s="181" t="s">
        <v>205</v>
      </c>
      <c r="D14" s="181"/>
      <c r="E14" s="181"/>
      <c r="F14" s="114" t="s">
        <v>139</v>
      </c>
      <c r="G14" s="114" t="s">
        <v>18</v>
      </c>
      <c r="H14" s="114" t="s">
        <v>194</v>
      </c>
    </row>
    <row r="15" spans="1:8" outlineLevel="2" x14ac:dyDescent="0.2">
      <c r="A15" s="110"/>
      <c r="B15" s="122"/>
      <c r="C15" s="36"/>
    </row>
    <row r="16" spans="1:8" outlineLevel="2" x14ac:dyDescent="0.2">
      <c r="A16" s="110" t="s">
        <v>108</v>
      </c>
      <c r="B16" s="129" t="s">
        <v>206</v>
      </c>
      <c r="C16" s="36"/>
    </row>
    <row r="17" spans="1:7" s="130" customFormat="1" outlineLevel="2" x14ac:dyDescent="0.2">
      <c r="A17" s="110"/>
      <c r="B17" s="129"/>
      <c r="C17" s="131"/>
      <c r="D17" s="131"/>
      <c r="E17" s="131"/>
    </row>
    <row r="18" spans="1:7" s="130" customFormat="1" outlineLevel="2" x14ac:dyDescent="0.2">
      <c r="A18" s="110"/>
      <c r="B18" s="133" t="s">
        <v>234</v>
      </c>
      <c r="C18" s="131"/>
      <c r="D18" s="131"/>
      <c r="E18" s="131"/>
    </row>
    <row r="19" spans="1:7" s="130" customFormat="1" outlineLevel="2" x14ac:dyDescent="0.2">
      <c r="A19" s="110"/>
      <c r="B19" s="133" t="s">
        <v>235</v>
      </c>
      <c r="C19" s="131"/>
      <c r="D19" s="131"/>
      <c r="E19" s="131"/>
    </row>
    <row r="20" spans="1:7" s="130" customFormat="1" outlineLevel="2" x14ac:dyDescent="0.2">
      <c r="A20" s="110"/>
      <c r="B20" s="133" t="s">
        <v>236</v>
      </c>
      <c r="C20" s="131"/>
      <c r="D20" s="131"/>
      <c r="E20" s="131"/>
    </row>
    <row r="21" spans="1:7" s="130" customFormat="1" outlineLevel="2" x14ac:dyDescent="0.2">
      <c r="A21" s="110"/>
      <c r="B21" s="133" t="s">
        <v>233</v>
      </c>
      <c r="C21" s="131"/>
      <c r="D21" s="131"/>
      <c r="E21" s="131"/>
    </row>
    <row r="22" spans="1:7" s="130" customFormat="1" outlineLevel="2" x14ac:dyDescent="0.2">
      <c r="A22" s="110"/>
      <c r="B22" s="133" t="s">
        <v>237</v>
      </c>
      <c r="C22" s="131"/>
      <c r="D22" s="131"/>
      <c r="E22" s="131"/>
    </row>
    <row r="23" spans="1:7" s="130" customFormat="1" outlineLevel="2" x14ac:dyDescent="0.2">
      <c r="A23" s="110"/>
      <c r="B23" s="122"/>
      <c r="C23" s="131"/>
      <c r="D23" s="131"/>
      <c r="E23" s="131"/>
    </row>
    <row r="24" spans="1:7" outlineLevel="2" x14ac:dyDescent="0.2">
      <c r="A24" s="110" t="s">
        <v>109</v>
      </c>
      <c r="B24" s="122" t="s">
        <v>107</v>
      </c>
      <c r="C24" s="36"/>
    </row>
    <row r="25" spans="1:7" outlineLevel="2" x14ac:dyDescent="0.2">
      <c r="A25" s="110"/>
      <c r="B25" s="122"/>
      <c r="C25" s="36"/>
    </row>
    <row r="26" spans="1:7" outlineLevel="2" x14ac:dyDescent="0.2">
      <c r="A26" s="110"/>
      <c r="B26" s="123"/>
      <c r="C26" s="123"/>
      <c r="D26" s="123"/>
      <c r="E26" s="124"/>
      <c r="F26" s="123"/>
      <c r="G26" s="123"/>
    </row>
    <row r="27" spans="1:7" outlineLevel="2" x14ac:dyDescent="0.2">
      <c r="A27" s="110" t="s">
        <v>32</v>
      </c>
      <c r="B27" s="125" t="s">
        <v>197</v>
      </c>
      <c r="C27" s="125"/>
      <c r="D27" s="125"/>
      <c r="E27" s="125"/>
      <c r="F27" s="125"/>
      <c r="G27" s="125"/>
    </row>
    <row r="28" spans="1:7" outlineLevel="2" x14ac:dyDescent="0.2">
      <c r="A28" s="110"/>
      <c r="B28" s="122"/>
      <c r="C28" s="36"/>
    </row>
    <row r="29" spans="1:7" outlineLevel="2" x14ac:dyDescent="0.2">
      <c r="A29" s="111" t="s">
        <v>33</v>
      </c>
      <c r="B29" s="122" t="s">
        <v>191</v>
      </c>
      <c r="C29" s="36"/>
    </row>
    <row r="30" spans="1:7" outlineLevel="2" x14ac:dyDescent="0.2">
      <c r="A30" s="110"/>
      <c r="B30" s="122"/>
      <c r="C30" s="36"/>
    </row>
    <row r="31" spans="1:7" outlineLevel="2" x14ac:dyDescent="0.2">
      <c r="A31" s="110" t="s">
        <v>136</v>
      </c>
      <c r="B31" s="133" t="s">
        <v>304</v>
      </c>
      <c r="C31" s="36"/>
    </row>
    <row r="32" spans="1:7" s="130" customFormat="1" outlineLevel="2" x14ac:dyDescent="0.2">
      <c r="A32" s="110"/>
      <c r="B32" s="127" t="s">
        <v>305</v>
      </c>
      <c r="C32" s="148" t="s">
        <v>308</v>
      </c>
      <c r="D32" s="131"/>
      <c r="E32" s="131"/>
    </row>
    <row r="33" spans="1:8" s="130" customFormat="1" outlineLevel="2" x14ac:dyDescent="0.2">
      <c r="A33" s="110"/>
      <c r="B33" s="127" t="s">
        <v>306</v>
      </c>
      <c r="C33" s="131" t="s">
        <v>309</v>
      </c>
      <c r="D33" s="131"/>
      <c r="E33" s="131"/>
    </row>
    <row r="34" spans="1:8" s="130" customFormat="1" outlineLevel="2" x14ac:dyDescent="0.2">
      <c r="A34" s="110"/>
      <c r="B34" s="127" t="s">
        <v>307</v>
      </c>
      <c r="C34" s="131" t="s">
        <v>310</v>
      </c>
      <c r="D34" s="131"/>
      <c r="E34" s="131"/>
    </row>
    <row r="35" spans="1:8" s="123" customFormat="1" outlineLevel="2" x14ac:dyDescent="0.2">
      <c r="A35" s="126"/>
    </row>
    <row r="36" spans="1:8" outlineLevel="2" x14ac:dyDescent="0.2">
      <c r="A36" s="110" t="s">
        <v>155</v>
      </c>
      <c r="B36" s="122" t="s">
        <v>251</v>
      </c>
      <c r="C36" s="36"/>
    </row>
    <row r="37" spans="1:8" s="123" customFormat="1" outlineLevel="2" x14ac:dyDescent="0.2">
      <c r="A37" s="126"/>
    </row>
    <row r="38" spans="1:8" s="88" customFormat="1" outlineLevel="1" x14ac:dyDescent="0.2">
      <c r="A38" s="132" t="s">
        <v>157</v>
      </c>
      <c r="B38" s="132" t="str">
        <f ca="1">CONCATENATE(VLOOKUP("*ID",C:D,2,FALSE),"C",COUNTIF(OFFSET(A$1,0,0,ROW(),1), "*conditie")*10)&amp; "T" &amp;(COUNTIF(OFFSET(B$1,0,0,ROW()-1,1),CONCATENATE(VLOOKUP("*ID",C:D,2,FALSE),"C",COUNTIF(OFFSET(A$1,0,0,ROW(),1), "*conditie")*10)&amp; "T*") +1) * 10</f>
        <v>VBPL12C10T20</v>
      </c>
      <c r="C38" s="181" t="s">
        <v>207</v>
      </c>
      <c r="D38" s="181"/>
      <c r="E38" s="181"/>
      <c r="F38" s="132" t="s">
        <v>139</v>
      </c>
      <c r="G38" s="132" t="s">
        <v>18</v>
      </c>
      <c r="H38" s="132" t="s">
        <v>194</v>
      </c>
    </row>
    <row r="39" spans="1:8" s="130" customFormat="1" outlineLevel="2" x14ac:dyDescent="0.2">
      <c r="A39" s="110"/>
      <c r="B39" s="122"/>
      <c r="C39" s="131"/>
      <c r="D39" s="131"/>
      <c r="E39" s="131"/>
    </row>
    <row r="40" spans="1:8" s="130" customFormat="1" outlineLevel="2" x14ac:dyDescent="0.2">
      <c r="A40" s="110" t="s">
        <v>108</v>
      </c>
      <c r="B40" s="129" t="s">
        <v>208</v>
      </c>
      <c r="C40" s="131"/>
      <c r="D40" s="131"/>
      <c r="E40" s="131"/>
    </row>
    <row r="41" spans="1:8" s="130" customFormat="1" outlineLevel="2" x14ac:dyDescent="0.2">
      <c r="A41" s="110"/>
      <c r="B41" s="129"/>
      <c r="C41" s="131"/>
      <c r="D41" s="131"/>
      <c r="E41" s="131"/>
    </row>
    <row r="42" spans="1:8" s="130" customFormat="1" outlineLevel="2" x14ac:dyDescent="0.2">
      <c r="A42" s="110"/>
      <c r="B42" s="122"/>
      <c r="C42" s="131"/>
      <c r="D42" s="131"/>
      <c r="E42" s="131"/>
    </row>
    <row r="43" spans="1:8" s="130" customFormat="1" outlineLevel="2" x14ac:dyDescent="0.2">
      <c r="A43" s="110" t="s">
        <v>109</v>
      </c>
      <c r="B43" s="122" t="s">
        <v>107</v>
      </c>
      <c r="C43" s="131"/>
      <c r="D43" s="131"/>
      <c r="E43" s="131"/>
    </row>
    <row r="44" spans="1:8" s="130" customFormat="1" outlineLevel="2" x14ac:dyDescent="0.2">
      <c r="A44" s="110"/>
      <c r="B44" s="122"/>
      <c r="C44" s="131"/>
      <c r="D44" s="131"/>
      <c r="E44" s="131"/>
    </row>
    <row r="45" spans="1:8" s="130" customFormat="1" outlineLevel="2" x14ac:dyDescent="0.2">
      <c r="A45" s="110"/>
      <c r="B45" s="123"/>
      <c r="C45" s="123"/>
      <c r="D45" s="123"/>
      <c r="E45" s="124"/>
      <c r="F45" s="123"/>
      <c r="G45" s="123"/>
    </row>
    <row r="46" spans="1:8" s="130" customFormat="1" outlineLevel="2" x14ac:dyDescent="0.2">
      <c r="A46" s="110" t="s">
        <v>32</v>
      </c>
      <c r="B46" s="125" t="s">
        <v>197</v>
      </c>
      <c r="C46" s="125"/>
      <c r="D46" s="125"/>
      <c r="E46" s="125"/>
      <c r="F46" s="125"/>
      <c r="G46" s="125"/>
    </row>
    <row r="47" spans="1:8" s="130" customFormat="1" outlineLevel="2" x14ac:dyDescent="0.2">
      <c r="A47" s="110"/>
      <c r="B47" s="122"/>
      <c r="C47" s="131"/>
      <c r="D47" s="131"/>
      <c r="E47" s="131"/>
    </row>
    <row r="48" spans="1:8" s="130" customFormat="1" outlineLevel="2" x14ac:dyDescent="0.2">
      <c r="A48" s="111" t="s">
        <v>33</v>
      </c>
      <c r="B48" s="122" t="s">
        <v>191</v>
      </c>
      <c r="C48" s="131"/>
      <c r="D48" s="131"/>
      <c r="E48" s="131"/>
    </row>
    <row r="49" spans="1:8" s="130" customFormat="1" outlineLevel="2" x14ac:dyDescent="0.2">
      <c r="A49" s="110"/>
      <c r="B49" s="122"/>
      <c r="C49" s="131"/>
      <c r="D49" s="131"/>
      <c r="E49" s="131"/>
    </row>
    <row r="50" spans="1:8" s="130" customFormat="1" outlineLevel="2" x14ac:dyDescent="0.2">
      <c r="A50" s="110" t="s">
        <v>136</v>
      </c>
      <c r="B50" s="133" t="s">
        <v>311</v>
      </c>
      <c r="C50" s="131"/>
      <c r="D50" s="131"/>
      <c r="E50" s="131"/>
    </row>
    <row r="51" spans="1:8" s="123" customFormat="1" outlineLevel="2" x14ac:dyDescent="0.2">
      <c r="A51" s="126"/>
    </row>
    <row r="52" spans="1:8" s="130" customFormat="1" outlineLevel="2" x14ac:dyDescent="0.2">
      <c r="A52" s="110" t="s">
        <v>40</v>
      </c>
      <c r="B52" s="122" t="s">
        <v>251</v>
      </c>
      <c r="C52" s="131"/>
      <c r="D52" s="131"/>
      <c r="E52" s="131"/>
    </row>
    <row r="53" spans="1:8" s="123" customFormat="1" outlineLevel="2" x14ac:dyDescent="0.2">
      <c r="A53" s="126"/>
    </row>
    <row r="54" spans="1:8" s="88" customFormat="1" outlineLevel="1" x14ac:dyDescent="0.2">
      <c r="A54" s="132" t="s">
        <v>157</v>
      </c>
      <c r="B54" s="132" t="str">
        <f ca="1">CONCATENATE(VLOOKUP("*ID",C:D,2,FALSE),"C",COUNTIF(OFFSET(A$1,0,0,ROW(),1), "*conditie")*10)&amp; "T" &amp;(COUNTIF(OFFSET(B$1,0,0,ROW()-1,1),CONCATENATE(VLOOKUP("*ID",C:D,2,FALSE),"C",COUNTIF(OFFSET(A$1,0,0,ROW(),1), "*conditie")*10)&amp; "T*") +1) * 10</f>
        <v>VBPL12C10T30</v>
      </c>
      <c r="C54" s="181" t="s">
        <v>209</v>
      </c>
      <c r="D54" s="181"/>
      <c r="E54" s="181"/>
      <c r="F54" s="132" t="s">
        <v>139</v>
      </c>
      <c r="G54" s="132" t="s">
        <v>18</v>
      </c>
      <c r="H54" s="132" t="s">
        <v>194</v>
      </c>
    </row>
    <row r="55" spans="1:8" s="130" customFormat="1" outlineLevel="2" x14ac:dyDescent="0.2">
      <c r="A55" s="110"/>
      <c r="B55" s="122"/>
      <c r="C55" s="131"/>
      <c r="D55" s="131"/>
      <c r="E55" s="131"/>
    </row>
    <row r="56" spans="1:8" s="130" customFormat="1" outlineLevel="2" x14ac:dyDescent="0.2">
      <c r="A56" s="110" t="s">
        <v>108</v>
      </c>
      <c r="B56" s="129" t="s">
        <v>210</v>
      </c>
      <c r="C56" s="131"/>
      <c r="D56" s="131"/>
      <c r="E56" s="131"/>
    </row>
    <row r="57" spans="1:8" s="130" customFormat="1" outlineLevel="2" x14ac:dyDescent="0.2">
      <c r="A57" s="110"/>
      <c r="B57" s="129"/>
      <c r="C57" s="131"/>
      <c r="D57" s="131"/>
      <c r="E57" s="131"/>
    </row>
    <row r="58" spans="1:8" s="130" customFormat="1" outlineLevel="2" x14ac:dyDescent="0.2">
      <c r="A58" s="110"/>
      <c r="B58" s="122"/>
      <c r="C58" s="131"/>
      <c r="D58" s="131"/>
      <c r="E58" s="131"/>
    </row>
    <row r="59" spans="1:8" s="130" customFormat="1" outlineLevel="2" x14ac:dyDescent="0.2">
      <c r="A59" s="110" t="s">
        <v>109</v>
      </c>
      <c r="B59" s="122" t="s">
        <v>107</v>
      </c>
      <c r="C59" s="131"/>
      <c r="D59" s="131"/>
      <c r="E59" s="131"/>
    </row>
    <row r="60" spans="1:8" s="130" customFormat="1" outlineLevel="2" x14ac:dyDescent="0.2">
      <c r="A60" s="110"/>
      <c r="B60" s="122"/>
      <c r="C60" s="131"/>
      <c r="D60" s="131"/>
      <c r="E60" s="131"/>
    </row>
    <row r="61" spans="1:8" s="130" customFormat="1" outlineLevel="2" x14ac:dyDescent="0.2">
      <c r="A61" s="110"/>
      <c r="B61" s="123"/>
      <c r="C61" s="123"/>
      <c r="D61" s="123"/>
      <c r="E61" s="124"/>
      <c r="F61" s="123"/>
      <c r="G61" s="123"/>
    </row>
    <row r="62" spans="1:8" s="130" customFormat="1" outlineLevel="2" x14ac:dyDescent="0.2">
      <c r="A62" s="110" t="s">
        <v>32</v>
      </c>
      <c r="B62" s="125" t="s">
        <v>211</v>
      </c>
      <c r="C62" s="125"/>
      <c r="D62" s="125"/>
      <c r="E62" s="125"/>
      <c r="F62" s="125"/>
      <c r="G62" s="125"/>
    </row>
    <row r="63" spans="1:8" s="130" customFormat="1" outlineLevel="2" x14ac:dyDescent="0.2">
      <c r="A63" s="110"/>
      <c r="B63" s="122"/>
      <c r="C63" s="131"/>
      <c r="D63" s="131"/>
      <c r="E63" s="131"/>
    </row>
    <row r="64" spans="1:8" s="130" customFormat="1" outlineLevel="2" x14ac:dyDescent="0.2">
      <c r="A64" s="111" t="s">
        <v>33</v>
      </c>
      <c r="B64" s="122" t="s">
        <v>191</v>
      </c>
      <c r="C64" s="131"/>
      <c r="D64" s="131"/>
      <c r="E64" s="131"/>
    </row>
    <row r="65" spans="1:8" s="130" customFormat="1" outlineLevel="2" x14ac:dyDescent="0.2">
      <c r="A65" s="110"/>
      <c r="B65" s="122"/>
      <c r="C65" s="131"/>
      <c r="D65" s="131"/>
      <c r="E65" s="131"/>
    </row>
    <row r="66" spans="1:8" s="130" customFormat="1" outlineLevel="2" x14ac:dyDescent="0.2">
      <c r="A66" s="110" t="s">
        <v>136</v>
      </c>
      <c r="B66" s="149" t="s">
        <v>312</v>
      </c>
      <c r="C66" s="131"/>
      <c r="D66" s="131"/>
      <c r="E66" s="131"/>
    </row>
    <row r="67" spans="1:8" s="123" customFormat="1" outlineLevel="2" x14ac:dyDescent="0.2">
      <c r="A67" s="126"/>
      <c r="B67" s="133" t="s">
        <v>212</v>
      </c>
    </row>
    <row r="68" spans="1:8" s="130" customFormat="1" outlineLevel="2" x14ac:dyDescent="0.2">
      <c r="A68" s="110" t="s">
        <v>40</v>
      </c>
      <c r="B68" s="122" t="s">
        <v>251</v>
      </c>
      <c r="C68" s="131"/>
      <c r="D68" s="131"/>
      <c r="E68" s="131"/>
    </row>
    <row r="69" spans="1:8" s="123" customFormat="1" outlineLevel="2" x14ac:dyDescent="0.2">
      <c r="A69" s="126"/>
      <c r="B69" s="134"/>
    </row>
    <row r="70" spans="1:8" s="88" customFormat="1" outlineLevel="1" x14ac:dyDescent="0.2">
      <c r="A70" s="132" t="s">
        <v>157</v>
      </c>
      <c r="B70" s="132" t="str">
        <f ca="1">CONCATENATE(VLOOKUP("*ID",C:D,2,FALSE),"C",COUNTIF(OFFSET(A$1,0,0,ROW(),1), "*conditie")*10)&amp; "T" &amp;(COUNTIF(OFFSET(B$1,0,0,ROW()-1,1),CONCATENATE(VLOOKUP("*ID",C:D,2,FALSE),"C",COUNTIF(OFFSET(A$1,0,0,ROW(),1), "*conditie")*10)&amp; "T*") +1) * 10</f>
        <v>VBPL12C10T40</v>
      </c>
      <c r="C70" s="181" t="s">
        <v>213</v>
      </c>
      <c r="D70" s="181"/>
      <c r="E70" s="181"/>
      <c r="F70" s="132" t="s">
        <v>139</v>
      </c>
      <c r="G70" s="132" t="s">
        <v>18</v>
      </c>
      <c r="H70" s="132" t="s">
        <v>194</v>
      </c>
    </row>
    <row r="71" spans="1:8" s="130" customFormat="1" outlineLevel="2" x14ac:dyDescent="0.2">
      <c r="A71" s="110"/>
      <c r="B71" s="122"/>
      <c r="C71" s="131"/>
      <c r="D71" s="131"/>
      <c r="E71" s="131"/>
    </row>
    <row r="72" spans="1:8" s="130" customFormat="1" outlineLevel="2" x14ac:dyDescent="0.2">
      <c r="A72" s="110" t="s">
        <v>108</v>
      </c>
      <c r="B72" s="129" t="s">
        <v>214</v>
      </c>
      <c r="C72" s="131"/>
      <c r="D72" s="131"/>
      <c r="E72" s="131"/>
    </row>
    <row r="73" spans="1:8" s="130" customFormat="1" outlineLevel="2" x14ac:dyDescent="0.2">
      <c r="A73" s="110"/>
      <c r="B73" s="129"/>
      <c r="C73" s="131"/>
      <c r="D73" s="131"/>
      <c r="E73" s="131"/>
    </row>
    <row r="74" spans="1:8" s="130" customFormat="1" outlineLevel="2" x14ac:dyDescent="0.2">
      <c r="A74" s="110"/>
      <c r="B74" s="122"/>
      <c r="C74" s="131"/>
      <c r="D74" s="131"/>
      <c r="E74" s="131"/>
    </row>
    <row r="75" spans="1:8" s="130" customFormat="1" outlineLevel="2" x14ac:dyDescent="0.2">
      <c r="A75" s="110" t="s">
        <v>109</v>
      </c>
      <c r="B75" s="122" t="s">
        <v>107</v>
      </c>
      <c r="C75" s="131"/>
      <c r="D75" s="131"/>
      <c r="E75" s="131"/>
    </row>
    <row r="76" spans="1:8" s="130" customFormat="1" outlineLevel="2" x14ac:dyDescent="0.2">
      <c r="A76" s="110"/>
      <c r="B76" s="122"/>
      <c r="C76" s="131"/>
      <c r="D76" s="131"/>
      <c r="E76" s="131"/>
    </row>
    <row r="77" spans="1:8" s="130" customFormat="1" outlineLevel="2" x14ac:dyDescent="0.2">
      <c r="A77" s="110"/>
      <c r="B77" s="123"/>
      <c r="C77" s="123"/>
      <c r="D77" s="123"/>
      <c r="E77" s="124"/>
      <c r="F77" s="123"/>
      <c r="G77" s="123"/>
    </row>
    <row r="78" spans="1:8" s="130" customFormat="1" outlineLevel="2" x14ac:dyDescent="0.2">
      <c r="A78" s="110" t="s">
        <v>32</v>
      </c>
      <c r="B78" s="125" t="s">
        <v>215</v>
      </c>
      <c r="C78" s="125"/>
      <c r="D78" s="125"/>
      <c r="E78" s="125"/>
      <c r="F78" s="125"/>
      <c r="G78" s="125"/>
    </row>
    <row r="79" spans="1:8" s="130" customFormat="1" outlineLevel="2" x14ac:dyDescent="0.2">
      <c r="A79" s="110"/>
      <c r="B79" s="122"/>
      <c r="C79" s="131"/>
      <c r="D79" s="131"/>
      <c r="E79" s="131"/>
    </row>
    <row r="80" spans="1:8" s="130" customFormat="1" outlineLevel="2" x14ac:dyDescent="0.2">
      <c r="A80" s="111" t="s">
        <v>33</v>
      </c>
      <c r="B80" s="122" t="s">
        <v>191</v>
      </c>
      <c r="C80" s="131"/>
      <c r="D80" s="131"/>
      <c r="E80" s="131"/>
    </row>
    <row r="81" spans="1:8" s="130" customFormat="1" outlineLevel="2" x14ac:dyDescent="0.2">
      <c r="A81" s="110"/>
      <c r="B81" s="122"/>
      <c r="C81" s="131"/>
      <c r="D81" s="131"/>
      <c r="E81" s="131"/>
    </row>
    <row r="82" spans="1:8" s="130" customFormat="1" outlineLevel="2" x14ac:dyDescent="0.2">
      <c r="A82" s="110" t="s">
        <v>136</v>
      </c>
      <c r="B82" s="133" t="s">
        <v>313</v>
      </c>
      <c r="C82" s="131"/>
      <c r="D82" s="131"/>
      <c r="E82" s="131"/>
    </row>
    <row r="83" spans="1:8" s="123" customFormat="1" outlineLevel="2" x14ac:dyDescent="0.2">
      <c r="A83" s="126"/>
      <c r="B83" s="134"/>
    </row>
    <row r="84" spans="1:8" s="130" customFormat="1" outlineLevel="2" x14ac:dyDescent="0.2">
      <c r="A84" s="110" t="s">
        <v>40</v>
      </c>
      <c r="B84" s="149" t="s">
        <v>251</v>
      </c>
      <c r="C84" s="131"/>
      <c r="D84" s="131"/>
      <c r="E84" s="131"/>
    </row>
    <row r="85" spans="1:8" s="123" customFormat="1" outlineLevel="2" x14ac:dyDescent="0.2">
      <c r="A85" s="126"/>
      <c r="B85" s="129" t="s">
        <v>437</v>
      </c>
    </row>
    <row r="86" spans="1:8" s="88" customFormat="1" outlineLevel="1" x14ac:dyDescent="0.2">
      <c r="A86" s="132" t="s">
        <v>157</v>
      </c>
      <c r="B86" s="132" t="str">
        <f ca="1">CONCATENATE(VLOOKUP("*ID",C:D,2,FALSE),"C",COUNTIF(OFFSET(A$1,0,0,ROW(),1), "*conditie")*10)&amp; "T" &amp;(COUNTIF(OFFSET(B$1,0,0,ROW()-1,1),CONCATENATE(VLOOKUP("*ID",C:D,2,FALSE),"C",COUNTIF(OFFSET(A$1,0,0,ROW(),1), "*conditie")*10)&amp; "T*") +1) * 10</f>
        <v>VBPL12C10T50</v>
      </c>
      <c r="C86" s="181" t="s">
        <v>216</v>
      </c>
      <c r="D86" s="181"/>
      <c r="E86" s="181"/>
      <c r="F86" s="132" t="s">
        <v>139</v>
      </c>
      <c r="G86" s="132" t="s">
        <v>18</v>
      </c>
      <c r="H86" s="132" t="s">
        <v>194</v>
      </c>
    </row>
    <row r="87" spans="1:8" s="130" customFormat="1" outlineLevel="2" x14ac:dyDescent="0.2">
      <c r="A87" s="110"/>
      <c r="B87" s="122"/>
      <c r="C87" s="131"/>
      <c r="D87" s="131"/>
      <c r="E87" s="131"/>
    </row>
    <row r="88" spans="1:8" s="130" customFormat="1" outlineLevel="2" x14ac:dyDescent="0.2">
      <c r="A88" s="110" t="s">
        <v>108</v>
      </c>
      <c r="B88" s="129" t="s">
        <v>217</v>
      </c>
      <c r="C88" s="131"/>
      <c r="D88" s="131"/>
      <c r="E88" s="131"/>
    </row>
    <row r="89" spans="1:8" s="130" customFormat="1" outlineLevel="2" x14ac:dyDescent="0.2">
      <c r="A89" s="110"/>
      <c r="B89" s="129"/>
      <c r="C89" s="131"/>
      <c r="D89" s="131"/>
      <c r="E89" s="131"/>
    </row>
    <row r="90" spans="1:8" s="130" customFormat="1" outlineLevel="2" x14ac:dyDescent="0.2">
      <c r="A90" s="110"/>
      <c r="B90" s="122"/>
      <c r="C90" s="131"/>
      <c r="D90" s="131"/>
      <c r="E90" s="131"/>
    </row>
    <row r="91" spans="1:8" s="130" customFormat="1" outlineLevel="2" x14ac:dyDescent="0.2">
      <c r="A91" s="110" t="s">
        <v>109</v>
      </c>
      <c r="B91" s="122" t="s">
        <v>107</v>
      </c>
      <c r="C91" s="131"/>
      <c r="D91" s="131"/>
      <c r="E91" s="131"/>
    </row>
    <row r="92" spans="1:8" s="130" customFormat="1" outlineLevel="2" x14ac:dyDescent="0.2">
      <c r="A92" s="110"/>
      <c r="B92" s="122"/>
      <c r="C92" s="131"/>
      <c r="D92" s="131"/>
      <c r="E92" s="131"/>
    </row>
    <row r="93" spans="1:8" s="130" customFormat="1" outlineLevel="2" x14ac:dyDescent="0.2">
      <c r="A93" s="110"/>
      <c r="B93" s="123"/>
      <c r="C93" s="123"/>
      <c r="D93" s="123"/>
      <c r="E93" s="124"/>
      <c r="F93" s="123"/>
      <c r="G93" s="123"/>
    </row>
    <row r="94" spans="1:8" s="130" customFormat="1" outlineLevel="2" x14ac:dyDescent="0.2">
      <c r="A94" s="110" t="s">
        <v>32</v>
      </c>
      <c r="B94" s="125" t="s">
        <v>215</v>
      </c>
      <c r="C94" s="125"/>
      <c r="D94" s="125"/>
      <c r="E94" s="125"/>
      <c r="F94" s="125"/>
      <c r="G94" s="125"/>
    </row>
    <row r="95" spans="1:8" s="130" customFormat="1" outlineLevel="2" x14ac:dyDescent="0.2">
      <c r="A95" s="110"/>
      <c r="B95" s="122"/>
      <c r="C95" s="131"/>
      <c r="D95" s="131"/>
      <c r="E95" s="131"/>
    </row>
    <row r="96" spans="1:8" s="130" customFormat="1" outlineLevel="2" x14ac:dyDescent="0.2">
      <c r="A96" s="111" t="s">
        <v>33</v>
      </c>
      <c r="B96" s="122" t="s">
        <v>191</v>
      </c>
      <c r="C96" s="131"/>
      <c r="D96" s="131"/>
      <c r="E96" s="131"/>
    </row>
    <row r="97" spans="1:8" s="130" customFormat="1" outlineLevel="2" x14ac:dyDescent="0.2">
      <c r="A97" s="110"/>
      <c r="B97" s="122"/>
      <c r="C97" s="131"/>
      <c r="D97" s="131"/>
      <c r="E97" s="131"/>
    </row>
    <row r="98" spans="1:8" s="130" customFormat="1" outlineLevel="2" x14ac:dyDescent="0.2">
      <c r="A98" s="110" t="s">
        <v>136</v>
      </c>
      <c r="B98" s="150" t="s">
        <v>314</v>
      </c>
      <c r="C98" s="131"/>
      <c r="D98" s="131"/>
      <c r="E98" s="131"/>
    </row>
    <row r="99" spans="1:8" s="123" customFormat="1" outlineLevel="2" x14ac:dyDescent="0.2">
      <c r="A99" s="126"/>
      <c r="B99" s="134"/>
    </row>
    <row r="100" spans="1:8" s="130" customFormat="1" outlineLevel="2" x14ac:dyDescent="0.2">
      <c r="A100" s="110" t="s">
        <v>40</v>
      </c>
      <c r="B100" s="122" t="s">
        <v>251</v>
      </c>
      <c r="C100" s="131"/>
      <c r="D100" s="131"/>
      <c r="E100" s="131"/>
    </row>
    <row r="101" spans="1:8" s="123" customFormat="1" outlineLevel="2" x14ac:dyDescent="0.2">
      <c r="A101" s="126"/>
      <c r="B101" s="134"/>
    </row>
    <row r="102" spans="1:8" s="88" customFormat="1" outlineLevel="1" x14ac:dyDescent="0.2">
      <c r="A102" s="132" t="s">
        <v>157</v>
      </c>
      <c r="B102" s="132" t="str">
        <f ca="1">CONCATENATE(VLOOKUP("*ID",C:D,2,FALSE),"C",COUNTIF(OFFSET(A$1,0,0,ROW(),1), "*conditie")*10)&amp; "T" &amp;(COUNTIF(OFFSET(B$1,0,0,ROW()-1,1),CONCATENATE(VLOOKUP("*ID",C:D,2,FALSE),"C",COUNTIF(OFFSET(A$1,0,0,ROW(),1), "*conditie")*10)&amp; "T*") +1) * 10</f>
        <v>VBPL12C10T60</v>
      </c>
      <c r="C102" s="181" t="s">
        <v>218</v>
      </c>
      <c r="D102" s="181"/>
      <c r="E102" s="181"/>
      <c r="F102" s="132" t="s">
        <v>139</v>
      </c>
      <c r="G102" s="132" t="s">
        <v>18</v>
      </c>
      <c r="H102" s="132" t="s">
        <v>194</v>
      </c>
    </row>
    <row r="103" spans="1:8" s="130" customFormat="1" outlineLevel="2" x14ac:dyDescent="0.2">
      <c r="A103" s="110"/>
      <c r="B103" s="122"/>
      <c r="C103" s="131"/>
      <c r="D103" s="131"/>
      <c r="E103" s="131"/>
    </row>
    <row r="104" spans="1:8" s="130" customFormat="1" outlineLevel="2" x14ac:dyDescent="0.2">
      <c r="A104" s="110" t="s">
        <v>108</v>
      </c>
      <c r="B104" s="129" t="s">
        <v>219</v>
      </c>
      <c r="C104" s="131"/>
      <c r="D104" s="131"/>
      <c r="E104" s="131"/>
    </row>
    <row r="105" spans="1:8" s="130" customFormat="1" outlineLevel="2" x14ac:dyDescent="0.2">
      <c r="A105" s="110"/>
      <c r="B105" s="129"/>
      <c r="C105" s="131"/>
      <c r="D105" s="131"/>
      <c r="E105" s="131"/>
    </row>
    <row r="106" spans="1:8" s="130" customFormat="1" outlineLevel="2" x14ac:dyDescent="0.2">
      <c r="A106" s="110"/>
      <c r="B106" s="122"/>
      <c r="C106" s="131"/>
      <c r="D106" s="131"/>
      <c r="E106" s="131"/>
    </row>
    <row r="107" spans="1:8" s="130" customFormat="1" outlineLevel="2" x14ac:dyDescent="0.2">
      <c r="A107" s="110" t="s">
        <v>109</v>
      </c>
      <c r="B107" s="122" t="s">
        <v>107</v>
      </c>
      <c r="C107" s="131"/>
      <c r="D107" s="131"/>
      <c r="E107" s="131"/>
    </row>
    <row r="108" spans="1:8" s="130" customFormat="1" outlineLevel="2" x14ac:dyDescent="0.2">
      <c r="A108" s="110"/>
      <c r="B108" s="122"/>
      <c r="C108" s="131"/>
      <c r="D108" s="131"/>
      <c r="E108" s="131"/>
    </row>
    <row r="109" spans="1:8" s="130" customFormat="1" outlineLevel="2" x14ac:dyDescent="0.2">
      <c r="A109" s="110"/>
      <c r="B109" s="123"/>
      <c r="C109" s="123"/>
      <c r="D109" s="123"/>
      <c r="E109" s="124"/>
      <c r="F109" s="123"/>
      <c r="G109" s="123"/>
    </row>
    <row r="110" spans="1:8" s="130" customFormat="1" outlineLevel="2" x14ac:dyDescent="0.2">
      <c r="A110" s="110" t="s">
        <v>32</v>
      </c>
      <c r="B110" s="125" t="s">
        <v>215</v>
      </c>
      <c r="C110" s="125"/>
      <c r="D110" s="125"/>
      <c r="E110" s="125"/>
      <c r="F110" s="125"/>
      <c r="G110" s="125"/>
    </row>
    <row r="111" spans="1:8" s="130" customFormat="1" outlineLevel="2" x14ac:dyDescent="0.2">
      <c r="A111" s="110"/>
      <c r="B111" s="122"/>
      <c r="C111" s="131"/>
      <c r="D111" s="131"/>
      <c r="E111" s="131"/>
    </row>
    <row r="112" spans="1:8" s="130" customFormat="1" outlineLevel="2" x14ac:dyDescent="0.2">
      <c r="A112" s="111" t="s">
        <v>33</v>
      </c>
      <c r="B112" s="122" t="s">
        <v>191</v>
      </c>
      <c r="C112" s="131"/>
      <c r="D112" s="131"/>
      <c r="E112" s="131"/>
    </row>
    <row r="113" spans="1:8" s="130" customFormat="1" outlineLevel="2" x14ac:dyDescent="0.2">
      <c r="A113" s="110"/>
      <c r="B113" s="122"/>
      <c r="C113" s="131"/>
      <c r="D113" s="131"/>
      <c r="E113" s="131"/>
    </row>
    <row r="114" spans="1:8" s="130" customFormat="1" outlineLevel="2" x14ac:dyDescent="0.2">
      <c r="A114" s="110" t="s">
        <v>136</v>
      </c>
      <c r="B114" s="133" t="s">
        <v>315</v>
      </c>
      <c r="C114" s="131"/>
      <c r="D114" s="131"/>
      <c r="E114" s="131"/>
    </row>
    <row r="115" spans="1:8" s="123" customFormat="1" outlineLevel="2" x14ac:dyDescent="0.2">
      <c r="A115" s="126"/>
      <c r="B115" s="134"/>
    </row>
    <row r="116" spans="1:8" s="130" customFormat="1" outlineLevel="2" x14ac:dyDescent="0.2">
      <c r="A116" s="110" t="s">
        <v>40</v>
      </c>
      <c r="B116" s="122" t="s">
        <v>251</v>
      </c>
      <c r="C116" s="179" t="s">
        <v>329</v>
      </c>
      <c r="D116" s="131"/>
      <c r="E116" s="131"/>
    </row>
    <row r="117" spans="1:8" s="123" customFormat="1" outlineLevel="2" x14ac:dyDescent="0.2">
      <c r="A117" s="126"/>
      <c r="B117" s="134"/>
    </row>
    <row r="118" spans="1:8" s="88" customFormat="1" outlineLevel="1" x14ac:dyDescent="0.2">
      <c r="A118" s="132" t="s">
        <v>157</v>
      </c>
      <c r="B118" s="132" t="str">
        <f ca="1">CONCATENATE(VLOOKUP("*ID",C:D,2,FALSE),"C",COUNTIF(OFFSET(A$1,0,0,ROW(),1), "*conditie")*10)&amp; "T" &amp;(COUNTIF(OFFSET(B$1,0,0,ROW()-1,1),CONCATENATE(VLOOKUP("*ID",C:D,2,FALSE),"C",COUNTIF(OFFSET(A$1,0,0,ROW(),1), "*conditie")*10)&amp; "T*") +1) * 10</f>
        <v>VBPL12C10T70</v>
      </c>
      <c r="C118" s="181" t="s">
        <v>220</v>
      </c>
      <c r="D118" s="181"/>
      <c r="E118" s="181"/>
      <c r="F118" s="132" t="s">
        <v>139</v>
      </c>
      <c r="G118" s="132" t="s">
        <v>18</v>
      </c>
      <c r="H118" s="132" t="s">
        <v>194</v>
      </c>
    </row>
    <row r="119" spans="1:8" s="130" customFormat="1" outlineLevel="2" x14ac:dyDescent="0.2">
      <c r="A119" s="110"/>
      <c r="B119" s="122"/>
      <c r="C119" s="131"/>
      <c r="D119" s="131"/>
      <c r="E119" s="131"/>
    </row>
    <row r="120" spans="1:8" s="130" customFormat="1" outlineLevel="2" x14ac:dyDescent="0.2">
      <c r="A120" s="110" t="s">
        <v>108</v>
      </c>
      <c r="B120" s="129"/>
      <c r="C120" s="131"/>
      <c r="D120" s="131"/>
      <c r="E120" s="131"/>
    </row>
    <row r="121" spans="1:8" s="130" customFormat="1" outlineLevel="2" x14ac:dyDescent="0.2">
      <c r="A121" s="110"/>
      <c r="B121" s="129"/>
      <c r="C121" s="131"/>
      <c r="D121" s="131"/>
      <c r="E121" s="131"/>
    </row>
    <row r="122" spans="1:8" s="130" customFormat="1" outlineLevel="2" x14ac:dyDescent="0.2">
      <c r="A122" s="110"/>
      <c r="B122" s="122"/>
      <c r="C122" s="131"/>
      <c r="D122" s="131"/>
      <c r="E122" s="131"/>
    </row>
    <row r="123" spans="1:8" s="130" customFormat="1" outlineLevel="2" x14ac:dyDescent="0.2">
      <c r="A123" s="110" t="s">
        <v>109</v>
      </c>
      <c r="B123" s="122" t="s">
        <v>107</v>
      </c>
      <c r="C123" s="131"/>
      <c r="D123" s="131"/>
      <c r="E123" s="131"/>
    </row>
    <row r="124" spans="1:8" s="130" customFormat="1" outlineLevel="2" x14ac:dyDescent="0.2">
      <c r="A124" s="110"/>
      <c r="B124" s="122"/>
      <c r="C124" s="131"/>
      <c r="D124" s="131"/>
      <c r="E124" s="131"/>
    </row>
    <row r="125" spans="1:8" s="130" customFormat="1" outlineLevel="2" x14ac:dyDescent="0.2">
      <c r="A125" s="110"/>
      <c r="B125" s="123"/>
      <c r="C125" s="123"/>
      <c r="D125" s="123"/>
      <c r="E125" s="124"/>
      <c r="F125" s="123"/>
      <c r="G125" s="123"/>
    </row>
    <row r="126" spans="1:8" s="130" customFormat="1" outlineLevel="2" x14ac:dyDescent="0.2">
      <c r="A126" s="110" t="s">
        <v>32</v>
      </c>
      <c r="B126" s="125" t="s">
        <v>215</v>
      </c>
      <c r="C126" s="125"/>
      <c r="D126" s="125"/>
      <c r="E126" s="125"/>
      <c r="F126" s="125"/>
      <c r="G126" s="125"/>
    </row>
    <row r="127" spans="1:8" s="130" customFormat="1" outlineLevel="2" x14ac:dyDescent="0.2">
      <c r="A127" s="110"/>
      <c r="B127" s="122"/>
      <c r="C127" s="131"/>
      <c r="D127" s="131"/>
      <c r="E127" s="131"/>
    </row>
    <row r="128" spans="1:8" s="130" customFormat="1" outlineLevel="2" x14ac:dyDescent="0.2">
      <c r="A128" s="111" t="s">
        <v>33</v>
      </c>
      <c r="B128" s="122" t="s">
        <v>191</v>
      </c>
      <c r="C128" s="131"/>
      <c r="D128" s="131"/>
      <c r="E128" s="131"/>
    </row>
    <row r="129" spans="1:8" s="130" customFormat="1" outlineLevel="2" x14ac:dyDescent="0.2">
      <c r="A129" s="110"/>
      <c r="B129" s="122"/>
      <c r="C129" s="131"/>
      <c r="D129" s="131"/>
      <c r="E129" s="131"/>
    </row>
    <row r="130" spans="1:8" s="130" customFormat="1" outlineLevel="2" x14ac:dyDescent="0.2">
      <c r="A130" s="110" t="s">
        <v>136</v>
      </c>
      <c r="B130" s="133" t="s">
        <v>221</v>
      </c>
      <c r="C130" s="131"/>
      <c r="D130" s="131"/>
      <c r="E130" s="131"/>
    </row>
    <row r="131" spans="1:8" s="123" customFormat="1" outlineLevel="2" x14ac:dyDescent="0.2">
      <c r="A131" s="126"/>
      <c r="B131" s="134"/>
    </row>
    <row r="132" spans="1:8" s="130" customFormat="1" outlineLevel="2" x14ac:dyDescent="0.2">
      <c r="A132" s="110" t="s">
        <v>40</v>
      </c>
      <c r="B132" s="139" t="s">
        <v>238</v>
      </c>
      <c r="C132" s="131"/>
      <c r="D132" s="131"/>
      <c r="E132" s="131"/>
    </row>
    <row r="133" spans="1:8" s="123" customFormat="1" outlineLevel="2" x14ac:dyDescent="0.2">
      <c r="A133" s="126"/>
      <c r="B133" s="134"/>
    </row>
    <row r="134" spans="1:8" s="88" customFormat="1" outlineLevel="1" x14ac:dyDescent="0.2">
      <c r="A134" s="132" t="s">
        <v>157</v>
      </c>
      <c r="B134" s="132" t="str">
        <f ca="1">CONCATENATE(VLOOKUP("*ID",C:D,2,FALSE),"C",COUNTIF(OFFSET(A$1,0,0,ROW(),1), "*conditie")*10)&amp; "T" &amp;(COUNTIF(OFFSET(B$1,0,0,ROW()-1,1),CONCATENATE(VLOOKUP("*ID",C:D,2,FALSE),"C",COUNTIF(OFFSET(A$1,0,0,ROW(),1), "*conditie")*10)&amp; "T*") +1) * 10</f>
        <v>VBPL12C10T80</v>
      </c>
      <c r="C134" s="181" t="s">
        <v>222</v>
      </c>
      <c r="D134" s="181"/>
      <c r="E134" s="181"/>
      <c r="F134" s="132" t="s">
        <v>139</v>
      </c>
      <c r="G134" s="132" t="s">
        <v>18</v>
      </c>
      <c r="H134" s="132" t="s">
        <v>194</v>
      </c>
    </row>
    <row r="135" spans="1:8" s="130" customFormat="1" outlineLevel="2" x14ac:dyDescent="0.2">
      <c r="A135" s="110"/>
      <c r="B135" s="122"/>
      <c r="C135" s="131"/>
      <c r="D135" s="131"/>
      <c r="E135" s="131"/>
    </row>
    <row r="136" spans="1:8" s="130" customFormat="1" outlineLevel="2" x14ac:dyDescent="0.2">
      <c r="A136" s="110" t="s">
        <v>108</v>
      </c>
      <c r="B136" s="129" t="s">
        <v>223</v>
      </c>
      <c r="C136" s="90" t="s">
        <v>224</v>
      </c>
      <c r="D136" s="131"/>
      <c r="E136" s="131"/>
    </row>
    <row r="137" spans="1:8" s="130" customFormat="1" outlineLevel="2" x14ac:dyDescent="0.2">
      <c r="A137" s="110"/>
      <c r="B137" s="133" t="s">
        <v>225</v>
      </c>
      <c r="C137" s="135" t="s">
        <v>226</v>
      </c>
      <c r="D137" s="131"/>
      <c r="E137" s="131"/>
    </row>
    <row r="138" spans="1:8" s="130" customFormat="1" outlineLevel="2" x14ac:dyDescent="0.2">
      <c r="A138" s="110"/>
      <c r="B138" s="133" t="s">
        <v>227</v>
      </c>
      <c r="C138" s="135" t="s">
        <v>221</v>
      </c>
      <c r="D138" s="131"/>
      <c r="E138" s="131"/>
    </row>
    <row r="139" spans="1:8" s="130" customFormat="1" outlineLevel="2" x14ac:dyDescent="0.2">
      <c r="A139" s="110"/>
      <c r="B139" s="133" t="s">
        <v>228</v>
      </c>
      <c r="C139" s="135" t="s">
        <v>221</v>
      </c>
      <c r="D139" s="131"/>
      <c r="E139" s="131"/>
    </row>
    <row r="140" spans="1:8" s="130" customFormat="1" outlineLevel="2" x14ac:dyDescent="0.2">
      <c r="A140" s="110"/>
      <c r="B140" s="122"/>
      <c r="C140" s="131"/>
      <c r="D140" s="131"/>
      <c r="E140" s="131"/>
    </row>
    <row r="141" spans="1:8" s="130" customFormat="1" outlineLevel="2" x14ac:dyDescent="0.2">
      <c r="A141" s="110" t="s">
        <v>109</v>
      </c>
      <c r="B141" s="122" t="s">
        <v>107</v>
      </c>
      <c r="C141" s="131"/>
      <c r="D141" s="131"/>
      <c r="E141" s="131"/>
    </row>
    <row r="142" spans="1:8" s="130" customFormat="1" outlineLevel="2" x14ac:dyDescent="0.2">
      <c r="A142" s="110"/>
      <c r="B142" s="122"/>
      <c r="C142" s="131"/>
      <c r="D142" s="131"/>
      <c r="E142" s="131"/>
    </row>
    <row r="143" spans="1:8" s="130" customFormat="1" outlineLevel="2" x14ac:dyDescent="0.2">
      <c r="A143" s="110"/>
      <c r="B143" s="123"/>
      <c r="C143" s="123"/>
      <c r="D143" s="123"/>
      <c r="E143" s="124"/>
      <c r="F143" s="123"/>
      <c r="G143" s="123"/>
    </row>
    <row r="144" spans="1:8" s="130" customFormat="1" outlineLevel="2" x14ac:dyDescent="0.2">
      <c r="A144" s="110" t="s">
        <v>32</v>
      </c>
      <c r="B144" s="125" t="s">
        <v>215</v>
      </c>
      <c r="C144" s="125"/>
      <c r="D144" s="125"/>
      <c r="E144" s="125"/>
      <c r="F144" s="125"/>
      <c r="G144" s="125"/>
    </row>
    <row r="145" spans="1:8" s="130" customFormat="1" outlineLevel="2" x14ac:dyDescent="0.2">
      <c r="A145" s="110"/>
      <c r="B145" s="122"/>
      <c r="C145" s="131"/>
      <c r="D145" s="131"/>
      <c r="E145" s="131"/>
    </row>
    <row r="146" spans="1:8" s="130" customFormat="1" outlineLevel="2" x14ac:dyDescent="0.2">
      <c r="A146" s="111" t="s">
        <v>33</v>
      </c>
      <c r="B146" s="122" t="s">
        <v>191</v>
      </c>
      <c r="C146" s="131"/>
      <c r="D146" s="131"/>
      <c r="E146" s="131"/>
    </row>
    <row r="147" spans="1:8" s="130" customFormat="1" outlineLevel="2" x14ac:dyDescent="0.2">
      <c r="A147" s="110"/>
      <c r="B147" s="122"/>
      <c r="C147" s="131"/>
      <c r="D147" s="131"/>
      <c r="E147" s="131"/>
    </row>
    <row r="148" spans="1:8" s="130" customFormat="1" outlineLevel="2" x14ac:dyDescent="0.2">
      <c r="A148" s="110" t="s">
        <v>136</v>
      </c>
      <c r="B148" s="133" t="s">
        <v>304</v>
      </c>
      <c r="C148" s="131"/>
      <c r="D148" s="131"/>
      <c r="E148" s="131"/>
    </row>
    <row r="149" spans="1:8" s="130" customFormat="1" outlineLevel="2" x14ac:dyDescent="0.2">
      <c r="A149" s="110"/>
      <c r="B149" s="133" t="s">
        <v>225</v>
      </c>
      <c r="C149" s="135" t="s">
        <v>316</v>
      </c>
      <c r="D149" s="131"/>
      <c r="E149" s="131"/>
    </row>
    <row r="150" spans="1:8" s="130" customFormat="1" outlineLevel="2" x14ac:dyDescent="0.2">
      <c r="A150" s="110"/>
      <c r="B150" s="133" t="s">
        <v>227</v>
      </c>
      <c r="C150" s="135" t="s">
        <v>221</v>
      </c>
      <c r="D150" s="131"/>
      <c r="E150" s="131"/>
    </row>
    <row r="151" spans="1:8" s="130" customFormat="1" outlineLevel="2" x14ac:dyDescent="0.2">
      <c r="A151" s="110"/>
      <c r="B151" s="133" t="s">
        <v>228</v>
      </c>
      <c r="C151" s="135" t="s">
        <v>221</v>
      </c>
      <c r="D151" s="131"/>
      <c r="E151" s="131"/>
    </row>
    <row r="152" spans="1:8" s="123" customFormat="1" outlineLevel="2" x14ac:dyDescent="0.2">
      <c r="A152" s="126"/>
      <c r="B152" s="134"/>
    </row>
    <row r="153" spans="1:8" s="130" customFormat="1" outlineLevel="2" x14ac:dyDescent="0.2">
      <c r="A153" s="110" t="s">
        <v>40</v>
      </c>
      <c r="B153" s="122" t="s">
        <v>251</v>
      </c>
      <c r="C153" s="179" t="s">
        <v>436</v>
      </c>
      <c r="D153" s="131"/>
      <c r="E153" s="131"/>
    </row>
    <row r="154" spans="1:8" s="123" customFormat="1" outlineLevel="2" x14ac:dyDescent="0.2">
      <c r="A154" s="126"/>
    </row>
    <row r="155" spans="1:8" s="88" customFormat="1" outlineLevel="1" x14ac:dyDescent="0.2">
      <c r="A155" s="132" t="s">
        <v>157</v>
      </c>
      <c r="B155" s="132" t="str">
        <f ca="1">CONCATENATE(VLOOKUP("*ID",C:D,2,FALSE),"C",COUNTIF(OFFSET(A$1,0,0,ROW(),1), "*conditie")*10)&amp; "T" &amp;(COUNTIF(OFFSET(B$1,0,0,ROW()-1,1),CONCATENATE(VLOOKUP("*ID",C:D,2,FALSE),"C",COUNTIF(OFFSET(A$1,0,0,ROW(),1), "*conditie")*10)&amp; "T*") +1) * 10</f>
        <v>VBPL12C10T90</v>
      </c>
      <c r="C155" s="181" t="s">
        <v>229</v>
      </c>
      <c r="D155" s="181"/>
      <c r="E155" s="181"/>
      <c r="F155" s="132" t="s">
        <v>139</v>
      </c>
      <c r="G155" s="132" t="s">
        <v>18</v>
      </c>
      <c r="H155" s="132" t="s">
        <v>194</v>
      </c>
    </row>
    <row r="156" spans="1:8" s="130" customFormat="1" outlineLevel="2" x14ac:dyDescent="0.2">
      <c r="A156" s="110"/>
      <c r="B156" s="122"/>
      <c r="C156" s="131"/>
      <c r="D156" s="131"/>
      <c r="E156" s="131"/>
    </row>
    <row r="157" spans="1:8" s="130" customFormat="1" outlineLevel="2" x14ac:dyDescent="0.2">
      <c r="A157" s="110" t="s">
        <v>108</v>
      </c>
      <c r="B157" s="129" t="s">
        <v>223</v>
      </c>
      <c r="C157" s="90" t="s">
        <v>224</v>
      </c>
      <c r="D157" s="131"/>
      <c r="E157" s="131"/>
    </row>
    <row r="158" spans="1:8" s="130" customFormat="1" ht="25.5" outlineLevel="2" x14ac:dyDescent="0.2">
      <c r="A158" s="110"/>
      <c r="B158" s="133" t="s">
        <v>225</v>
      </c>
      <c r="C158" s="135" t="s">
        <v>230</v>
      </c>
      <c r="D158" s="131"/>
      <c r="E158" s="131"/>
    </row>
    <row r="159" spans="1:8" s="130" customFormat="1" ht="25.5" outlineLevel="2" x14ac:dyDescent="0.2">
      <c r="A159" s="110"/>
      <c r="B159" s="133" t="s">
        <v>227</v>
      </c>
      <c r="C159" s="135" t="s">
        <v>231</v>
      </c>
      <c r="D159" s="131"/>
      <c r="E159" s="131"/>
    </row>
    <row r="160" spans="1:8" s="130" customFormat="1" ht="25.5" outlineLevel="2" x14ac:dyDescent="0.2">
      <c r="A160" s="110"/>
      <c r="B160" s="133" t="s">
        <v>228</v>
      </c>
      <c r="C160" s="135" t="s">
        <v>232</v>
      </c>
      <c r="D160" s="131"/>
      <c r="E160" s="131"/>
    </row>
    <row r="161" spans="1:7" s="130" customFormat="1" outlineLevel="2" x14ac:dyDescent="0.2">
      <c r="A161" s="110"/>
      <c r="B161" s="122"/>
      <c r="C161" s="131"/>
      <c r="D161" s="131"/>
      <c r="E161" s="131"/>
    </row>
    <row r="162" spans="1:7" s="130" customFormat="1" outlineLevel="2" x14ac:dyDescent="0.2">
      <c r="A162" s="110" t="s">
        <v>109</v>
      </c>
      <c r="B162" s="122" t="s">
        <v>107</v>
      </c>
      <c r="C162" s="131"/>
      <c r="D162" s="131"/>
      <c r="E162" s="131"/>
    </row>
    <row r="163" spans="1:7" s="130" customFormat="1" outlineLevel="2" x14ac:dyDescent="0.2">
      <c r="A163" s="110"/>
      <c r="B163" s="122"/>
      <c r="C163" s="131"/>
      <c r="D163" s="131"/>
      <c r="E163" s="131"/>
    </row>
    <row r="164" spans="1:7" s="130" customFormat="1" outlineLevel="2" x14ac:dyDescent="0.2">
      <c r="A164" s="110"/>
      <c r="B164" s="123"/>
      <c r="C164" s="123"/>
      <c r="D164" s="123"/>
      <c r="E164" s="124"/>
      <c r="F164" s="123"/>
      <c r="G164" s="123"/>
    </row>
    <row r="165" spans="1:7" s="130" customFormat="1" outlineLevel="2" x14ac:dyDescent="0.2">
      <c r="A165" s="110" t="s">
        <v>32</v>
      </c>
      <c r="B165" s="125" t="s">
        <v>215</v>
      </c>
      <c r="C165" s="125"/>
      <c r="D165" s="125"/>
      <c r="E165" s="125"/>
      <c r="F165" s="125"/>
      <c r="G165" s="125"/>
    </row>
    <row r="166" spans="1:7" s="130" customFormat="1" outlineLevel="2" x14ac:dyDescent="0.2">
      <c r="A166" s="110"/>
      <c r="B166" s="122"/>
      <c r="C166" s="131"/>
      <c r="D166" s="131"/>
      <c r="E166" s="131"/>
    </row>
    <row r="167" spans="1:7" s="130" customFormat="1" outlineLevel="2" x14ac:dyDescent="0.2">
      <c r="A167" s="111" t="s">
        <v>33</v>
      </c>
      <c r="B167" s="122" t="s">
        <v>191</v>
      </c>
      <c r="C167" s="131"/>
      <c r="D167" s="131"/>
      <c r="E167" s="131"/>
    </row>
    <row r="168" spans="1:7" s="130" customFormat="1" outlineLevel="2" x14ac:dyDescent="0.2">
      <c r="A168" s="110"/>
      <c r="B168" s="122"/>
      <c r="C168" s="131"/>
      <c r="D168" s="131"/>
      <c r="E168" s="131"/>
    </row>
    <row r="169" spans="1:7" s="130" customFormat="1" outlineLevel="2" x14ac:dyDescent="0.2">
      <c r="A169" s="110" t="s">
        <v>136</v>
      </c>
      <c r="B169" s="133" t="s">
        <v>304</v>
      </c>
      <c r="C169" s="131"/>
      <c r="D169" s="131"/>
      <c r="E169" s="131"/>
    </row>
    <row r="170" spans="1:7" s="130" customFormat="1" outlineLevel="2" x14ac:dyDescent="0.2">
      <c r="A170" s="110"/>
      <c r="B170" s="133" t="s">
        <v>225</v>
      </c>
      <c r="C170" s="135" t="s">
        <v>327</v>
      </c>
      <c r="D170" s="131"/>
      <c r="E170" s="131"/>
    </row>
    <row r="171" spans="1:7" s="130" customFormat="1" outlineLevel="2" x14ac:dyDescent="0.2">
      <c r="A171" s="110"/>
      <c r="B171" s="133" t="s">
        <v>227</v>
      </c>
      <c r="C171" s="135">
        <v>1234</v>
      </c>
      <c r="D171" s="131"/>
      <c r="E171" s="131"/>
    </row>
    <row r="172" spans="1:7" s="130" customFormat="1" outlineLevel="2" x14ac:dyDescent="0.2">
      <c r="A172" s="110"/>
      <c r="B172" s="133" t="s">
        <v>228</v>
      </c>
      <c r="C172" s="135" t="s">
        <v>328</v>
      </c>
      <c r="D172" s="131"/>
      <c r="E172" s="131"/>
    </row>
    <row r="173" spans="1:7" s="130" customFormat="1" outlineLevel="2" x14ac:dyDescent="0.2">
      <c r="A173" s="110"/>
      <c r="B173" s="133"/>
      <c r="C173" s="131"/>
      <c r="D173" s="131"/>
      <c r="E173" s="131"/>
    </row>
    <row r="174" spans="1:7" s="123" customFormat="1" outlineLevel="2" x14ac:dyDescent="0.2">
      <c r="A174" s="126"/>
      <c r="B174" s="134"/>
    </row>
    <row r="175" spans="1:7" s="130" customFormat="1" outlineLevel="2" x14ac:dyDescent="0.2">
      <c r="A175" s="110" t="s">
        <v>40</v>
      </c>
      <c r="B175" s="122" t="s">
        <v>251</v>
      </c>
      <c r="C175" s="179" t="s">
        <v>436</v>
      </c>
      <c r="D175" s="131"/>
      <c r="E175" s="131"/>
    </row>
    <row r="176" spans="1:7" s="123" customFormat="1" outlineLevel="2" x14ac:dyDescent="0.2">
      <c r="A176" s="126"/>
    </row>
  </sheetData>
  <mergeCells count="10">
    <mergeCell ref="C118:E118"/>
    <mergeCell ref="C134:E134"/>
    <mergeCell ref="C155:E155"/>
    <mergeCell ref="C10:E10"/>
    <mergeCell ref="C14:E14"/>
    <mergeCell ref="C38:E38"/>
    <mergeCell ref="C54:E54"/>
    <mergeCell ref="C86:E86"/>
    <mergeCell ref="C102:E102"/>
    <mergeCell ref="C70:E70"/>
  </mergeCells>
  <phoneticPr fontId="0" type="noConversion"/>
  <dataValidations count="4">
    <dataValidation type="list" allowBlank="1" showInputMessage="1" showErrorMessage="1" errorTitle="Not a valid value" error="The value you have entered is not valid_x000a__x000a_A user has restricted values that can be entered into this cell_x000a_" sqref="H10 H14 H38 H54 H70 H86 H102 H118 H134 H155" xr:uid="{00000000-0002-0000-0200-000000000000}">
      <formula1>$H$2:$H$6</formula1>
    </dataValidation>
    <dataValidation type="list" allowBlank="1" showInputMessage="1" showErrorMessage="1" errorTitle="Not a valid value" error="The value you have entered is not valid_x000a__x000a_A user has restricted values that can be entered into this cell_x000a_" sqref="G10 G14 G38 G54 G70 G86 G102 G118 G134 G155" xr:uid="{00000000-0002-0000-0200-000001000000}">
      <formula1>$G$2:$G$7</formula1>
    </dataValidation>
    <dataValidation type="list" allowBlank="1" showInputMessage="1" showErrorMessage="1" errorTitle="Not a valid value" error="The value you have entered is not valid_x000a__x000a_A user has restricted values that can be entered into this cell_x000a_" sqref="F10 F14 F38 F54 F70 F86 F102 F118 F134 F155" xr:uid="{00000000-0002-0000-0200-000002000000}">
      <formula1>$F$2:$F$6</formula1>
    </dataValidation>
    <dataValidation type="list" allowBlank="1" showInputMessage="1" showErrorMessage="1" sqref="D5" xr:uid="{00000000-0002-0000-0200-000003000000}">
      <formula1>$H$2:$H$6</formula1>
    </dataValidation>
  </dataValidations>
  <printOptions headings="1" gridLines="1"/>
  <pageMargins left="0.76" right="0.78740157480314965" top="0.72" bottom="0.7" header="0.51181102362204722" footer="0.51181102362204722"/>
  <pageSetup paperSize="9" scale="55" fitToHeight="100" orientation="landscape" horizontalDpi="4294967295" verticalDpi="4294967295" r:id="rId1"/>
  <headerFooter alignWithMargins="0">
    <oddHeader>&amp;C&amp;A</oddHeader>
    <oddFooter xml:space="preserve">&amp;L&amp;D &amp;CPagina &amp;P van &amp;N&amp;R&amp;F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outlinePr summaryBelow="0"/>
    <pageSetUpPr fitToPage="1"/>
  </sheetPr>
  <dimension ref="A1:H77"/>
  <sheetViews>
    <sheetView workbookViewId="0">
      <pane ySplit="7" topLeftCell="A8" activePane="bottomLeft" state="frozen"/>
      <selection pane="bottomLeft" activeCell="D7" sqref="D7"/>
    </sheetView>
  </sheetViews>
  <sheetFormatPr defaultColWidth="11.42578125" defaultRowHeight="12.75" outlineLevelRow="2" x14ac:dyDescent="0.2"/>
  <cols>
    <col min="1" max="1" width="29.7109375" style="90" customWidth="1"/>
    <col min="2" max="2" width="27.7109375" style="131" customWidth="1"/>
    <col min="3" max="3" width="27.7109375" style="130" customWidth="1"/>
    <col min="4" max="4" width="27.7109375" style="131" customWidth="1"/>
    <col min="5" max="5" width="37" style="131" customWidth="1"/>
    <col min="6" max="20" width="27.7109375" style="130" customWidth="1"/>
    <col min="21" max="16384" width="11.42578125" style="130"/>
  </cols>
  <sheetData>
    <row r="1" spans="1:8" s="99" customFormat="1" x14ac:dyDescent="0.2">
      <c r="A1" s="83" t="s">
        <v>36</v>
      </c>
      <c r="B1" s="83" t="str">
        <f>Clusterkaart!B1</f>
        <v>BMR</v>
      </c>
      <c r="C1" s="83" t="s">
        <v>146</v>
      </c>
      <c r="D1" s="83" t="s">
        <v>239</v>
      </c>
      <c r="E1" s="83"/>
      <c r="F1" s="83" t="s">
        <v>48</v>
      </c>
      <c r="G1" s="83" t="s">
        <v>192</v>
      </c>
      <c r="H1" s="83" t="s">
        <v>193</v>
      </c>
    </row>
    <row r="2" spans="1:8" s="99" customFormat="1" x14ac:dyDescent="0.2">
      <c r="A2" s="83" t="s">
        <v>42</v>
      </c>
      <c r="B2" s="83" t="str">
        <f>Clusterkaart!B3</f>
        <v>2.2</v>
      </c>
      <c r="C2" s="83" t="s">
        <v>147</v>
      </c>
      <c r="D2" s="83"/>
      <c r="E2" s="83"/>
      <c r="F2" s="100" t="s">
        <v>56</v>
      </c>
      <c r="G2" s="100" t="s">
        <v>56</v>
      </c>
      <c r="H2" s="100" t="s">
        <v>56</v>
      </c>
    </row>
    <row r="3" spans="1:8" s="99" customFormat="1" x14ac:dyDescent="0.2">
      <c r="A3" s="83" t="s">
        <v>13</v>
      </c>
      <c r="B3" s="103">
        <f>Clusterkaart!B4</f>
        <v>41395</v>
      </c>
      <c r="C3" s="83" t="s">
        <v>41</v>
      </c>
      <c r="D3" s="103">
        <v>41331</v>
      </c>
      <c r="E3" s="83"/>
      <c r="F3" s="100" t="s">
        <v>139</v>
      </c>
      <c r="G3" s="100" t="s">
        <v>143</v>
      </c>
      <c r="H3" s="100" t="s">
        <v>194</v>
      </c>
    </row>
    <row r="4" spans="1:8" s="99" customFormat="1" x14ac:dyDescent="0.2">
      <c r="A4" s="83" t="s">
        <v>88</v>
      </c>
      <c r="B4" s="83" t="str">
        <f>Clusterkaart!B5</f>
        <v>oBRP</v>
      </c>
      <c r="C4" s="83" t="s">
        <v>12</v>
      </c>
      <c r="D4" s="83" t="s">
        <v>537</v>
      </c>
      <c r="E4" s="83"/>
      <c r="F4" s="100" t="s">
        <v>140</v>
      </c>
      <c r="G4" s="100" t="s">
        <v>26</v>
      </c>
      <c r="H4" s="100" t="s">
        <v>195</v>
      </c>
    </row>
    <row r="5" spans="1:8" s="99" customFormat="1" x14ac:dyDescent="0.2">
      <c r="A5" s="83" t="s">
        <v>89</v>
      </c>
      <c r="B5" s="83" t="str">
        <f>Clusterkaart!B6</f>
        <v>&lt;naam stakeholder&gt;</v>
      </c>
      <c r="C5" s="83" t="s">
        <v>55</v>
      </c>
      <c r="D5" s="83" t="s">
        <v>194</v>
      </c>
      <c r="E5" s="83"/>
      <c r="F5" s="100" t="s">
        <v>141</v>
      </c>
      <c r="G5" s="100" t="s">
        <v>20</v>
      </c>
      <c r="H5" s="100" t="s">
        <v>49</v>
      </c>
    </row>
    <row r="6" spans="1:8" s="99" customFormat="1" x14ac:dyDescent="0.2">
      <c r="A6" s="83" t="s">
        <v>121</v>
      </c>
      <c r="B6" s="83">
        <f>COUNTIF(A:A,"testconditie")+COUNTIF(A:A,"test conditie")</f>
        <v>1</v>
      </c>
      <c r="C6" s="83"/>
      <c r="D6" s="83"/>
      <c r="E6" s="83"/>
      <c r="F6" s="100" t="s">
        <v>142</v>
      </c>
      <c r="G6" s="101" t="s">
        <v>19</v>
      </c>
      <c r="H6" s="100" t="s">
        <v>50</v>
      </c>
    </row>
    <row r="7" spans="1:8" s="99" customFormat="1" x14ac:dyDescent="0.2">
      <c r="A7" s="83" t="s">
        <v>144</v>
      </c>
      <c r="B7" s="83">
        <f>COUNTIF(A:A,"testgeval")+COUNTIF(A:A,"test geval")</f>
        <v>4</v>
      </c>
      <c r="C7" s="83"/>
      <c r="D7" s="83"/>
      <c r="E7" s="83"/>
      <c r="F7" s="115"/>
      <c r="G7" s="100" t="s">
        <v>18</v>
      </c>
      <c r="H7" s="116" t="s">
        <v>64</v>
      </c>
    </row>
    <row r="8" spans="1:8" s="131" customFormat="1" x14ac:dyDescent="0.2">
      <c r="A8" s="117" t="s">
        <v>52</v>
      </c>
      <c r="B8" s="118" t="s">
        <v>53</v>
      </c>
      <c r="D8" s="119"/>
    </row>
    <row r="9" spans="1:8" x14ac:dyDescent="0.2">
      <c r="A9" s="117"/>
      <c r="B9" s="120"/>
      <c r="C9" s="131"/>
      <c r="D9" s="119"/>
    </row>
    <row r="10" spans="1:8" s="99" customFormat="1" x14ac:dyDescent="0.2">
      <c r="A10" s="138" t="s">
        <v>156</v>
      </c>
      <c r="B10" s="137" t="str">
        <f ca="1">CONCATENATE(VLOOKUP("*ID",C:D,2,FALSE),"C",COUNTIF(OFFSET(A$1,0,0,ROW(),1), "*conditie")*10)</f>
        <v>INSC05C10</v>
      </c>
      <c r="C10" s="182" t="s">
        <v>204</v>
      </c>
      <c r="D10" s="183"/>
      <c r="E10" s="183"/>
      <c r="F10" s="138" t="s">
        <v>139</v>
      </c>
      <c r="G10" s="138" t="s">
        <v>18</v>
      </c>
      <c r="H10" s="138" t="s">
        <v>194</v>
      </c>
    </row>
    <row r="11" spans="1:8" s="99" customFormat="1" outlineLevel="1" x14ac:dyDescent="0.2">
      <c r="A11" s="110"/>
      <c r="B11" s="118"/>
      <c r="C11" s="102"/>
    </row>
    <row r="12" spans="1:8" s="99" customFormat="1" outlineLevel="1" x14ac:dyDescent="0.2">
      <c r="A12" s="110" t="s">
        <v>54</v>
      </c>
      <c r="B12" s="127"/>
      <c r="C12" s="130"/>
    </row>
    <row r="13" spans="1:8" s="99" customFormat="1" outlineLevel="1" x14ac:dyDescent="0.2">
      <c r="A13" s="110"/>
      <c r="B13" s="118"/>
      <c r="C13" s="102"/>
    </row>
    <row r="14" spans="1:8" s="88" customFormat="1" outlineLevel="1" x14ac:dyDescent="0.2">
      <c r="A14" s="136" t="s">
        <v>157</v>
      </c>
      <c r="B14" s="136" t="str">
        <f ca="1">CONCATENATE(VLOOKUP("*ID",C:D,2,FALSE),"C",COUNTIF(OFFSET(A$1,0,0,ROW(),1), "*conditie")*10)&amp; "T" &amp;(COUNTIF(OFFSET(B$1,0,0,ROW()-1,1),CONCATENATE(VLOOKUP("*ID",C:D,2,FALSE),"C",COUNTIF(OFFSET(A$1,0,0,ROW(),1), "*conditie")*10)&amp; "T*") +1) * 10</f>
        <v>INSC05C10T10</v>
      </c>
      <c r="C14" s="181" t="s">
        <v>240</v>
      </c>
      <c r="D14" s="181"/>
      <c r="E14" s="181"/>
      <c r="F14" s="136" t="s">
        <v>139</v>
      </c>
      <c r="G14" s="136" t="s">
        <v>18</v>
      </c>
      <c r="H14" s="136" t="s">
        <v>194</v>
      </c>
    </row>
    <row r="15" spans="1:8" outlineLevel="2" x14ac:dyDescent="0.2">
      <c r="A15" s="110"/>
      <c r="B15" s="122"/>
      <c r="C15" s="131"/>
    </row>
    <row r="16" spans="1:8" outlineLevel="2" x14ac:dyDescent="0.2">
      <c r="A16" s="110" t="s">
        <v>108</v>
      </c>
      <c r="B16" s="133" t="s">
        <v>241</v>
      </c>
      <c r="C16" s="131"/>
    </row>
    <row r="17" spans="1:8" outlineLevel="2" x14ac:dyDescent="0.2">
      <c r="A17" s="110"/>
      <c r="B17" s="122"/>
      <c r="C17" s="131"/>
    </row>
    <row r="18" spans="1:8" outlineLevel="2" x14ac:dyDescent="0.2">
      <c r="A18" s="110" t="s">
        <v>109</v>
      </c>
      <c r="B18" s="122" t="s">
        <v>107</v>
      </c>
      <c r="C18" s="131"/>
    </row>
    <row r="19" spans="1:8" outlineLevel="2" x14ac:dyDescent="0.2">
      <c r="A19" s="110"/>
      <c r="B19" s="122"/>
      <c r="C19" s="131"/>
    </row>
    <row r="20" spans="1:8" outlineLevel="2" x14ac:dyDescent="0.2">
      <c r="A20" s="110"/>
      <c r="B20" s="123"/>
      <c r="C20" s="123"/>
      <c r="D20" s="123"/>
      <c r="E20" s="124"/>
      <c r="F20" s="123"/>
      <c r="G20" s="123"/>
    </row>
    <row r="21" spans="1:8" outlineLevel="2" x14ac:dyDescent="0.2">
      <c r="A21" s="110" t="s">
        <v>32</v>
      </c>
      <c r="B21" s="125" t="s">
        <v>197</v>
      </c>
      <c r="C21" s="125"/>
      <c r="D21" s="125"/>
      <c r="E21" s="125"/>
      <c r="F21" s="125"/>
      <c r="G21" s="125"/>
    </row>
    <row r="22" spans="1:8" outlineLevel="2" x14ac:dyDescent="0.2">
      <c r="A22" s="110"/>
      <c r="B22" s="122"/>
      <c r="C22" s="131"/>
    </row>
    <row r="23" spans="1:8" outlineLevel="2" x14ac:dyDescent="0.2">
      <c r="A23" s="111" t="s">
        <v>33</v>
      </c>
      <c r="B23" s="122" t="s">
        <v>191</v>
      </c>
      <c r="C23" s="131"/>
    </row>
    <row r="24" spans="1:8" outlineLevel="2" x14ac:dyDescent="0.2">
      <c r="A24" s="110"/>
      <c r="B24" s="122"/>
      <c r="C24" s="131"/>
    </row>
    <row r="25" spans="1:8" outlineLevel="2" x14ac:dyDescent="0.2">
      <c r="A25" s="110" t="s">
        <v>136</v>
      </c>
      <c r="B25" s="133" t="s">
        <v>317</v>
      </c>
      <c r="C25" s="131"/>
    </row>
    <row r="26" spans="1:8" outlineLevel="2" x14ac:dyDescent="0.2">
      <c r="A26" s="110"/>
      <c r="B26" s="133" t="s">
        <v>318</v>
      </c>
      <c r="C26" s="149" t="s">
        <v>319</v>
      </c>
    </row>
    <row r="27" spans="1:8" s="123" customFormat="1" outlineLevel="2" x14ac:dyDescent="0.2">
      <c r="A27" s="126"/>
    </row>
    <row r="28" spans="1:8" outlineLevel="2" x14ac:dyDescent="0.2">
      <c r="A28" s="110" t="s">
        <v>40</v>
      </c>
      <c r="B28" s="122" t="s">
        <v>251</v>
      </c>
      <c r="C28" s="131"/>
    </row>
    <row r="29" spans="1:8" s="123" customFormat="1" outlineLevel="2" x14ac:dyDescent="0.2">
      <c r="A29" s="126"/>
    </row>
    <row r="30" spans="1:8" s="88" customFormat="1" outlineLevel="1" x14ac:dyDescent="0.2">
      <c r="A30" s="136" t="s">
        <v>157</v>
      </c>
      <c r="B30" s="136" t="str">
        <f ca="1">CONCATENATE(VLOOKUP("*ID",C:D,2,FALSE),"C",COUNTIF(OFFSET(A$1,0,0,ROW(),1), "*conditie")*10)&amp; "T" &amp;(COUNTIF(OFFSET(B$1,0,0,ROW()-1,1),CONCATENATE(VLOOKUP("*ID",C:D,2,FALSE),"C",COUNTIF(OFFSET(A$1,0,0,ROW(),1), "*conditie")*10)&amp; "T*") +1) * 10</f>
        <v>INSC05C10T20</v>
      </c>
      <c r="C30" s="181" t="s">
        <v>242</v>
      </c>
      <c r="D30" s="181"/>
      <c r="E30" s="181"/>
      <c r="F30" s="136" t="s">
        <v>139</v>
      </c>
      <c r="G30" s="136" t="s">
        <v>18</v>
      </c>
      <c r="H30" s="136" t="s">
        <v>194</v>
      </c>
    </row>
    <row r="31" spans="1:8" outlineLevel="2" x14ac:dyDescent="0.2">
      <c r="A31" s="110"/>
      <c r="B31" s="122"/>
      <c r="C31" s="131"/>
    </row>
    <row r="32" spans="1:8" outlineLevel="2" x14ac:dyDescent="0.2">
      <c r="A32" s="110" t="s">
        <v>108</v>
      </c>
      <c r="B32" s="133" t="s">
        <v>241</v>
      </c>
      <c r="C32" s="131"/>
    </row>
    <row r="33" spans="1:8" outlineLevel="2" x14ac:dyDescent="0.2">
      <c r="A33" s="110"/>
      <c r="B33" s="122"/>
      <c r="C33" s="131"/>
    </row>
    <row r="34" spans="1:8" outlineLevel="2" x14ac:dyDescent="0.2">
      <c r="A34" s="110" t="s">
        <v>109</v>
      </c>
      <c r="B34" s="122" t="s">
        <v>107</v>
      </c>
      <c r="C34" s="131"/>
    </row>
    <row r="35" spans="1:8" outlineLevel="2" x14ac:dyDescent="0.2">
      <c r="A35" s="110"/>
      <c r="B35" s="122"/>
      <c r="C35" s="131"/>
    </row>
    <row r="36" spans="1:8" outlineLevel="2" x14ac:dyDescent="0.2">
      <c r="A36" s="110"/>
      <c r="B36" s="123"/>
      <c r="C36" s="123"/>
      <c r="D36" s="123"/>
      <c r="E36" s="124"/>
      <c r="F36" s="123"/>
      <c r="G36" s="123"/>
    </row>
    <row r="37" spans="1:8" outlineLevel="2" x14ac:dyDescent="0.2">
      <c r="A37" s="110" t="s">
        <v>32</v>
      </c>
      <c r="B37" s="125" t="s">
        <v>197</v>
      </c>
      <c r="C37" s="125"/>
      <c r="D37" s="125"/>
      <c r="E37" s="125"/>
      <c r="F37" s="125"/>
      <c r="G37" s="125"/>
    </row>
    <row r="38" spans="1:8" outlineLevel="2" x14ac:dyDescent="0.2">
      <c r="A38" s="110"/>
      <c r="B38" s="122"/>
      <c r="C38" s="131"/>
    </row>
    <row r="39" spans="1:8" outlineLevel="2" x14ac:dyDescent="0.2">
      <c r="A39" s="111" t="s">
        <v>33</v>
      </c>
      <c r="B39" s="122" t="s">
        <v>191</v>
      </c>
      <c r="C39" s="131"/>
    </row>
    <row r="40" spans="1:8" outlineLevel="2" x14ac:dyDescent="0.2">
      <c r="A40" s="110"/>
      <c r="B40" s="122"/>
      <c r="C40" s="131"/>
    </row>
    <row r="41" spans="1:8" outlineLevel="2" x14ac:dyDescent="0.2">
      <c r="A41" s="110" t="s">
        <v>136</v>
      </c>
      <c r="B41" s="133" t="s">
        <v>317</v>
      </c>
      <c r="C41" s="131"/>
    </row>
    <row r="42" spans="1:8" s="123" customFormat="1" outlineLevel="2" x14ac:dyDescent="0.2">
      <c r="A42" s="126"/>
      <c r="B42" s="133" t="s">
        <v>320</v>
      </c>
      <c r="C42" s="149" t="s">
        <v>319</v>
      </c>
    </row>
    <row r="43" spans="1:8" s="123" customFormat="1" outlineLevel="2" x14ac:dyDescent="0.2">
      <c r="A43" s="126"/>
      <c r="B43" s="133"/>
    </row>
    <row r="44" spans="1:8" outlineLevel="2" x14ac:dyDescent="0.2">
      <c r="A44" s="110" t="s">
        <v>40</v>
      </c>
      <c r="B44" s="122" t="s">
        <v>251</v>
      </c>
      <c r="C44" s="131"/>
    </row>
    <row r="45" spans="1:8" s="123" customFormat="1" outlineLevel="2" x14ac:dyDescent="0.2">
      <c r="A45" s="126"/>
    </row>
    <row r="46" spans="1:8" s="88" customFormat="1" outlineLevel="1" x14ac:dyDescent="0.2">
      <c r="A46" s="136" t="s">
        <v>157</v>
      </c>
      <c r="B46" s="136" t="str">
        <f ca="1">CONCATENATE(VLOOKUP("*ID",C:D,2,FALSE),"C",COUNTIF(OFFSET(A$1,0,0,ROW(),1), "*conditie")*10)&amp; "T" &amp;(COUNTIF(OFFSET(B$1,0,0,ROW()-1,1),CONCATENATE(VLOOKUP("*ID",C:D,2,FALSE),"C",COUNTIF(OFFSET(A$1,0,0,ROW(),1), "*conditie")*10)&amp; "T*") +1) * 10</f>
        <v>INSC05C10T30</v>
      </c>
      <c r="C46" s="181" t="s">
        <v>243</v>
      </c>
      <c r="D46" s="181"/>
      <c r="E46" s="181"/>
      <c r="F46" s="136" t="s">
        <v>139</v>
      </c>
      <c r="G46" s="136" t="s">
        <v>18</v>
      </c>
      <c r="H46" s="136" t="s">
        <v>194</v>
      </c>
    </row>
    <row r="47" spans="1:8" outlineLevel="2" x14ac:dyDescent="0.2">
      <c r="A47" s="110"/>
      <c r="B47" s="122"/>
      <c r="C47" s="131"/>
    </row>
    <row r="48" spans="1:8" outlineLevel="2" x14ac:dyDescent="0.2">
      <c r="A48" s="110" t="s">
        <v>108</v>
      </c>
      <c r="B48" s="133" t="s">
        <v>244</v>
      </c>
      <c r="C48" s="131"/>
    </row>
    <row r="49" spans="1:8" outlineLevel="2" x14ac:dyDescent="0.2">
      <c r="A49" s="110"/>
      <c r="B49" s="122"/>
      <c r="C49" s="131"/>
    </row>
    <row r="50" spans="1:8" outlineLevel="2" x14ac:dyDescent="0.2">
      <c r="A50" s="110" t="s">
        <v>109</v>
      </c>
      <c r="B50" s="122" t="s">
        <v>107</v>
      </c>
      <c r="C50" s="131"/>
    </row>
    <row r="51" spans="1:8" outlineLevel="2" x14ac:dyDescent="0.2">
      <c r="A51" s="110"/>
      <c r="B51" s="122"/>
      <c r="C51" s="131"/>
    </row>
    <row r="52" spans="1:8" outlineLevel="2" x14ac:dyDescent="0.2">
      <c r="A52" s="110"/>
      <c r="B52" s="123"/>
      <c r="C52" s="123"/>
      <c r="D52" s="123"/>
      <c r="E52" s="124"/>
      <c r="F52" s="123"/>
      <c r="G52" s="123"/>
    </row>
    <row r="53" spans="1:8" outlineLevel="2" x14ac:dyDescent="0.2">
      <c r="A53" s="110" t="s">
        <v>32</v>
      </c>
      <c r="B53" s="125" t="s">
        <v>197</v>
      </c>
      <c r="C53" s="125"/>
      <c r="D53" s="125"/>
      <c r="E53" s="125"/>
      <c r="F53" s="125"/>
      <c r="G53" s="125"/>
    </row>
    <row r="54" spans="1:8" outlineLevel="2" x14ac:dyDescent="0.2">
      <c r="A54" s="110"/>
      <c r="B54" s="122"/>
      <c r="C54" s="131"/>
    </row>
    <row r="55" spans="1:8" outlineLevel="2" x14ac:dyDescent="0.2">
      <c r="A55" s="111" t="s">
        <v>33</v>
      </c>
      <c r="B55" s="122" t="s">
        <v>191</v>
      </c>
      <c r="C55" s="131"/>
    </row>
    <row r="56" spans="1:8" outlineLevel="2" x14ac:dyDescent="0.2">
      <c r="A56" s="110"/>
      <c r="B56" s="122"/>
      <c r="C56" s="131"/>
    </row>
    <row r="57" spans="1:8" outlineLevel="2" x14ac:dyDescent="0.2">
      <c r="A57" s="110" t="s">
        <v>136</v>
      </c>
      <c r="B57" s="133" t="s">
        <v>317</v>
      </c>
      <c r="C57" s="131"/>
    </row>
    <row r="58" spans="1:8" outlineLevel="2" x14ac:dyDescent="0.2">
      <c r="A58" s="110"/>
      <c r="B58" s="133" t="s">
        <v>321</v>
      </c>
      <c r="C58" s="131" t="b">
        <v>0</v>
      </c>
    </row>
    <row r="59" spans="1:8" s="123" customFormat="1" outlineLevel="2" x14ac:dyDescent="0.2">
      <c r="A59" s="126"/>
    </row>
    <row r="60" spans="1:8" outlineLevel="2" x14ac:dyDescent="0.2">
      <c r="A60" s="110" t="s">
        <v>40</v>
      </c>
      <c r="B60" s="122" t="s">
        <v>251</v>
      </c>
      <c r="C60" s="131"/>
    </row>
    <row r="61" spans="1:8" s="123" customFormat="1" outlineLevel="2" x14ac:dyDescent="0.2">
      <c r="A61" s="126"/>
    </row>
    <row r="62" spans="1:8" s="88" customFormat="1" outlineLevel="1" x14ac:dyDescent="0.2">
      <c r="A62" s="143" t="s">
        <v>157</v>
      </c>
      <c r="B62" s="143" t="str">
        <f ca="1">CONCATENATE(VLOOKUP("*ID",C:D,2,FALSE),"C",COUNTIF(OFFSET(A$1,0,0,ROW(),1), "*conditie")*10)&amp; "T" &amp;(COUNTIF(OFFSET(B$1,0,0,ROW()-1,1),CONCATENATE(VLOOKUP("*ID",C:D,2,FALSE),"C",COUNTIF(OFFSET(A$1,0,0,ROW(),1), "*conditie")*10)&amp; "T*") +1) * 10</f>
        <v>INSC05C10T40</v>
      </c>
      <c r="C62" s="181" t="s">
        <v>285</v>
      </c>
      <c r="D62" s="181"/>
      <c r="E62" s="181"/>
      <c r="F62" s="143" t="s">
        <v>139</v>
      </c>
      <c r="G62" s="143" t="s">
        <v>18</v>
      </c>
      <c r="H62" s="143" t="s">
        <v>194</v>
      </c>
    </row>
    <row r="63" spans="1:8" outlineLevel="2" x14ac:dyDescent="0.2">
      <c r="A63" s="110"/>
      <c r="B63" s="122"/>
      <c r="C63" s="131"/>
    </row>
    <row r="64" spans="1:8" outlineLevel="2" x14ac:dyDescent="0.2">
      <c r="A64" s="110" t="s">
        <v>108</v>
      </c>
      <c r="B64" s="133" t="s">
        <v>286</v>
      </c>
      <c r="C64" s="131"/>
    </row>
    <row r="65" spans="1:7" outlineLevel="2" x14ac:dyDescent="0.2">
      <c r="A65" s="110"/>
      <c r="B65" s="122"/>
      <c r="C65" s="131"/>
    </row>
    <row r="66" spans="1:7" outlineLevel="2" x14ac:dyDescent="0.2">
      <c r="A66" s="110" t="s">
        <v>109</v>
      </c>
      <c r="B66" s="122" t="s">
        <v>107</v>
      </c>
      <c r="C66" s="131"/>
    </row>
    <row r="67" spans="1:7" outlineLevel="2" x14ac:dyDescent="0.2">
      <c r="A67" s="110"/>
      <c r="B67" s="122"/>
      <c r="C67" s="131"/>
    </row>
    <row r="68" spans="1:7" outlineLevel="2" x14ac:dyDescent="0.2">
      <c r="A68" s="110"/>
      <c r="B68" s="123"/>
      <c r="C68" s="123"/>
      <c r="D68" s="123"/>
      <c r="E68" s="124"/>
      <c r="F68" s="123"/>
      <c r="G68" s="123"/>
    </row>
    <row r="69" spans="1:7" outlineLevel="2" x14ac:dyDescent="0.2">
      <c r="A69" s="110" t="s">
        <v>32</v>
      </c>
      <c r="B69" s="125" t="s">
        <v>287</v>
      </c>
      <c r="C69" s="125"/>
      <c r="D69" s="125"/>
      <c r="E69" s="125"/>
      <c r="F69" s="125"/>
      <c r="G69" s="125"/>
    </row>
    <row r="70" spans="1:7" outlineLevel="2" x14ac:dyDescent="0.2">
      <c r="A70" s="110"/>
      <c r="B70" s="122"/>
      <c r="C70" s="131"/>
    </row>
    <row r="71" spans="1:7" outlineLevel="2" x14ac:dyDescent="0.2">
      <c r="A71" s="111" t="s">
        <v>33</v>
      </c>
      <c r="B71" s="122" t="s">
        <v>191</v>
      </c>
      <c r="C71" s="131"/>
    </row>
    <row r="72" spans="1:7" outlineLevel="2" x14ac:dyDescent="0.2">
      <c r="A72" s="110"/>
      <c r="B72" s="122"/>
      <c r="C72" s="131"/>
    </row>
    <row r="73" spans="1:7" outlineLevel="2" x14ac:dyDescent="0.2">
      <c r="A73" s="110" t="s">
        <v>136</v>
      </c>
      <c r="B73" s="133" t="s">
        <v>317</v>
      </c>
      <c r="C73" s="131"/>
    </row>
    <row r="74" spans="1:7" s="123" customFormat="1" outlineLevel="2" x14ac:dyDescent="0.2">
      <c r="A74" s="126"/>
      <c r="B74" s="133" t="s">
        <v>322</v>
      </c>
      <c r="C74" s="123" t="b">
        <v>0</v>
      </c>
    </row>
    <row r="75" spans="1:7" s="123" customFormat="1" outlineLevel="2" x14ac:dyDescent="0.2">
      <c r="A75" s="126"/>
      <c r="B75" s="133"/>
    </row>
    <row r="76" spans="1:7" outlineLevel="2" x14ac:dyDescent="0.2">
      <c r="A76" s="110" t="s">
        <v>40</v>
      </c>
      <c r="B76" s="122" t="s">
        <v>251</v>
      </c>
      <c r="C76" s="131"/>
    </row>
    <row r="77" spans="1:7" s="123" customFormat="1" outlineLevel="2" x14ac:dyDescent="0.2">
      <c r="A77" s="126"/>
    </row>
  </sheetData>
  <mergeCells count="5">
    <mergeCell ref="C30:E30"/>
    <mergeCell ref="C46:E46"/>
    <mergeCell ref="C10:E10"/>
    <mergeCell ref="C14:E14"/>
    <mergeCell ref="C62:E62"/>
  </mergeCells>
  <dataValidations disablePrompts="1" count="4">
    <dataValidation type="list" allowBlank="1" showInputMessage="1" showErrorMessage="1" sqref="D5" xr:uid="{00000000-0002-0000-0300-000000000000}">
      <formula1>$H$2:$H$6</formula1>
    </dataValidation>
    <dataValidation type="list" allowBlank="1" showInputMessage="1" showErrorMessage="1" errorTitle="Not a valid value" error="The value you have entered is not valid_x000a__x000a_A user has restricted values that can be entered into this cell_x000a_" sqref="F10 F14 F30 F46 F62" xr:uid="{00000000-0002-0000-0300-000001000000}">
      <formula1>$F$2:$F$6</formula1>
    </dataValidation>
    <dataValidation type="list" allowBlank="1" showInputMessage="1" showErrorMessage="1" errorTitle="Not a valid value" error="The value you have entered is not valid_x000a__x000a_A user has restricted values that can be entered into this cell_x000a_" sqref="G10 G14 G30 G46 G62" xr:uid="{00000000-0002-0000-0300-000002000000}">
      <formula1>$G$2:$G$7</formula1>
    </dataValidation>
    <dataValidation type="list" allowBlank="1" showInputMessage="1" showErrorMessage="1" errorTitle="Not a valid value" error="The value you have entered is not valid_x000a__x000a_A user has restricted values that can be entered into this cell_x000a_" sqref="H10 H14 H30 H46 H62" xr:uid="{00000000-0002-0000-0300-000003000000}">
      <formula1>$H$2:$H$6</formula1>
    </dataValidation>
  </dataValidations>
  <printOptions headings="1" gridLines="1"/>
  <pageMargins left="0.76" right="0.78740157480314965" top="0.72" bottom="0.7" header="0.51181102362204722" footer="0.51181102362204722"/>
  <pageSetup paperSize="9" scale="55" fitToHeight="100" orientation="landscape" horizontalDpi="4294967295" verticalDpi="4294967295" r:id="rId1"/>
  <headerFooter alignWithMargins="0">
    <oddHeader>&amp;C&amp;A</oddHeader>
    <oddFooter xml:space="preserve">&amp;L&amp;D &amp;CPagina &amp;P van &amp;N&amp;R&amp;F </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outlinePr summaryBelow="0"/>
    <pageSetUpPr fitToPage="1"/>
  </sheetPr>
  <dimension ref="A1:H43"/>
  <sheetViews>
    <sheetView workbookViewId="0">
      <pane ySplit="7" topLeftCell="A8" activePane="bottomLeft" state="frozen"/>
      <selection pane="bottomLeft" activeCell="D7" sqref="D7"/>
    </sheetView>
  </sheetViews>
  <sheetFormatPr defaultColWidth="11.42578125" defaultRowHeight="12.75" outlineLevelRow="2" x14ac:dyDescent="0.2"/>
  <cols>
    <col min="1" max="1" width="29.7109375" style="90" customWidth="1"/>
    <col min="2" max="2" width="27.7109375" style="131" customWidth="1"/>
    <col min="3" max="3" width="27.7109375" style="130" customWidth="1"/>
    <col min="4" max="4" width="27.7109375" style="131" customWidth="1"/>
    <col min="5" max="5" width="37" style="131" customWidth="1"/>
    <col min="6" max="20" width="27.7109375" style="130" customWidth="1"/>
    <col min="21" max="16384" width="11.42578125" style="130"/>
  </cols>
  <sheetData>
    <row r="1" spans="1:8" s="99" customFormat="1" x14ac:dyDescent="0.2">
      <c r="A1" s="83" t="s">
        <v>36</v>
      </c>
      <c r="B1" s="83" t="str">
        <f>Clusterkaart!B1</f>
        <v>BMR</v>
      </c>
      <c r="C1" s="83" t="s">
        <v>146</v>
      </c>
      <c r="D1" s="83" t="s">
        <v>245</v>
      </c>
      <c r="E1" s="83"/>
      <c r="F1" s="83" t="s">
        <v>48</v>
      </c>
      <c r="G1" s="83" t="s">
        <v>192</v>
      </c>
      <c r="H1" s="83" t="s">
        <v>193</v>
      </c>
    </row>
    <row r="2" spans="1:8" s="99" customFormat="1" x14ac:dyDescent="0.2">
      <c r="A2" s="83" t="s">
        <v>42</v>
      </c>
      <c r="B2" s="83" t="str">
        <f>Clusterkaart!B3</f>
        <v>2.2</v>
      </c>
      <c r="C2" s="83" t="s">
        <v>147</v>
      </c>
      <c r="D2" s="83"/>
      <c r="E2" s="83"/>
      <c r="F2" s="100" t="s">
        <v>56</v>
      </c>
      <c r="G2" s="100" t="s">
        <v>56</v>
      </c>
      <c r="H2" s="100" t="s">
        <v>56</v>
      </c>
    </row>
    <row r="3" spans="1:8" s="99" customFormat="1" x14ac:dyDescent="0.2">
      <c r="A3" s="83" t="s">
        <v>13</v>
      </c>
      <c r="B3" s="103">
        <f>Clusterkaart!B4</f>
        <v>41395</v>
      </c>
      <c r="C3" s="83" t="s">
        <v>41</v>
      </c>
      <c r="D3" s="103">
        <v>41331</v>
      </c>
      <c r="E3" s="83"/>
      <c r="F3" s="100" t="s">
        <v>139</v>
      </c>
      <c r="G3" s="100" t="s">
        <v>143</v>
      </c>
      <c r="H3" s="100" t="s">
        <v>194</v>
      </c>
    </row>
    <row r="4" spans="1:8" s="99" customFormat="1" x14ac:dyDescent="0.2">
      <c r="A4" s="83" t="s">
        <v>88</v>
      </c>
      <c r="B4" s="83" t="str">
        <f>Clusterkaart!B5</f>
        <v>oBRP</v>
      </c>
      <c r="C4" s="83" t="s">
        <v>12</v>
      </c>
      <c r="D4" s="83" t="s">
        <v>537</v>
      </c>
      <c r="E4" s="83"/>
      <c r="F4" s="100" t="s">
        <v>140</v>
      </c>
      <c r="G4" s="100" t="s">
        <v>26</v>
      </c>
      <c r="H4" s="100" t="s">
        <v>195</v>
      </c>
    </row>
    <row r="5" spans="1:8" s="99" customFormat="1" x14ac:dyDescent="0.2">
      <c r="A5" s="83" t="s">
        <v>89</v>
      </c>
      <c r="B5" s="83" t="str">
        <f>Clusterkaart!B6</f>
        <v>&lt;naam stakeholder&gt;</v>
      </c>
      <c r="C5" s="83" t="s">
        <v>55</v>
      </c>
      <c r="D5" s="83" t="s">
        <v>194</v>
      </c>
      <c r="E5" s="83"/>
      <c r="F5" s="100" t="s">
        <v>141</v>
      </c>
      <c r="G5" s="100" t="s">
        <v>20</v>
      </c>
      <c r="H5" s="100" t="s">
        <v>49</v>
      </c>
    </row>
    <row r="6" spans="1:8" s="99" customFormat="1" x14ac:dyDescent="0.2">
      <c r="A6" s="83" t="s">
        <v>121</v>
      </c>
      <c r="B6" s="83">
        <f>COUNTIF(A:A,"testconditie")+COUNTIF(A:A,"test conditie")</f>
        <v>1</v>
      </c>
      <c r="C6" s="83"/>
      <c r="D6" s="83"/>
      <c r="E6" s="83"/>
      <c r="F6" s="100" t="s">
        <v>142</v>
      </c>
      <c r="G6" s="101" t="s">
        <v>19</v>
      </c>
      <c r="H6" s="100" t="s">
        <v>50</v>
      </c>
    </row>
    <row r="7" spans="1:8" s="99" customFormat="1" x14ac:dyDescent="0.2">
      <c r="A7" s="83" t="s">
        <v>144</v>
      </c>
      <c r="B7" s="83">
        <f>COUNTIF(A:A,"testgeval")+COUNTIF(A:A,"test geval")</f>
        <v>2</v>
      </c>
      <c r="C7" s="83"/>
      <c r="D7" s="83"/>
      <c r="E7" s="83"/>
      <c r="F7" s="115"/>
      <c r="G7" s="100" t="s">
        <v>18</v>
      </c>
      <c r="H7" s="116" t="s">
        <v>64</v>
      </c>
    </row>
    <row r="8" spans="1:8" s="131" customFormat="1" x14ac:dyDescent="0.2">
      <c r="A8" s="117" t="s">
        <v>52</v>
      </c>
      <c r="B8" s="118" t="s">
        <v>53</v>
      </c>
      <c r="D8" s="119"/>
    </row>
    <row r="9" spans="1:8" x14ac:dyDescent="0.2">
      <c r="A9" s="117"/>
      <c r="B9" s="120"/>
      <c r="C9" s="131"/>
      <c r="D9" s="119"/>
    </row>
    <row r="10" spans="1:8" s="99" customFormat="1" x14ac:dyDescent="0.2">
      <c r="A10" s="138" t="s">
        <v>156</v>
      </c>
      <c r="B10" s="137" t="str">
        <f ca="1">CONCATENATE(VLOOKUP("*ID",C:D,2,FALSE),"C",COUNTIF(OFFSET(A$1,0,0,ROW(),1), "*conditie")*10)</f>
        <v>ACTIEC10</v>
      </c>
      <c r="C10" s="182" t="s">
        <v>204</v>
      </c>
      <c r="D10" s="183"/>
      <c r="E10" s="183"/>
      <c r="F10" s="138" t="s">
        <v>139</v>
      </c>
      <c r="G10" s="138" t="s">
        <v>18</v>
      </c>
      <c r="H10" s="138" t="s">
        <v>194</v>
      </c>
    </row>
    <row r="11" spans="1:8" s="99" customFormat="1" outlineLevel="1" x14ac:dyDescent="0.2">
      <c r="A11" s="110"/>
      <c r="B11" s="118"/>
      <c r="C11" s="102"/>
    </row>
    <row r="12" spans="1:8" s="99" customFormat="1" outlineLevel="1" x14ac:dyDescent="0.2">
      <c r="A12" s="110" t="s">
        <v>54</v>
      </c>
      <c r="B12" s="127"/>
      <c r="C12" s="130"/>
    </row>
    <row r="13" spans="1:8" s="99" customFormat="1" outlineLevel="1" x14ac:dyDescent="0.2">
      <c r="A13" s="110"/>
      <c r="B13" s="118"/>
      <c r="C13" s="102"/>
    </row>
    <row r="14" spans="1:8" s="88" customFormat="1" outlineLevel="1" x14ac:dyDescent="0.2">
      <c r="A14" s="136" t="s">
        <v>157</v>
      </c>
      <c r="B14" s="136" t="str">
        <f ca="1">CONCATENATE(VLOOKUP("*ID",C:D,2,FALSE),"C",COUNTIF(OFFSET(A$1,0,0,ROW(),1), "*conditie")*10)&amp; "T" &amp;(COUNTIF(OFFSET(B$1,0,0,ROW()-1,1),CONCATENATE(VLOOKUP("*ID",C:D,2,FALSE),"C",COUNTIF(OFFSET(A$1,0,0,ROW(),1), "*conditie")*10)&amp; "T*") +1) * 10</f>
        <v>ACTIEC10T10</v>
      </c>
      <c r="C14" s="181" t="s">
        <v>246</v>
      </c>
      <c r="D14" s="181"/>
      <c r="E14" s="181"/>
      <c r="F14" s="136" t="s">
        <v>139</v>
      </c>
      <c r="G14" s="136" t="s">
        <v>18</v>
      </c>
      <c r="H14" s="136" t="s">
        <v>194</v>
      </c>
    </row>
    <row r="15" spans="1:8" outlineLevel="2" x14ac:dyDescent="0.2">
      <c r="A15" s="110"/>
      <c r="B15" s="122"/>
      <c r="C15" s="131"/>
    </row>
    <row r="16" spans="1:8" outlineLevel="2" x14ac:dyDescent="0.2">
      <c r="A16" s="110" t="s">
        <v>108</v>
      </c>
      <c r="B16" s="133" t="s">
        <v>247</v>
      </c>
      <c r="C16" s="131"/>
    </row>
    <row r="17" spans="1:8" outlineLevel="2" x14ac:dyDescent="0.2">
      <c r="A17" s="110"/>
      <c r="B17" s="122"/>
      <c r="C17" s="131"/>
    </row>
    <row r="18" spans="1:8" outlineLevel="2" x14ac:dyDescent="0.2">
      <c r="A18" s="110" t="s">
        <v>109</v>
      </c>
      <c r="B18" s="122" t="s">
        <v>107</v>
      </c>
      <c r="C18" s="131"/>
    </row>
    <row r="19" spans="1:8" outlineLevel="2" x14ac:dyDescent="0.2">
      <c r="A19" s="110"/>
      <c r="B19" s="122"/>
      <c r="C19" s="131"/>
    </row>
    <row r="20" spans="1:8" outlineLevel="2" x14ac:dyDescent="0.2">
      <c r="A20" s="110"/>
      <c r="B20" s="123"/>
      <c r="C20" s="123"/>
      <c r="D20" s="123"/>
      <c r="E20" s="124"/>
      <c r="F20" s="123"/>
      <c r="G20" s="123"/>
    </row>
    <row r="21" spans="1:8" outlineLevel="2" x14ac:dyDescent="0.2">
      <c r="A21" s="110" t="s">
        <v>32</v>
      </c>
      <c r="B21" s="125" t="s">
        <v>248</v>
      </c>
      <c r="C21" s="125"/>
      <c r="D21" s="125"/>
      <c r="E21" s="125"/>
      <c r="F21" s="125"/>
      <c r="G21" s="125"/>
    </row>
    <row r="22" spans="1:8" outlineLevel="2" x14ac:dyDescent="0.2">
      <c r="A22" s="110"/>
      <c r="B22" s="122"/>
      <c r="C22" s="131"/>
    </row>
    <row r="23" spans="1:8" outlineLevel="2" x14ac:dyDescent="0.2">
      <c r="A23" s="111" t="s">
        <v>33</v>
      </c>
      <c r="B23" s="122" t="s">
        <v>191</v>
      </c>
      <c r="C23" s="131"/>
    </row>
    <row r="24" spans="1:8" outlineLevel="2" x14ac:dyDescent="0.2">
      <c r="A24" s="110"/>
      <c r="B24" s="122"/>
      <c r="C24" s="131"/>
    </row>
    <row r="25" spans="1:8" outlineLevel="2" x14ac:dyDescent="0.2">
      <c r="A25" s="110" t="s">
        <v>136</v>
      </c>
      <c r="B25" s="133" t="s">
        <v>323</v>
      </c>
      <c r="C25" s="131"/>
    </row>
    <row r="26" spans="1:8" s="123" customFormat="1" outlineLevel="2" x14ac:dyDescent="0.2">
      <c r="A26" s="126"/>
      <c r="B26" s="146" t="s">
        <v>246</v>
      </c>
    </row>
    <row r="27" spans="1:8" outlineLevel="2" x14ac:dyDescent="0.2">
      <c r="A27" s="110" t="s">
        <v>40</v>
      </c>
      <c r="B27" s="122" t="s">
        <v>251</v>
      </c>
      <c r="C27" s="131"/>
    </row>
    <row r="28" spans="1:8" s="123" customFormat="1" outlineLevel="2" x14ac:dyDescent="0.2">
      <c r="A28" s="126"/>
    </row>
    <row r="29" spans="1:8" s="88" customFormat="1" outlineLevel="1" x14ac:dyDescent="0.2">
      <c r="A29" s="136" t="s">
        <v>157</v>
      </c>
      <c r="B29" s="136" t="str">
        <f ca="1">CONCATENATE(VLOOKUP("*ID",C:D,2,FALSE),"C",COUNTIF(OFFSET(A$1,0,0,ROW(),1), "*conditie")*10)&amp; "T" &amp;(COUNTIF(OFFSET(B$1,0,0,ROW()-1,1),CONCATENATE(VLOOKUP("*ID",C:D,2,FALSE),"C",COUNTIF(OFFSET(A$1,0,0,ROW(),1), "*conditie")*10)&amp; "T*") +1) * 10</f>
        <v>ACTIEC10T20</v>
      </c>
      <c r="C29" s="181" t="s">
        <v>249</v>
      </c>
      <c r="D29" s="181"/>
      <c r="E29" s="181"/>
      <c r="F29" s="136" t="s">
        <v>139</v>
      </c>
      <c r="G29" s="136" t="s">
        <v>18</v>
      </c>
      <c r="H29" s="136" t="s">
        <v>194</v>
      </c>
    </row>
    <row r="30" spans="1:8" outlineLevel="2" x14ac:dyDescent="0.2">
      <c r="A30" s="110"/>
      <c r="B30" s="122"/>
      <c r="C30" s="131"/>
    </row>
    <row r="31" spans="1:8" outlineLevel="2" x14ac:dyDescent="0.2">
      <c r="A31" s="110" t="s">
        <v>108</v>
      </c>
      <c r="B31" s="133" t="s">
        <v>250</v>
      </c>
      <c r="C31" s="131"/>
    </row>
    <row r="32" spans="1:8" outlineLevel="2" x14ac:dyDescent="0.2">
      <c r="A32" s="110"/>
      <c r="B32" s="122"/>
      <c r="C32" s="131"/>
    </row>
    <row r="33" spans="1:7" outlineLevel="2" x14ac:dyDescent="0.2">
      <c r="A33" s="110" t="s">
        <v>109</v>
      </c>
      <c r="B33" s="122" t="s">
        <v>107</v>
      </c>
      <c r="C33" s="131"/>
    </row>
    <row r="34" spans="1:7" outlineLevel="2" x14ac:dyDescent="0.2">
      <c r="A34" s="110"/>
      <c r="B34" s="122"/>
      <c r="C34" s="131"/>
    </row>
    <row r="35" spans="1:7" outlineLevel="2" x14ac:dyDescent="0.2">
      <c r="A35" s="110"/>
      <c r="B35" s="123"/>
      <c r="C35" s="123"/>
      <c r="D35" s="123"/>
      <c r="E35" s="124"/>
      <c r="F35" s="123"/>
      <c r="G35" s="123"/>
    </row>
    <row r="36" spans="1:7" outlineLevel="2" x14ac:dyDescent="0.2">
      <c r="A36" s="110" t="s">
        <v>32</v>
      </c>
      <c r="B36" s="125" t="s">
        <v>248</v>
      </c>
      <c r="C36" s="125"/>
      <c r="D36" s="125"/>
      <c r="E36" s="125"/>
      <c r="F36" s="125"/>
      <c r="G36" s="125"/>
    </row>
    <row r="37" spans="1:7" outlineLevel="2" x14ac:dyDescent="0.2">
      <c r="A37" s="110"/>
      <c r="B37" s="122"/>
      <c r="C37" s="131"/>
    </row>
    <row r="38" spans="1:7" outlineLevel="2" x14ac:dyDescent="0.2">
      <c r="A38" s="111" t="s">
        <v>33</v>
      </c>
      <c r="B38" s="122" t="s">
        <v>191</v>
      </c>
      <c r="C38" s="131"/>
    </row>
    <row r="39" spans="1:7" outlineLevel="2" x14ac:dyDescent="0.2">
      <c r="A39" s="110"/>
      <c r="B39" s="122"/>
      <c r="C39" s="131"/>
    </row>
    <row r="40" spans="1:7" outlineLevel="2" x14ac:dyDescent="0.2">
      <c r="A40" s="110" t="s">
        <v>136</v>
      </c>
      <c r="B40" s="133" t="s">
        <v>323</v>
      </c>
      <c r="C40" s="131"/>
    </row>
    <row r="41" spans="1:7" s="123" customFormat="1" outlineLevel="2" x14ac:dyDescent="0.2">
      <c r="A41" s="126"/>
      <c r="B41" s="146" t="s">
        <v>324</v>
      </c>
    </row>
    <row r="42" spans="1:7" outlineLevel="2" x14ac:dyDescent="0.2">
      <c r="A42" s="110" t="s">
        <v>40</v>
      </c>
      <c r="B42" s="122" t="s">
        <v>251</v>
      </c>
      <c r="C42" s="131"/>
    </row>
    <row r="43" spans="1:7" s="123" customFormat="1" outlineLevel="2" x14ac:dyDescent="0.2">
      <c r="A43" s="126"/>
    </row>
  </sheetData>
  <mergeCells count="3">
    <mergeCell ref="C10:E10"/>
    <mergeCell ref="C14:E14"/>
    <mergeCell ref="C29:E29"/>
  </mergeCells>
  <dataValidations count="4">
    <dataValidation type="list" allowBlank="1" showInputMessage="1" showErrorMessage="1" errorTitle="Not a valid value" error="The value you have entered is not valid_x000a__x000a_A user has restricted values that can be entered into this cell_x000a_" sqref="H10 H14 H29" xr:uid="{00000000-0002-0000-0400-000000000000}">
      <formula1>$H$2:$H$6</formula1>
    </dataValidation>
    <dataValidation type="list" allowBlank="1" showInputMessage="1" showErrorMessage="1" errorTitle="Not a valid value" error="The value you have entered is not valid_x000a__x000a_A user has restricted values that can be entered into this cell_x000a_" sqref="G10 G14 G29" xr:uid="{00000000-0002-0000-0400-000001000000}">
      <formula1>$G$2:$G$7</formula1>
    </dataValidation>
    <dataValidation type="list" allowBlank="1" showInputMessage="1" showErrorMessage="1" errorTitle="Not a valid value" error="The value you have entered is not valid_x000a__x000a_A user has restricted values that can be entered into this cell_x000a_" sqref="F10 F14 F29" xr:uid="{00000000-0002-0000-0400-000002000000}">
      <formula1>$F$2:$F$6</formula1>
    </dataValidation>
    <dataValidation type="list" allowBlank="1" showInputMessage="1" showErrorMessage="1" sqref="D5" xr:uid="{00000000-0002-0000-0400-000003000000}">
      <formula1>$H$2:$H$6</formula1>
    </dataValidation>
  </dataValidations>
  <printOptions headings="1" gridLines="1"/>
  <pageMargins left="0.76" right="0.78740157480314965" top="0.72" bottom="0.7" header="0.51181102362204722" footer="0.51181102362204722"/>
  <pageSetup paperSize="9" scale="55" fitToHeight="100" orientation="landscape" horizontalDpi="4294967295" verticalDpi="4294967295" r:id="rId1"/>
  <headerFooter alignWithMargins="0">
    <oddHeader>&amp;C&amp;A</oddHeader>
    <oddFooter xml:space="preserve">&amp;L&amp;D &amp;CPagina &amp;P van &amp;N&amp;R&amp;F </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outlinePr summaryBelow="0"/>
    <pageSetUpPr fitToPage="1"/>
  </sheetPr>
  <dimension ref="A1:H183"/>
  <sheetViews>
    <sheetView workbookViewId="0">
      <pane ySplit="7" topLeftCell="A8" activePane="bottomLeft" state="frozen"/>
      <selection pane="bottomLeft" activeCell="D7" sqref="D7"/>
    </sheetView>
  </sheetViews>
  <sheetFormatPr defaultColWidth="11.42578125" defaultRowHeight="12.75" outlineLevelRow="2" x14ac:dyDescent="0.2"/>
  <cols>
    <col min="1" max="1" width="29.7109375" style="90" customWidth="1"/>
    <col min="2" max="2" width="33" style="131" customWidth="1"/>
    <col min="3" max="3" width="27.7109375" style="130" customWidth="1"/>
    <col min="4" max="4" width="27.7109375" style="131" customWidth="1"/>
    <col min="5" max="5" width="37" style="131" customWidth="1"/>
    <col min="6" max="20" width="27.7109375" style="130" customWidth="1"/>
    <col min="21" max="16384" width="11.42578125" style="130"/>
  </cols>
  <sheetData>
    <row r="1" spans="1:8" s="99" customFormat="1" x14ac:dyDescent="0.2">
      <c r="A1" s="83" t="s">
        <v>36</v>
      </c>
      <c r="B1" s="83" t="str">
        <f>Clusterkaart!B1</f>
        <v>BMR</v>
      </c>
      <c r="C1" s="83" t="s">
        <v>146</v>
      </c>
      <c r="D1" s="83" t="s">
        <v>252</v>
      </c>
      <c r="E1" s="83"/>
      <c r="F1" s="83" t="s">
        <v>48</v>
      </c>
      <c r="G1" s="83" t="s">
        <v>192</v>
      </c>
      <c r="H1" s="83" t="s">
        <v>193</v>
      </c>
    </row>
    <row r="2" spans="1:8" s="99" customFormat="1" x14ac:dyDescent="0.2">
      <c r="A2" s="83" t="s">
        <v>42</v>
      </c>
      <c r="B2" s="83" t="str">
        <f>Clusterkaart!B3</f>
        <v>2.2</v>
      </c>
      <c r="C2" s="83" t="s">
        <v>147</v>
      </c>
      <c r="D2" s="83"/>
      <c r="E2" s="83"/>
      <c r="F2" s="100" t="s">
        <v>56</v>
      </c>
      <c r="G2" s="100" t="s">
        <v>56</v>
      </c>
      <c r="H2" s="100" t="s">
        <v>56</v>
      </c>
    </row>
    <row r="3" spans="1:8" s="99" customFormat="1" x14ac:dyDescent="0.2">
      <c r="A3" s="83" t="s">
        <v>13</v>
      </c>
      <c r="B3" s="103">
        <f>Clusterkaart!B4</f>
        <v>41395</v>
      </c>
      <c r="C3" s="83" t="s">
        <v>41</v>
      </c>
      <c r="D3" s="103">
        <v>41701</v>
      </c>
      <c r="E3" s="83"/>
      <c r="F3" s="100" t="s">
        <v>139</v>
      </c>
      <c r="G3" s="100" t="s">
        <v>143</v>
      </c>
      <c r="H3" s="100" t="s">
        <v>194</v>
      </c>
    </row>
    <row r="4" spans="1:8" s="99" customFormat="1" x14ac:dyDescent="0.2">
      <c r="A4" s="83" t="s">
        <v>88</v>
      </c>
      <c r="B4" s="83" t="str">
        <f>Clusterkaart!B5</f>
        <v>oBRP</v>
      </c>
      <c r="C4" s="83" t="s">
        <v>12</v>
      </c>
      <c r="D4" s="83" t="s">
        <v>537</v>
      </c>
      <c r="E4" s="83"/>
      <c r="F4" s="100" t="s">
        <v>140</v>
      </c>
      <c r="G4" s="100" t="s">
        <v>26</v>
      </c>
      <c r="H4" s="100" t="s">
        <v>195</v>
      </c>
    </row>
    <row r="5" spans="1:8" s="99" customFormat="1" x14ac:dyDescent="0.2">
      <c r="A5" s="83" t="s">
        <v>89</v>
      </c>
      <c r="B5" s="83" t="str">
        <f>Clusterkaart!B6</f>
        <v>&lt;naam stakeholder&gt;</v>
      </c>
      <c r="C5" s="83" t="s">
        <v>55</v>
      </c>
      <c r="D5" s="83" t="s">
        <v>194</v>
      </c>
      <c r="E5" s="83"/>
      <c r="F5" s="100" t="s">
        <v>141</v>
      </c>
      <c r="G5" s="100" t="s">
        <v>20</v>
      </c>
      <c r="H5" s="100" t="s">
        <v>49</v>
      </c>
    </row>
    <row r="6" spans="1:8" s="99" customFormat="1" x14ac:dyDescent="0.2">
      <c r="A6" s="83" t="s">
        <v>121</v>
      </c>
      <c r="B6" s="83">
        <f>COUNTIF(A:A,"testconditie")+COUNTIF(A:A,"test conditie")</f>
        <v>3</v>
      </c>
      <c r="C6" s="83"/>
      <c r="D6" s="83"/>
      <c r="E6" s="83"/>
      <c r="F6" s="100" t="s">
        <v>142</v>
      </c>
      <c r="G6" s="101" t="s">
        <v>19</v>
      </c>
      <c r="H6" s="100" t="s">
        <v>50</v>
      </c>
    </row>
    <row r="7" spans="1:8" s="99" customFormat="1" x14ac:dyDescent="0.2">
      <c r="A7" s="83" t="s">
        <v>144</v>
      </c>
      <c r="B7" s="83">
        <f>COUNTIF(A:A,"testgeval")+COUNTIF(A:A,"test geval")</f>
        <v>10</v>
      </c>
      <c r="C7" s="83"/>
      <c r="D7" s="83"/>
      <c r="E7" s="83"/>
      <c r="F7" s="115"/>
      <c r="G7" s="100" t="s">
        <v>18</v>
      </c>
      <c r="H7" s="116" t="s">
        <v>64</v>
      </c>
    </row>
    <row r="8" spans="1:8" s="131" customFormat="1" x14ac:dyDescent="0.2">
      <c r="A8" s="117" t="s">
        <v>52</v>
      </c>
      <c r="B8" s="118" t="s">
        <v>53</v>
      </c>
      <c r="D8" s="119"/>
    </row>
    <row r="9" spans="1:8" x14ac:dyDescent="0.2">
      <c r="A9" s="117"/>
      <c r="B9" s="120"/>
      <c r="C9" s="131"/>
      <c r="D9" s="119"/>
    </row>
    <row r="10" spans="1:8" s="99" customFormat="1" x14ac:dyDescent="0.2">
      <c r="A10" s="142" t="s">
        <v>156</v>
      </c>
      <c r="B10" s="141" t="str">
        <f ca="1">CONCATENATE(VLOOKUP("*ID",C:D,2,FALSE),"C",COUNTIF(OFFSET(A$1,0,0,ROW(),1), "*conditie")*10)</f>
        <v>ACTBRONC10</v>
      </c>
      <c r="C10" s="182" t="s">
        <v>258</v>
      </c>
      <c r="D10" s="183"/>
      <c r="E10" s="183"/>
      <c r="F10" s="142" t="s">
        <v>139</v>
      </c>
      <c r="G10" s="142" t="s">
        <v>18</v>
      </c>
      <c r="H10" s="142" t="s">
        <v>194</v>
      </c>
    </row>
    <row r="11" spans="1:8" s="99" customFormat="1" outlineLevel="1" x14ac:dyDescent="0.2">
      <c r="A11" s="110"/>
      <c r="B11" s="118"/>
      <c r="C11" s="102"/>
    </row>
    <row r="12" spans="1:8" s="99" customFormat="1" outlineLevel="1" x14ac:dyDescent="0.2">
      <c r="A12" s="110" t="s">
        <v>54</v>
      </c>
      <c r="B12" s="127"/>
      <c r="C12" s="130"/>
    </row>
    <row r="13" spans="1:8" s="99" customFormat="1" outlineLevel="1" x14ac:dyDescent="0.2">
      <c r="A13" s="110"/>
      <c r="B13" s="118"/>
      <c r="C13" s="102"/>
    </row>
    <row r="14" spans="1:8" s="88" customFormat="1" outlineLevel="1" x14ac:dyDescent="0.2">
      <c r="A14" s="140" t="s">
        <v>157</v>
      </c>
      <c r="B14" s="140" t="str">
        <f ca="1">CONCATENATE(VLOOKUP("*ID",C:D,2,FALSE),"C",COUNTIF(OFFSET(A$1,0,0,ROW(),1), "*conditie")*10)&amp; "T" &amp;(COUNTIF(OFFSET(B$1,0,0,ROW()-1,1),CONCATENATE(VLOOKUP("*ID",C:D,2,FALSE),"C",COUNTIF(OFFSET(A$1,0,0,ROW(),1), "*conditie")*10)&amp; "T*") +1) * 10</f>
        <v>ACTBRONC10T10</v>
      </c>
      <c r="C14" s="181" t="s">
        <v>256</v>
      </c>
      <c r="D14" s="181"/>
      <c r="E14" s="181"/>
      <c r="F14" s="140" t="s">
        <v>139</v>
      </c>
      <c r="G14" s="140" t="s">
        <v>18</v>
      </c>
      <c r="H14" s="140" t="s">
        <v>194</v>
      </c>
    </row>
    <row r="15" spans="1:8" outlineLevel="2" x14ac:dyDescent="0.2">
      <c r="A15" s="110"/>
      <c r="B15" s="122"/>
      <c r="C15" s="131"/>
    </row>
    <row r="16" spans="1:8" outlineLevel="2" x14ac:dyDescent="0.2">
      <c r="A16" s="110" t="s">
        <v>108</v>
      </c>
      <c r="B16" s="133" t="s">
        <v>253</v>
      </c>
      <c r="C16" s="131"/>
    </row>
    <row r="17" spans="1:7" outlineLevel="2" x14ac:dyDescent="0.2">
      <c r="A17" s="110"/>
      <c r="B17" s="122"/>
      <c r="C17" s="131"/>
    </row>
    <row r="18" spans="1:7" outlineLevel="2" x14ac:dyDescent="0.2">
      <c r="A18" s="110" t="s">
        <v>109</v>
      </c>
      <c r="B18" s="179" t="s">
        <v>263</v>
      </c>
      <c r="C18" s="131"/>
    </row>
    <row r="19" spans="1:7" outlineLevel="2" x14ac:dyDescent="0.2">
      <c r="A19" s="110"/>
      <c r="B19" s="133" t="s">
        <v>531</v>
      </c>
      <c r="C19" s="131"/>
    </row>
    <row r="20" spans="1:7" outlineLevel="2" x14ac:dyDescent="0.2">
      <c r="A20" s="110"/>
      <c r="B20" s="123"/>
      <c r="C20" s="123"/>
      <c r="D20" s="123"/>
      <c r="E20" s="124"/>
      <c r="F20" s="123"/>
      <c r="G20" s="123"/>
    </row>
    <row r="21" spans="1:7" outlineLevel="2" x14ac:dyDescent="0.2">
      <c r="A21" s="110" t="s">
        <v>32</v>
      </c>
      <c r="B21" s="125" t="s">
        <v>254</v>
      </c>
      <c r="C21" s="125"/>
      <c r="D21" s="125"/>
      <c r="E21" s="125"/>
      <c r="F21" s="125"/>
      <c r="G21" s="125"/>
    </row>
    <row r="22" spans="1:7" outlineLevel="2" x14ac:dyDescent="0.2">
      <c r="A22" s="110"/>
      <c r="B22" s="125" t="s">
        <v>332</v>
      </c>
      <c r="C22" s="125"/>
      <c r="D22" s="125"/>
      <c r="E22" s="125"/>
      <c r="F22" s="125"/>
      <c r="G22" s="125"/>
    </row>
    <row r="23" spans="1:7" outlineLevel="2" x14ac:dyDescent="0.2">
      <c r="A23" s="110"/>
      <c r="B23" s="125" t="s">
        <v>333</v>
      </c>
      <c r="C23" s="125"/>
      <c r="D23" s="125"/>
      <c r="E23" s="125"/>
      <c r="F23" s="125"/>
      <c r="G23" s="125"/>
    </row>
    <row r="24" spans="1:7" outlineLevel="2" x14ac:dyDescent="0.2">
      <c r="A24" s="110"/>
      <c r="B24" s="125" t="s">
        <v>334</v>
      </c>
      <c r="C24" s="125"/>
      <c r="D24" s="125"/>
      <c r="E24" s="125"/>
      <c r="F24" s="125"/>
      <c r="G24" s="125"/>
    </row>
    <row r="25" spans="1:7" outlineLevel="2" x14ac:dyDescent="0.2">
      <c r="A25" s="110"/>
      <c r="B25" s="125" t="s">
        <v>298</v>
      </c>
      <c r="C25" s="131"/>
    </row>
    <row r="26" spans="1:7" outlineLevel="2" x14ac:dyDescent="0.2">
      <c r="A26" s="110"/>
      <c r="B26" s="125"/>
      <c r="C26" s="131"/>
    </row>
    <row r="27" spans="1:7" outlineLevel="2" x14ac:dyDescent="0.2">
      <c r="A27" s="111" t="s">
        <v>33</v>
      </c>
      <c r="B27" s="122" t="s">
        <v>191</v>
      </c>
      <c r="C27" s="131"/>
    </row>
    <row r="28" spans="1:7" outlineLevel="2" x14ac:dyDescent="0.2">
      <c r="A28" s="110"/>
      <c r="B28" s="122"/>
      <c r="C28" s="131"/>
    </row>
    <row r="29" spans="1:7" outlineLevel="2" x14ac:dyDescent="0.2">
      <c r="A29" s="110" t="s">
        <v>136</v>
      </c>
      <c r="B29" s="133" t="s">
        <v>259</v>
      </c>
      <c r="C29" s="131"/>
    </row>
    <row r="30" spans="1:7" s="123" customFormat="1" outlineLevel="2" x14ac:dyDescent="0.2">
      <c r="A30" s="126"/>
      <c r="B30" s="146" t="s">
        <v>260</v>
      </c>
    </row>
    <row r="31" spans="1:7" s="123" customFormat="1" outlineLevel="2" x14ac:dyDescent="0.2">
      <c r="A31" s="126"/>
      <c r="B31" s="146" t="s">
        <v>331</v>
      </c>
    </row>
    <row r="32" spans="1:7" s="123" customFormat="1" outlineLevel="2" x14ac:dyDescent="0.2">
      <c r="A32" s="126"/>
      <c r="B32" s="146" t="s">
        <v>387</v>
      </c>
    </row>
    <row r="33" spans="1:8" outlineLevel="2" x14ac:dyDescent="0.2">
      <c r="A33" s="110" t="s">
        <v>40</v>
      </c>
      <c r="B33" s="122" t="s">
        <v>330</v>
      </c>
      <c r="C33" s="131"/>
    </row>
    <row r="34" spans="1:8" s="123" customFormat="1" outlineLevel="2" x14ac:dyDescent="0.2">
      <c r="A34" s="126"/>
    </row>
    <row r="35" spans="1:8" s="88" customFormat="1" outlineLevel="1" x14ac:dyDescent="0.2">
      <c r="A35" s="140" t="s">
        <v>157</v>
      </c>
      <c r="B35" s="140" t="str">
        <f ca="1">CONCATENATE(VLOOKUP("*ID",C:D,2,FALSE),"C",COUNTIF(OFFSET(A$1,0,0,ROW(),1), "*conditie")*10)&amp; "T" &amp;(COUNTIF(OFFSET(B$1,0,0,ROW()-1,1),CONCATENATE(VLOOKUP("*ID",C:D,2,FALSE),"C",COUNTIF(OFFSET(A$1,0,0,ROW(),1), "*conditie")*10)&amp; "T*") +1) * 10</f>
        <v>ACTBRONC10T70</v>
      </c>
      <c r="C35" s="181" t="s">
        <v>257</v>
      </c>
      <c r="D35" s="181"/>
      <c r="E35" s="181"/>
      <c r="F35" s="140" t="s">
        <v>139</v>
      </c>
      <c r="G35" s="140" t="s">
        <v>18</v>
      </c>
      <c r="H35" s="140" t="s">
        <v>194</v>
      </c>
    </row>
    <row r="36" spans="1:8" outlineLevel="2" x14ac:dyDescent="0.2">
      <c r="A36" s="110"/>
      <c r="B36" s="122"/>
      <c r="C36" s="131"/>
    </row>
    <row r="37" spans="1:8" outlineLevel="2" x14ac:dyDescent="0.2">
      <c r="A37" s="110" t="s">
        <v>108</v>
      </c>
      <c r="B37" s="133" t="s">
        <v>253</v>
      </c>
      <c r="C37" s="131"/>
    </row>
    <row r="38" spans="1:8" outlineLevel="2" x14ac:dyDescent="0.2">
      <c r="A38" s="110"/>
      <c r="B38" s="122"/>
      <c r="C38" s="131"/>
    </row>
    <row r="39" spans="1:8" outlineLevel="2" x14ac:dyDescent="0.2">
      <c r="A39" s="110" t="s">
        <v>109</v>
      </c>
      <c r="B39" s="179" t="s">
        <v>264</v>
      </c>
      <c r="C39" s="131"/>
    </row>
    <row r="40" spans="1:8" outlineLevel="2" x14ac:dyDescent="0.2">
      <c r="A40" s="110"/>
      <c r="B40" s="133" t="s">
        <v>532</v>
      </c>
      <c r="C40" s="131"/>
    </row>
    <row r="41" spans="1:8" outlineLevel="2" x14ac:dyDescent="0.2">
      <c r="A41" s="110"/>
      <c r="B41" s="123"/>
      <c r="C41" s="123"/>
      <c r="D41" s="123"/>
      <c r="E41" s="124"/>
      <c r="F41" s="123"/>
      <c r="G41" s="123"/>
    </row>
    <row r="42" spans="1:8" outlineLevel="2" x14ac:dyDescent="0.2">
      <c r="A42" s="110" t="s">
        <v>32</v>
      </c>
      <c r="B42" s="125" t="s">
        <v>255</v>
      </c>
      <c r="C42" s="125"/>
      <c r="D42" s="125"/>
      <c r="E42" s="125"/>
      <c r="F42" s="125"/>
      <c r="G42" s="125"/>
    </row>
    <row r="43" spans="1:8" outlineLevel="2" x14ac:dyDescent="0.2">
      <c r="A43" s="110"/>
      <c r="B43" s="125" t="s">
        <v>299</v>
      </c>
      <c r="C43" s="131"/>
    </row>
    <row r="44" spans="1:8" outlineLevel="2" x14ac:dyDescent="0.2">
      <c r="A44" s="111" t="s">
        <v>33</v>
      </c>
      <c r="B44" s="122" t="s">
        <v>191</v>
      </c>
      <c r="C44" s="131"/>
    </row>
    <row r="45" spans="1:8" outlineLevel="2" x14ac:dyDescent="0.2">
      <c r="A45" s="110"/>
      <c r="B45" s="122"/>
      <c r="C45" s="131"/>
    </row>
    <row r="46" spans="1:8" outlineLevel="2" x14ac:dyDescent="0.2">
      <c r="A46" s="110" t="s">
        <v>136</v>
      </c>
      <c r="B46" s="133" t="s">
        <v>261</v>
      </c>
      <c r="C46" s="131"/>
    </row>
    <row r="47" spans="1:8" s="123" customFormat="1" outlineLevel="2" x14ac:dyDescent="0.2">
      <c r="A47" s="126"/>
      <c r="B47" s="146" t="s">
        <v>262</v>
      </c>
    </row>
    <row r="48" spans="1:8" outlineLevel="2" x14ac:dyDescent="0.2">
      <c r="A48" s="110" t="s">
        <v>40</v>
      </c>
      <c r="B48" s="122" t="s">
        <v>251</v>
      </c>
      <c r="C48" s="131"/>
    </row>
    <row r="49" spans="1:8" s="123" customFormat="1" outlineLevel="2" x14ac:dyDescent="0.2">
      <c r="A49" s="126"/>
    </row>
    <row r="50" spans="1:8" s="99" customFormat="1" x14ac:dyDescent="0.2">
      <c r="A50" s="142" t="s">
        <v>156</v>
      </c>
      <c r="B50" s="141" t="str">
        <f ca="1">CONCATENATE(VLOOKUP("*ID",C:D,2,FALSE),"C",COUNTIF(OFFSET(A$1,0,0,ROW(),1), "*conditie")*10)</f>
        <v>ACTBRONC20</v>
      </c>
      <c r="C50" s="182" t="s">
        <v>265</v>
      </c>
      <c r="D50" s="183"/>
      <c r="E50" s="183"/>
      <c r="F50" s="142" t="s">
        <v>139</v>
      </c>
      <c r="G50" s="142" t="s">
        <v>18</v>
      </c>
      <c r="H50" s="142" t="s">
        <v>194</v>
      </c>
    </row>
    <row r="51" spans="1:8" x14ac:dyDescent="0.2">
      <c r="A51" s="110"/>
    </row>
    <row r="52" spans="1:8" s="88" customFormat="1" outlineLevel="1" x14ac:dyDescent="0.2">
      <c r="A52" s="140" t="s">
        <v>157</v>
      </c>
      <c r="B52" s="140" t="str">
        <f ca="1">CONCATENATE(VLOOKUP("*ID",C:D,2,FALSE),"C",COUNTIF(OFFSET(A$1,0,0,ROW(),1), "*conditie")*10)&amp; "T" &amp;(COUNTIF(OFFSET(B$1,0,0,ROW()-1,1),CONCATENATE(VLOOKUP("*ID",C:D,2,FALSE),"C",COUNTIF(OFFSET(A$1,0,0,ROW(),1), "*conditie")*10)&amp; "T*") +1) * 10</f>
        <v>ACTBRONC20T10</v>
      </c>
      <c r="C52" s="181" t="s">
        <v>266</v>
      </c>
      <c r="D52" s="181"/>
      <c r="E52" s="181"/>
      <c r="F52" s="140" t="s">
        <v>139</v>
      </c>
      <c r="G52" s="140" t="s">
        <v>18</v>
      </c>
      <c r="H52" s="140" t="s">
        <v>194</v>
      </c>
    </row>
    <row r="53" spans="1:8" outlineLevel="2" x14ac:dyDescent="0.2">
      <c r="A53" s="110"/>
      <c r="B53" s="122"/>
      <c r="C53" s="131"/>
    </row>
    <row r="54" spans="1:8" outlineLevel="2" x14ac:dyDescent="0.2">
      <c r="A54" s="110" t="s">
        <v>108</v>
      </c>
      <c r="B54" s="133" t="s">
        <v>268</v>
      </c>
      <c r="C54" s="131"/>
    </row>
    <row r="55" spans="1:8" outlineLevel="2" x14ac:dyDescent="0.2">
      <c r="A55" s="110"/>
      <c r="B55" s="122"/>
      <c r="C55" s="131"/>
    </row>
    <row r="56" spans="1:8" outlineLevel="2" x14ac:dyDescent="0.2">
      <c r="A56" s="110" t="s">
        <v>109</v>
      </c>
      <c r="B56" s="133"/>
      <c r="C56" s="131"/>
    </row>
    <row r="57" spans="1:8" outlineLevel="2" x14ac:dyDescent="0.2">
      <c r="A57" s="110"/>
      <c r="B57" s="122"/>
      <c r="C57" s="131"/>
    </row>
    <row r="58" spans="1:8" outlineLevel="2" x14ac:dyDescent="0.2">
      <c r="A58" s="110"/>
      <c r="B58" s="123"/>
      <c r="C58" s="123"/>
      <c r="D58" s="123"/>
      <c r="E58" s="124"/>
      <c r="F58" s="123"/>
      <c r="G58" s="123"/>
    </row>
    <row r="59" spans="1:8" outlineLevel="2" x14ac:dyDescent="0.2">
      <c r="A59" s="110" t="s">
        <v>32</v>
      </c>
      <c r="B59" s="125" t="s">
        <v>267</v>
      </c>
      <c r="C59" s="125"/>
      <c r="D59" s="125"/>
      <c r="E59" s="125"/>
      <c r="F59" s="125"/>
      <c r="G59" s="125"/>
    </row>
    <row r="60" spans="1:8" outlineLevel="2" x14ac:dyDescent="0.2">
      <c r="A60" s="110"/>
      <c r="B60" s="125" t="s">
        <v>300</v>
      </c>
      <c r="C60" s="131"/>
    </row>
    <row r="61" spans="1:8" outlineLevel="2" x14ac:dyDescent="0.2">
      <c r="A61" s="111" t="s">
        <v>33</v>
      </c>
      <c r="B61" s="122" t="s">
        <v>191</v>
      </c>
      <c r="C61" s="131"/>
    </row>
    <row r="62" spans="1:8" outlineLevel="2" x14ac:dyDescent="0.2">
      <c r="A62" s="110"/>
      <c r="B62" s="122"/>
      <c r="C62" s="131"/>
    </row>
    <row r="63" spans="1:8" outlineLevel="2" x14ac:dyDescent="0.2">
      <c r="A63" s="110" t="s">
        <v>136</v>
      </c>
      <c r="B63" s="133" t="s">
        <v>269</v>
      </c>
      <c r="C63" s="131"/>
    </row>
    <row r="64" spans="1:8" s="123" customFormat="1" outlineLevel="2" x14ac:dyDescent="0.2">
      <c r="A64" s="126"/>
      <c r="B64" s="146" t="s">
        <v>354</v>
      </c>
    </row>
    <row r="65" spans="1:8" outlineLevel="2" x14ac:dyDescent="0.2">
      <c r="A65" s="110" t="s">
        <v>40</v>
      </c>
      <c r="B65" s="122" t="s">
        <v>251</v>
      </c>
      <c r="C65" s="131"/>
    </row>
    <row r="66" spans="1:8" s="123" customFormat="1" outlineLevel="2" x14ac:dyDescent="0.2">
      <c r="A66" s="126"/>
    </row>
    <row r="67" spans="1:8" s="88" customFormat="1" outlineLevel="1" x14ac:dyDescent="0.2">
      <c r="A67" s="140" t="s">
        <v>157</v>
      </c>
      <c r="B67" s="140" t="str">
        <f ca="1">CONCATENATE(VLOOKUP("*ID",C:D,2,FALSE),"C",COUNTIF(OFFSET(A$1,0,0,ROW(),1), "*conditie")*10)&amp; "T" &amp;(COUNTIF(OFFSET(B$1,0,0,ROW()-1,1),CONCATENATE(VLOOKUP("*ID",C:D,2,FALSE),"C",COUNTIF(OFFSET(A$1,0,0,ROW(),1), "*conditie")*10)&amp; "T*") +1) * 10</f>
        <v>ACTBRONC20T40</v>
      </c>
      <c r="C67" s="181" t="s">
        <v>270</v>
      </c>
      <c r="D67" s="181"/>
      <c r="E67" s="181"/>
      <c r="F67" s="140" t="s">
        <v>139</v>
      </c>
      <c r="G67" s="140" t="s">
        <v>18</v>
      </c>
      <c r="H67" s="140" t="s">
        <v>194</v>
      </c>
    </row>
    <row r="68" spans="1:8" outlineLevel="2" x14ac:dyDescent="0.2">
      <c r="A68" s="110"/>
      <c r="B68" s="122"/>
      <c r="C68" s="131"/>
    </row>
    <row r="69" spans="1:8" outlineLevel="2" x14ac:dyDescent="0.2">
      <c r="A69" s="110" t="s">
        <v>108</v>
      </c>
      <c r="B69" s="133" t="s">
        <v>271</v>
      </c>
      <c r="C69" s="131"/>
    </row>
    <row r="70" spans="1:8" outlineLevel="2" x14ac:dyDescent="0.2">
      <c r="A70" s="110"/>
      <c r="B70" s="122"/>
      <c r="C70" s="131"/>
    </row>
    <row r="71" spans="1:8" outlineLevel="2" x14ac:dyDescent="0.2">
      <c r="A71" s="110" t="s">
        <v>109</v>
      </c>
      <c r="B71" s="122" t="s">
        <v>107</v>
      </c>
      <c r="C71" s="131"/>
    </row>
    <row r="72" spans="1:8" outlineLevel="2" x14ac:dyDescent="0.2">
      <c r="A72" s="110"/>
      <c r="B72" s="122"/>
      <c r="C72" s="131"/>
    </row>
    <row r="73" spans="1:8" outlineLevel="2" x14ac:dyDescent="0.2">
      <c r="A73" s="110"/>
      <c r="B73" s="123"/>
      <c r="C73" s="123"/>
      <c r="D73" s="123"/>
      <c r="E73" s="124"/>
      <c r="F73" s="123"/>
      <c r="G73" s="123"/>
    </row>
    <row r="74" spans="1:8" outlineLevel="2" x14ac:dyDescent="0.2">
      <c r="A74" s="110" t="s">
        <v>32</v>
      </c>
      <c r="B74" s="125" t="s">
        <v>279</v>
      </c>
      <c r="C74" s="125"/>
      <c r="D74" s="125"/>
      <c r="E74" s="125"/>
      <c r="F74" s="125"/>
      <c r="G74" s="125"/>
    </row>
    <row r="75" spans="1:8" outlineLevel="2" x14ac:dyDescent="0.2">
      <c r="A75" s="110"/>
      <c r="B75" s="122"/>
      <c r="C75" s="131"/>
    </row>
    <row r="76" spans="1:8" outlineLevel="2" x14ac:dyDescent="0.2">
      <c r="A76" s="111" t="s">
        <v>33</v>
      </c>
      <c r="B76" s="122" t="s">
        <v>191</v>
      </c>
      <c r="C76" s="131"/>
    </row>
    <row r="77" spans="1:8" outlineLevel="2" x14ac:dyDescent="0.2">
      <c r="A77" s="110"/>
      <c r="B77" s="122"/>
      <c r="C77" s="131"/>
    </row>
    <row r="78" spans="1:8" outlineLevel="2" x14ac:dyDescent="0.2">
      <c r="A78" s="110" t="s">
        <v>136</v>
      </c>
      <c r="B78" s="133" t="s">
        <v>272</v>
      </c>
      <c r="C78" s="131"/>
    </row>
    <row r="79" spans="1:8" outlineLevel="2" x14ac:dyDescent="0.2">
      <c r="A79" s="110"/>
      <c r="B79" s="133" t="s">
        <v>273</v>
      </c>
      <c r="C79" s="135" t="s">
        <v>274</v>
      </c>
    </row>
    <row r="80" spans="1:8" outlineLevel="2" x14ac:dyDescent="0.2">
      <c r="A80" s="110"/>
      <c r="B80" s="133" t="s">
        <v>276</v>
      </c>
      <c r="C80" s="135" t="s">
        <v>221</v>
      </c>
    </row>
    <row r="81" spans="1:8" outlineLevel="2" x14ac:dyDescent="0.2">
      <c r="A81" s="110"/>
      <c r="B81" s="133" t="s">
        <v>275</v>
      </c>
      <c r="C81" s="135" t="s">
        <v>277</v>
      </c>
    </row>
    <row r="82" spans="1:8" outlineLevel="2" x14ac:dyDescent="0.2">
      <c r="A82" s="110"/>
      <c r="B82" s="133"/>
      <c r="C82" s="131"/>
    </row>
    <row r="83" spans="1:8" outlineLevel="2" x14ac:dyDescent="0.2">
      <c r="A83" s="110"/>
      <c r="B83" s="133" t="s">
        <v>278</v>
      </c>
      <c r="C83" s="131"/>
    </row>
    <row r="84" spans="1:8" outlineLevel="2" x14ac:dyDescent="0.2">
      <c r="A84" s="110"/>
      <c r="B84" s="133"/>
      <c r="C84" s="131"/>
    </row>
    <row r="85" spans="1:8" s="123" customFormat="1" outlineLevel="2" x14ac:dyDescent="0.2">
      <c r="A85" s="126"/>
    </row>
    <row r="86" spans="1:8" outlineLevel="2" x14ac:dyDescent="0.2">
      <c r="A86" s="110" t="s">
        <v>40</v>
      </c>
      <c r="B86" s="122" t="s">
        <v>251</v>
      </c>
      <c r="C86" s="131"/>
    </row>
    <row r="87" spans="1:8" s="123" customFormat="1" outlineLevel="2" x14ac:dyDescent="0.2">
      <c r="A87" s="126"/>
    </row>
    <row r="88" spans="1:8" s="88" customFormat="1" outlineLevel="1" x14ac:dyDescent="0.2">
      <c r="A88" s="140" t="s">
        <v>157</v>
      </c>
      <c r="B88" s="140" t="str">
        <f ca="1">CONCATENATE(VLOOKUP("*ID",C:D,2,FALSE),"C",COUNTIF(OFFSET(A$1,0,0,ROW(),1), "*conditie")*10)&amp; "T" &amp;(COUNTIF(OFFSET(B$1,0,0,ROW()-1,1),CONCATENATE(VLOOKUP("*ID",C:D,2,FALSE),"C",COUNTIF(OFFSET(A$1,0,0,ROW(),1), "*conditie")*10)&amp; "T*") +1) * 10</f>
        <v>ACTBRONC20T60</v>
      </c>
      <c r="C88" s="181" t="s">
        <v>280</v>
      </c>
      <c r="D88" s="181"/>
      <c r="E88" s="181"/>
      <c r="F88" s="140" t="s">
        <v>139</v>
      </c>
      <c r="G88" s="140" t="s">
        <v>18</v>
      </c>
      <c r="H88" s="140" t="s">
        <v>194</v>
      </c>
    </row>
    <row r="89" spans="1:8" outlineLevel="2" x14ac:dyDescent="0.2">
      <c r="A89" s="110"/>
      <c r="B89" s="122"/>
      <c r="C89" s="131"/>
    </row>
    <row r="90" spans="1:8" outlineLevel="2" x14ac:dyDescent="0.2">
      <c r="A90" s="110" t="s">
        <v>108</v>
      </c>
      <c r="B90" s="133" t="s">
        <v>281</v>
      </c>
      <c r="C90" s="131"/>
    </row>
    <row r="91" spans="1:8" outlineLevel="2" x14ac:dyDescent="0.2">
      <c r="A91" s="110"/>
      <c r="B91" s="122"/>
      <c r="C91" s="131"/>
    </row>
    <row r="92" spans="1:8" outlineLevel="2" x14ac:dyDescent="0.2">
      <c r="A92" s="110" t="s">
        <v>109</v>
      </c>
      <c r="B92" s="122" t="s">
        <v>107</v>
      </c>
      <c r="C92" s="131"/>
    </row>
    <row r="93" spans="1:8" outlineLevel="2" x14ac:dyDescent="0.2">
      <c r="A93" s="110"/>
      <c r="B93" s="122"/>
      <c r="C93" s="131"/>
    </row>
    <row r="94" spans="1:8" outlineLevel="2" x14ac:dyDescent="0.2">
      <c r="A94" s="110"/>
      <c r="B94" s="123"/>
      <c r="C94" s="123"/>
      <c r="D94" s="123"/>
      <c r="E94" s="124"/>
      <c r="F94" s="123"/>
      <c r="G94" s="123"/>
    </row>
    <row r="95" spans="1:8" outlineLevel="2" x14ac:dyDescent="0.2">
      <c r="A95" s="110" t="s">
        <v>32</v>
      </c>
      <c r="B95" s="125" t="s">
        <v>301</v>
      </c>
      <c r="C95" s="125"/>
      <c r="D95" s="125"/>
      <c r="E95" s="125"/>
      <c r="F95" s="125"/>
      <c r="G95" s="125"/>
    </row>
    <row r="96" spans="1:8" outlineLevel="2" x14ac:dyDescent="0.2">
      <c r="A96" s="110"/>
      <c r="B96" s="125" t="s">
        <v>302</v>
      </c>
      <c r="C96" s="131"/>
    </row>
    <row r="97" spans="1:8" outlineLevel="2" x14ac:dyDescent="0.2">
      <c r="A97" s="111" t="s">
        <v>33</v>
      </c>
      <c r="B97" s="122" t="s">
        <v>191</v>
      </c>
      <c r="C97" s="131"/>
    </row>
    <row r="98" spans="1:8" outlineLevel="2" x14ac:dyDescent="0.2">
      <c r="A98" s="110"/>
      <c r="B98" s="122"/>
      <c r="C98" s="131"/>
    </row>
    <row r="99" spans="1:8" outlineLevel="2" x14ac:dyDescent="0.2">
      <c r="A99" s="110" t="s">
        <v>136</v>
      </c>
      <c r="B99" s="133" t="s">
        <v>272</v>
      </c>
      <c r="C99" s="131"/>
    </row>
    <row r="100" spans="1:8" outlineLevel="2" x14ac:dyDescent="0.2">
      <c r="A100" s="110"/>
      <c r="B100" s="133" t="s">
        <v>273</v>
      </c>
      <c r="C100" s="147" t="s">
        <v>284</v>
      </c>
    </row>
    <row r="101" spans="1:8" outlineLevel="2" x14ac:dyDescent="0.2">
      <c r="A101" s="110"/>
      <c r="B101" s="133"/>
      <c r="C101" s="131"/>
    </row>
    <row r="102" spans="1:8" s="123" customFormat="1" outlineLevel="2" x14ac:dyDescent="0.2">
      <c r="A102" s="126"/>
    </row>
    <row r="103" spans="1:8" outlineLevel="2" x14ac:dyDescent="0.2">
      <c r="A103" s="110" t="s">
        <v>40</v>
      </c>
      <c r="B103" s="122" t="s">
        <v>251</v>
      </c>
      <c r="C103" s="131"/>
    </row>
    <row r="104" spans="1:8" s="123" customFormat="1" outlineLevel="2" x14ac:dyDescent="0.2">
      <c r="A104" s="126"/>
    </row>
    <row r="105" spans="1:8" s="88" customFormat="1" outlineLevel="1" x14ac:dyDescent="0.2">
      <c r="A105" s="140" t="s">
        <v>157</v>
      </c>
      <c r="B105" s="140" t="str">
        <f ca="1">CONCATENATE(VLOOKUP("*ID",C:D,2,FALSE),"C",COUNTIF(OFFSET(A$1,0,0,ROW(),1), "*conditie")*10)&amp; "T" &amp;(COUNTIF(OFFSET(B$1,0,0,ROW()-1,1),CONCATENATE(VLOOKUP("*ID",C:D,2,FALSE),"C",COUNTIF(OFFSET(A$1,0,0,ROW(),1), "*conditie")*10)&amp; "T*") +1) * 10</f>
        <v>ACTBRONC20T90</v>
      </c>
      <c r="C105" s="181" t="s">
        <v>282</v>
      </c>
      <c r="D105" s="181"/>
      <c r="E105" s="181"/>
      <c r="F105" s="140" t="s">
        <v>139</v>
      </c>
      <c r="G105" s="140" t="s">
        <v>18</v>
      </c>
      <c r="H105" s="140" t="s">
        <v>194</v>
      </c>
    </row>
    <row r="106" spans="1:8" outlineLevel="2" x14ac:dyDescent="0.2">
      <c r="A106" s="110"/>
      <c r="B106" s="122"/>
      <c r="C106" s="131"/>
    </row>
    <row r="107" spans="1:8" outlineLevel="2" x14ac:dyDescent="0.2">
      <c r="A107" s="110" t="s">
        <v>108</v>
      </c>
      <c r="B107" s="133" t="s">
        <v>283</v>
      </c>
      <c r="C107" s="131"/>
    </row>
    <row r="108" spans="1:8" outlineLevel="2" x14ac:dyDescent="0.2">
      <c r="A108" s="110"/>
      <c r="B108" s="122"/>
      <c r="C108" s="131"/>
    </row>
    <row r="109" spans="1:8" outlineLevel="2" x14ac:dyDescent="0.2">
      <c r="A109" s="110" t="s">
        <v>109</v>
      </c>
      <c r="B109" s="122" t="s">
        <v>107</v>
      </c>
      <c r="C109" s="131"/>
    </row>
    <row r="110" spans="1:8" outlineLevel="2" x14ac:dyDescent="0.2">
      <c r="A110" s="110"/>
      <c r="B110" s="122"/>
      <c r="C110" s="131"/>
    </row>
    <row r="111" spans="1:8" outlineLevel="2" x14ac:dyDescent="0.2">
      <c r="A111" s="110"/>
      <c r="B111" s="123"/>
      <c r="C111" s="123"/>
      <c r="D111" s="123"/>
      <c r="E111" s="124"/>
      <c r="F111" s="123"/>
      <c r="G111" s="123"/>
    </row>
    <row r="112" spans="1:8" outlineLevel="2" x14ac:dyDescent="0.2">
      <c r="A112" s="110" t="s">
        <v>32</v>
      </c>
      <c r="B112" s="125" t="s">
        <v>303</v>
      </c>
      <c r="C112" s="125"/>
      <c r="D112" s="125"/>
      <c r="E112" s="125"/>
      <c r="F112" s="125"/>
      <c r="G112" s="125"/>
    </row>
    <row r="113" spans="1:8" outlineLevel="2" x14ac:dyDescent="0.2">
      <c r="A113" s="110"/>
      <c r="B113" s="122"/>
      <c r="C113" s="131"/>
    </row>
    <row r="114" spans="1:8" outlineLevel="2" x14ac:dyDescent="0.2">
      <c r="A114" s="111" t="s">
        <v>33</v>
      </c>
      <c r="B114" s="122" t="s">
        <v>191</v>
      </c>
      <c r="C114" s="131"/>
    </row>
    <row r="115" spans="1:8" outlineLevel="2" x14ac:dyDescent="0.2">
      <c r="A115" s="110"/>
      <c r="B115" s="122"/>
      <c r="C115" s="131"/>
    </row>
    <row r="116" spans="1:8" outlineLevel="2" x14ac:dyDescent="0.2">
      <c r="A116" s="110" t="s">
        <v>136</v>
      </c>
      <c r="B116" s="133" t="s">
        <v>272</v>
      </c>
      <c r="C116" s="131"/>
    </row>
    <row r="117" spans="1:8" outlineLevel="2" x14ac:dyDescent="0.2">
      <c r="A117" s="110"/>
      <c r="B117" s="133" t="s">
        <v>273</v>
      </c>
      <c r="C117" s="147" t="s">
        <v>284</v>
      </c>
    </row>
    <row r="118" spans="1:8" outlineLevel="2" x14ac:dyDescent="0.2">
      <c r="A118" s="110"/>
      <c r="B118" s="133"/>
      <c r="C118" s="131"/>
    </row>
    <row r="119" spans="1:8" s="123" customFormat="1" outlineLevel="2" x14ac:dyDescent="0.2">
      <c r="A119" s="126"/>
    </row>
    <row r="120" spans="1:8" outlineLevel="2" x14ac:dyDescent="0.2">
      <c r="A120" s="110" t="s">
        <v>40</v>
      </c>
      <c r="B120" s="122" t="s">
        <v>251</v>
      </c>
      <c r="C120" s="131"/>
    </row>
    <row r="121" spans="1:8" s="123" customFormat="1" outlineLevel="2" x14ac:dyDescent="0.2">
      <c r="A121" s="126"/>
    </row>
    <row r="122" spans="1:8" s="99" customFormat="1" x14ac:dyDescent="0.2">
      <c r="A122" s="145" t="s">
        <v>156</v>
      </c>
      <c r="B122" s="144" t="str">
        <f ca="1">CONCATENATE(VLOOKUP("*ID",C:D,2,FALSE),"C",COUNTIF(OFFSET(A$1,0,0,ROW(),1), "*conditie")*10)</f>
        <v>ACTBRONC30</v>
      </c>
      <c r="C122" s="182" t="s">
        <v>288</v>
      </c>
      <c r="D122" s="183"/>
      <c r="E122" s="183"/>
      <c r="F122" s="145" t="s">
        <v>139</v>
      </c>
      <c r="G122" s="145" t="s">
        <v>18</v>
      </c>
      <c r="H122" s="145" t="s">
        <v>194</v>
      </c>
    </row>
    <row r="124" spans="1:8" s="88" customFormat="1" outlineLevel="1" x14ac:dyDescent="0.2">
      <c r="A124" s="143" t="s">
        <v>157</v>
      </c>
      <c r="B124" s="143" t="str">
        <f ca="1">CONCATENATE(VLOOKUP("*ID",C:D,2,FALSE),"C",COUNTIF(OFFSET(A$1,0,0,ROW(),1), "*conditie")*10)&amp; "T" &amp;(COUNTIF(OFFSET(B$1,0,0,ROW()-1,1),CONCATENATE(VLOOKUP("*ID",C:D,2,FALSE),"C",COUNTIF(OFFSET(A$1,0,0,ROW(),1), "*conditie")*10)&amp; "T*") +1) * 10</f>
        <v>ACTBRONC30T10</v>
      </c>
      <c r="C124" s="181" t="s">
        <v>289</v>
      </c>
      <c r="D124" s="181"/>
      <c r="E124" s="181"/>
      <c r="F124" s="143" t="s">
        <v>139</v>
      </c>
      <c r="G124" s="143" t="s">
        <v>18</v>
      </c>
      <c r="H124" s="143" t="s">
        <v>194</v>
      </c>
    </row>
    <row r="125" spans="1:8" outlineLevel="2" x14ac:dyDescent="0.2">
      <c r="A125" s="110"/>
      <c r="B125" s="122"/>
      <c r="C125" s="131"/>
    </row>
    <row r="126" spans="1:8" outlineLevel="2" x14ac:dyDescent="0.2">
      <c r="A126" s="110" t="s">
        <v>108</v>
      </c>
      <c r="B126" s="133" t="s">
        <v>290</v>
      </c>
      <c r="C126" s="131"/>
    </row>
    <row r="127" spans="1:8" outlineLevel="2" x14ac:dyDescent="0.2">
      <c r="A127" s="110"/>
      <c r="B127" s="122"/>
      <c r="C127" s="131"/>
    </row>
    <row r="128" spans="1:8" outlineLevel="2" x14ac:dyDescent="0.2">
      <c r="A128" s="110" t="s">
        <v>109</v>
      </c>
      <c r="B128" s="122" t="s">
        <v>107</v>
      </c>
      <c r="C128" s="131"/>
    </row>
    <row r="129" spans="1:8" outlineLevel="2" x14ac:dyDescent="0.2">
      <c r="A129" s="110"/>
      <c r="B129" s="122"/>
      <c r="C129" s="131"/>
    </row>
    <row r="130" spans="1:8" outlineLevel="2" x14ac:dyDescent="0.2">
      <c r="A130" s="110"/>
      <c r="B130" s="123"/>
      <c r="C130" s="123"/>
      <c r="D130" s="123"/>
      <c r="E130" s="124"/>
      <c r="F130" s="123"/>
      <c r="G130" s="123"/>
    </row>
    <row r="131" spans="1:8" outlineLevel="2" x14ac:dyDescent="0.2">
      <c r="A131" s="110" t="s">
        <v>32</v>
      </c>
      <c r="B131" s="125" t="s">
        <v>291</v>
      </c>
      <c r="C131" s="125"/>
      <c r="D131" s="125"/>
      <c r="E131" s="125"/>
      <c r="F131" s="125"/>
      <c r="G131" s="125"/>
    </row>
    <row r="132" spans="1:8" outlineLevel="2" x14ac:dyDescent="0.2">
      <c r="A132" s="110"/>
      <c r="B132" s="122"/>
      <c r="C132" s="131"/>
    </row>
    <row r="133" spans="1:8" outlineLevel="2" x14ac:dyDescent="0.2">
      <c r="A133" s="111" t="s">
        <v>33</v>
      </c>
      <c r="B133" s="122" t="s">
        <v>191</v>
      </c>
      <c r="C133" s="131"/>
    </row>
    <row r="134" spans="1:8" outlineLevel="2" x14ac:dyDescent="0.2">
      <c r="A134" s="110"/>
      <c r="B134" s="122"/>
      <c r="C134" s="131"/>
    </row>
    <row r="135" spans="1:8" outlineLevel="2" x14ac:dyDescent="0.2">
      <c r="A135" s="110" t="s">
        <v>136</v>
      </c>
      <c r="B135" s="133" t="s">
        <v>325</v>
      </c>
      <c r="C135" s="131"/>
    </row>
    <row r="136" spans="1:8" s="123" customFormat="1" outlineLevel="2" x14ac:dyDescent="0.2">
      <c r="A136" s="126"/>
    </row>
    <row r="137" spans="1:8" outlineLevel="2" x14ac:dyDescent="0.2">
      <c r="A137" s="110" t="s">
        <v>40</v>
      </c>
      <c r="B137" s="122" t="s">
        <v>251</v>
      </c>
      <c r="C137" s="131"/>
    </row>
    <row r="138" spans="1:8" s="123" customFormat="1" outlineLevel="2" x14ac:dyDescent="0.2">
      <c r="A138" s="126"/>
    </row>
    <row r="139" spans="1:8" s="88" customFormat="1" outlineLevel="1" x14ac:dyDescent="0.2">
      <c r="A139" s="143" t="s">
        <v>157</v>
      </c>
      <c r="B139" s="143" t="str">
        <f ca="1">CONCATENATE(VLOOKUP("*ID",C:D,2,FALSE),"C",COUNTIF(OFFSET(A$1,0,0,ROW(),1), "*conditie")*10)&amp; "T" &amp;(COUNTIF(OFFSET(B$1,0,0,ROW()-1,1),CONCATENATE(VLOOKUP("*ID",C:D,2,FALSE),"C",COUNTIF(OFFSET(A$1,0,0,ROW(),1), "*conditie")*10)&amp; "T*") +1) * 10</f>
        <v>ACTBRONC30T30</v>
      </c>
      <c r="C139" s="181" t="s">
        <v>292</v>
      </c>
      <c r="D139" s="181"/>
      <c r="E139" s="181"/>
      <c r="F139" s="143" t="s">
        <v>139</v>
      </c>
      <c r="G139" s="143" t="s">
        <v>18</v>
      </c>
      <c r="H139" s="143" t="s">
        <v>194</v>
      </c>
    </row>
    <row r="140" spans="1:8" outlineLevel="2" x14ac:dyDescent="0.2">
      <c r="A140" s="110"/>
      <c r="B140" s="122"/>
      <c r="C140" s="131"/>
    </row>
    <row r="141" spans="1:8" outlineLevel="2" x14ac:dyDescent="0.2">
      <c r="A141" s="110" t="s">
        <v>108</v>
      </c>
      <c r="B141" s="133" t="s">
        <v>293</v>
      </c>
      <c r="C141" s="131"/>
    </row>
    <row r="142" spans="1:8" outlineLevel="2" x14ac:dyDescent="0.2">
      <c r="A142" s="110"/>
      <c r="B142" s="122"/>
      <c r="C142" s="131"/>
    </row>
    <row r="143" spans="1:8" outlineLevel="2" x14ac:dyDescent="0.2">
      <c r="A143" s="110" t="s">
        <v>109</v>
      </c>
      <c r="B143" s="122" t="s">
        <v>107</v>
      </c>
      <c r="C143" s="131"/>
    </row>
    <row r="144" spans="1:8" outlineLevel="2" x14ac:dyDescent="0.2">
      <c r="A144" s="110"/>
      <c r="B144" s="122"/>
      <c r="C144" s="131"/>
    </row>
    <row r="145" spans="1:8" outlineLevel="2" x14ac:dyDescent="0.2">
      <c r="A145" s="110"/>
      <c r="B145" s="123"/>
      <c r="C145" s="123"/>
      <c r="D145" s="123"/>
      <c r="E145" s="124"/>
      <c r="F145" s="123"/>
      <c r="G145" s="123"/>
    </row>
    <row r="146" spans="1:8" outlineLevel="2" x14ac:dyDescent="0.2">
      <c r="A146" s="110" t="s">
        <v>32</v>
      </c>
      <c r="B146" s="125" t="s">
        <v>291</v>
      </c>
      <c r="C146" s="125"/>
      <c r="D146" s="125"/>
      <c r="E146" s="125"/>
      <c r="F146" s="125"/>
      <c r="G146" s="125"/>
    </row>
    <row r="147" spans="1:8" outlineLevel="2" x14ac:dyDescent="0.2">
      <c r="A147" s="110"/>
      <c r="B147" s="122"/>
      <c r="C147" s="131"/>
    </row>
    <row r="148" spans="1:8" outlineLevel="2" x14ac:dyDescent="0.2">
      <c r="A148" s="111" t="s">
        <v>33</v>
      </c>
      <c r="B148" s="122" t="s">
        <v>191</v>
      </c>
      <c r="C148" s="131"/>
    </row>
    <row r="149" spans="1:8" outlineLevel="2" x14ac:dyDescent="0.2">
      <c r="A149" s="110"/>
      <c r="B149" s="122"/>
      <c r="C149" s="131"/>
    </row>
    <row r="150" spans="1:8" outlineLevel="2" x14ac:dyDescent="0.2">
      <c r="A150" s="110" t="s">
        <v>136</v>
      </c>
      <c r="B150" s="133" t="s">
        <v>326</v>
      </c>
      <c r="C150" s="131"/>
    </row>
    <row r="151" spans="1:8" outlineLevel="2" x14ac:dyDescent="0.2">
      <c r="A151" s="110"/>
      <c r="B151" s="133"/>
      <c r="C151" s="131"/>
    </row>
    <row r="152" spans="1:8" outlineLevel="2" x14ac:dyDescent="0.2">
      <c r="A152" s="110" t="s">
        <v>40</v>
      </c>
      <c r="B152" s="122" t="s">
        <v>251</v>
      </c>
      <c r="C152" s="131"/>
    </row>
    <row r="153" spans="1:8" s="123" customFormat="1" outlineLevel="2" x14ac:dyDescent="0.2">
      <c r="A153" s="126"/>
    </row>
    <row r="154" spans="1:8" s="88" customFormat="1" outlineLevel="1" x14ac:dyDescent="0.2">
      <c r="A154" s="143" t="s">
        <v>157</v>
      </c>
      <c r="B154" s="143" t="str">
        <f ca="1">CONCATENATE(VLOOKUP("*ID",C:D,2,FALSE),"C",COUNTIF(OFFSET(A$1,0,0,ROW(),1), "*conditie")*10)&amp; "T" &amp;(COUNTIF(OFFSET(B$1,0,0,ROW()-1,1),CONCATENATE(VLOOKUP("*ID",C:D,2,FALSE),"C",COUNTIF(OFFSET(A$1,0,0,ROW(),1), "*conditie")*10)&amp; "T*") +1) * 10</f>
        <v>ACTBRONC30T50</v>
      </c>
      <c r="C154" s="181" t="s">
        <v>294</v>
      </c>
      <c r="D154" s="181"/>
      <c r="E154" s="181"/>
      <c r="F154" s="143" t="s">
        <v>139</v>
      </c>
      <c r="G154" s="143" t="s">
        <v>18</v>
      </c>
      <c r="H154" s="143" t="s">
        <v>194</v>
      </c>
    </row>
    <row r="155" spans="1:8" outlineLevel="2" x14ac:dyDescent="0.2">
      <c r="A155" s="110"/>
      <c r="B155" s="122"/>
      <c r="C155" s="131"/>
    </row>
    <row r="156" spans="1:8" outlineLevel="2" x14ac:dyDescent="0.2">
      <c r="A156" s="110" t="s">
        <v>108</v>
      </c>
      <c r="B156" s="133" t="s">
        <v>295</v>
      </c>
      <c r="C156" s="131"/>
    </row>
    <row r="157" spans="1:8" outlineLevel="2" x14ac:dyDescent="0.2">
      <c r="A157" s="110"/>
      <c r="B157" s="122"/>
      <c r="C157" s="131"/>
    </row>
    <row r="158" spans="1:8" outlineLevel="2" x14ac:dyDescent="0.2">
      <c r="A158" s="110" t="s">
        <v>109</v>
      </c>
      <c r="B158" s="122" t="s">
        <v>107</v>
      </c>
      <c r="C158" s="131"/>
    </row>
    <row r="159" spans="1:8" outlineLevel="2" x14ac:dyDescent="0.2">
      <c r="A159" s="110"/>
      <c r="B159" s="122"/>
      <c r="C159" s="131"/>
    </row>
    <row r="160" spans="1:8" outlineLevel="2" x14ac:dyDescent="0.2">
      <c r="A160" s="110"/>
      <c r="B160" s="123"/>
      <c r="C160" s="123"/>
      <c r="D160" s="123"/>
      <c r="E160" s="124"/>
      <c r="F160" s="123"/>
      <c r="G160" s="123"/>
    </row>
    <row r="161" spans="1:8" outlineLevel="2" x14ac:dyDescent="0.2">
      <c r="A161" s="110" t="s">
        <v>32</v>
      </c>
      <c r="B161" s="125" t="s">
        <v>291</v>
      </c>
      <c r="C161" s="125"/>
      <c r="D161" s="125"/>
      <c r="E161" s="125"/>
      <c r="F161" s="125"/>
      <c r="G161" s="125"/>
    </row>
    <row r="162" spans="1:8" outlineLevel="2" x14ac:dyDescent="0.2">
      <c r="A162" s="110"/>
      <c r="B162" s="122"/>
      <c r="C162" s="131"/>
    </row>
    <row r="163" spans="1:8" outlineLevel="2" x14ac:dyDescent="0.2">
      <c r="A163" s="111" t="s">
        <v>33</v>
      </c>
      <c r="B163" s="122" t="s">
        <v>191</v>
      </c>
      <c r="C163" s="131"/>
    </row>
    <row r="164" spans="1:8" outlineLevel="2" x14ac:dyDescent="0.2">
      <c r="A164" s="110"/>
      <c r="B164" s="122"/>
      <c r="C164" s="131"/>
    </row>
    <row r="165" spans="1:8" outlineLevel="2" x14ac:dyDescent="0.2">
      <c r="A165" s="110" t="s">
        <v>136</v>
      </c>
      <c r="B165" s="133" t="s">
        <v>326</v>
      </c>
      <c r="C165" s="131"/>
    </row>
    <row r="166" spans="1:8" s="123" customFormat="1" outlineLevel="2" x14ac:dyDescent="0.2">
      <c r="A166" s="126"/>
    </row>
    <row r="167" spans="1:8" outlineLevel="2" x14ac:dyDescent="0.2">
      <c r="A167" s="110" t="s">
        <v>40</v>
      </c>
      <c r="B167" s="122" t="s">
        <v>251</v>
      </c>
      <c r="C167" s="131"/>
    </row>
    <row r="168" spans="1:8" s="123" customFormat="1" outlineLevel="2" x14ac:dyDescent="0.2">
      <c r="A168" s="126"/>
    </row>
    <row r="169" spans="1:8" s="88" customFormat="1" outlineLevel="1" x14ac:dyDescent="0.2">
      <c r="A169" s="143" t="s">
        <v>157</v>
      </c>
      <c r="B169" s="143" t="str">
        <f ca="1">CONCATENATE(VLOOKUP("*ID",C:D,2,FALSE),"C",COUNTIF(OFFSET(A$1,0,0,ROW(),1), "*conditie")*10)&amp; "T" &amp;(COUNTIF(OFFSET(B$1,0,0,ROW()-1,1),CONCATENATE(VLOOKUP("*ID",C:D,2,FALSE),"C",COUNTIF(OFFSET(A$1,0,0,ROW(),1), "*conditie")*10)&amp; "T*") +1) * 10</f>
        <v>ACTBRONC30T70</v>
      </c>
      <c r="C169" s="181" t="s">
        <v>296</v>
      </c>
      <c r="D169" s="181"/>
      <c r="E169" s="181"/>
      <c r="F169" s="143" t="s">
        <v>139</v>
      </c>
      <c r="G169" s="143" t="s">
        <v>18</v>
      </c>
      <c r="H169" s="143" t="s">
        <v>194</v>
      </c>
    </row>
    <row r="170" spans="1:8" outlineLevel="2" x14ac:dyDescent="0.2">
      <c r="A170" s="110"/>
      <c r="B170" s="122"/>
      <c r="C170" s="131"/>
    </row>
    <row r="171" spans="1:8" outlineLevel="2" x14ac:dyDescent="0.2">
      <c r="A171" s="110" t="s">
        <v>108</v>
      </c>
      <c r="B171" s="133" t="s">
        <v>297</v>
      </c>
      <c r="C171" s="131"/>
    </row>
    <row r="172" spans="1:8" outlineLevel="2" x14ac:dyDescent="0.2">
      <c r="A172" s="110"/>
      <c r="B172" s="122"/>
      <c r="C172" s="131"/>
    </row>
    <row r="173" spans="1:8" outlineLevel="2" x14ac:dyDescent="0.2">
      <c r="A173" s="110" t="s">
        <v>109</v>
      </c>
      <c r="B173" s="122" t="s">
        <v>107</v>
      </c>
      <c r="C173" s="131"/>
    </row>
    <row r="174" spans="1:8" outlineLevel="2" x14ac:dyDescent="0.2">
      <c r="A174" s="110"/>
      <c r="B174" s="122"/>
      <c r="C174" s="131"/>
    </row>
    <row r="175" spans="1:8" outlineLevel="2" x14ac:dyDescent="0.2">
      <c r="A175" s="110"/>
      <c r="B175" s="123"/>
      <c r="C175" s="123"/>
      <c r="D175" s="123"/>
      <c r="E175" s="124"/>
      <c r="F175" s="123"/>
      <c r="G175" s="123"/>
    </row>
    <row r="176" spans="1:8" outlineLevel="2" x14ac:dyDescent="0.2">
      <c r="A176" s="110" t="s">
        <v>32</v>
      </c>
      <c r="B176" s="125" t="s">
        <v>291</v>
      </c>
      <c r="C176" s="125"/>
      <c r="D176" s="125"/>
      <c r="E176" s="125"/>
      <c r="F176" s="125"/>
      <c r="G176" s="125"/>
    </row>
    <row r="177" spans="1:3" outlineLevel="2" x14ac:dyDescent="0.2">
      <c r="A177" s="110"/>
      <c r="B177" s="122"/>
      <c r="C177" s="131"/>
    </row>
    <row r="178" spans="1:3" outlineLevel="2" x14ac:dyDescent="0.2">
      <c r="A178" s="111" t="s">
        <v>33</v>
      </c>
      <c r="B178" s="122" t="s">
        <v>191</v>
      </c>
      <c r="C178" s="131"/>
    </row>
    <row r="179" spans="1:3" outlineLevel="2" x14ac:dyDescent="0.2">
      <c r="A179" s="110"/>
      <c r="B179" s="122"/>
      <c r="C179" s="131"/>
    </row>
    <row r="180" spans="1:3" outlineLevel="2" x14ac:dyDescent="0.2">
      <c r="A180" s="110" t="s">
        <v>136</v>
      </c>
      <c r="B180" s="133" t="s">
        <v>326</v>
      </c>
      <c r="C180" s="131"/>
    </row>
    <row r="181" spans="1:3" outlineLevel="2" x14ac:dyDescent="0.2">
      <c r="A181" s="110"/>
      <c r="B181" s="133"/>
      <c r="C181" s="131"/>
    </row>
    <row r="182" spans="1:3" outlineLevel="2" x14ac:dyDescent="0.2">
      <c r="A182" s="110" t="s">
        <v>40</v>
      </c>
      <c r="B182" s="122" t="s">
        <v>251</v>
      </c>
      <c r="C182" s="131"/>
    </row>
    <row r="183" spans="1:3" s="123" customFormat="1" outlineLevel="2" x14ac:dyDescent="0.2">
      <c r="A183" s="126"/>
    </row>
  </sheetData>
  <mergeCells count="13">
    <mergeCell ref="C169:E169"/>
    <mergeCell ref="C122:E122"/>
    <mergeCell ref="C124:E124"/>
    <mergeCell ref="C139:E139"/>
    <mergeCell ref="C154:E154"/>
    <mergeCell ref="C67:E67"/>
    <mergeCell ref="C88:E88"/>
    <mergeCell ref="C105:E105"/>
    <mergeCell ref="C10:E10"/>
    <mergeCell ref="C14:E14"/>
    <mergeCell ref="C35:E35"/>
    <mergeCell ref="C50:E50"/>
    <mergeCell ref="C52:E52"/>
  </mergeCells>
  <dataValidations count="4">
    <dataValidation type="list" allowBlank="1" showInputMessage="1" showErrorMessage="1" sqref="D5" xr:uid="{00000000-0002-0000-0500-000000000000}">
      <formula1>$H$2:$H$6</formula1>
    </dataValidation>
    <dataValidation type="list" allowBlank="1" showInputMessage="1" showErrorMessage="1" errorTitle="Not a valid value" error="The value you have entered is not valid_x000a__x000a_A user has restricted values that can be entered into this cell_x000a_" sqref="F10 F14 F35 F50 F52 F67 F88 F105 F122 F124 F139 F154 F169" xr:uid="{00000000-0002-0000-0500-000001000000}">
      <formula1>$F$2:$F$6</formula1>
    </dataValidation>
    <dataValidation type="list" allowBlank="1" showInputMessage="1" showErrorMessage="1" errorTitle="Not a valid value" error="The value you have entered is not valid_x000a__x000a_A user has restricted values that can be entered into this cell_x000a_" sqref="G10 G14 G35 G50 G52 G67 G88 G105 G122 G124 G139 G154 G169" xr:uid="{00000000-0002-0000-0500-000002000000}">
      <formula1>$G$2:$G$7</formula1>
    </dataValidation>
    <dataValidation type="list" allowBlank="1" showInputMessage="1" showErrorMessage="1" errorTitle="Not a valid value" error="The value you have entered is not valid_x000a__x000a_A user has restricted values that can be entered into this cell_x000a_" sqref="H10 H14 H35 H50 H52 H67 H88 H105 H122 H124 H139 H154 H169" xr:uid="{00000000-0002-0000-0500-000003000000}">
      <formula1>$H$2:$H$6</formula1>
    </dataValidation>
  </dataValidations>
  <printOptions headings="1" gridLines="1"/>
  <pageMargins left="0.76" right="0.78740157480314965" top="0.72" bottom="0.7" header="0.51181102362204722" footer="0.51181102362204722"/>
  <pageSetup paperSize="9" scale="55" fitToHeight="100" orientation="landscape" horizontalDpi="4294967295" verticalDpi="4294967295" r:id="rId1"/>
  <headerFooter alignWithMargins="0">
    <oddHeader>&amp;C&amp;A</oddHeader>
    <oddFooter xml:space="preserve">&amp;L&amp;D &amp;CPagina &amp;P van &amp;N&amp;R&amp;F </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outlinePr summaryBelow="0"/>
    <pageSetUpPr fitToPage="1"/>
  </sheetPr>
  <dimension ref="A1:H73"/>
  <sheetViews>
    <sheetView workbookViewId="0">
      <pane ySplit="7" topLeftCell="A8" activePane="bottomLeft" state="frozen"/>
      <selection pane="bottomLeft" activeCell="D7" sqref="D7"/>
    </sheetView>
  </sheetViews>
  <sheetFormatPr defaultColWidth="11.42578125" defaultRowHeight="12.75" outlineLevelRow="2" x14ac:dyDescent="0.2"/>
  <cols>
    <col min="1" max="1" width="29.7109375" style="90" customWidth="1"/>
    <col min="2" max="2" width="33" style="131" customWidth="1"/>
    <col min="3" max="3" width="27.7109375" style="130" customWidth="1"/>
    <col min="4" max="4" width="27.7109375" style="131" customWidth="1"/>
    <col min="5" max="5" width="37" style="131" customWidth="1"/>
    <col min="6" max="20" width="27.7109375" style="130" customWidth="1"/>
    <col min="21" max="16384" width="11.42578125" style="130"/>
  </cols>
  <sheetData>
    <row r="1" spans="1:8" s="99" customFormat="1" x14ac:dyDescent="0.2">
      <c r="A1" s="83" t="s">
        <v>36</v>
      </c>
      <c r="B1" s="83" t="str">
        <f>Clusterkaart!B1</f>
        <v>BMR</v>
      </c>
      <c r="C1" s="83" t="s">
        <v>146</v>
      </c>
      <c r="D1" s="83" t="s">
        <v>342</v>
      </c>
      <c r="E1" s="83"/>
      <c r="F1" s="83" t="s">
        <v>48</v>
      </c>
      <c r="G1" s="83" t="s">
        <v>192</v>
      </c>
      <c r="H1" s="83" t="s">
        <v>193</v>
      </c>
    </row>
    <row r="2" spans="1:8" s="99" customFormat="1" x14ac:dyDescent="0.2">
      <c r="A2" s="83" t="s">
        <v>42</v>
      </c>
      <c r="B2" s="83" t="str">
        <f>Clusterkaart!B3</f>
        <v>2.2</v>
      </c>
      <c r="C2" s="83" t="s">
        <v>147</v>
      </c>
      <c r="D2" s="83"/>
      <c r="E2" s="83"/>
      <c r="F2" s="100" t="s">
        <v>56</v>
      </c>
      <c r="G2" s="100" t="s">
        <v>56</v>
      </c>
      <c r="H2" s="100" t="s">
        <v>56</v>
      </c>
    </row>
    <row r="3" spans="1:8" s="99" customFormat="1" x14ac:dyDescent="0.2">
      <c r="A3" s="83" t="s">
        <v>13</v>
      </c>
      <c r="B3" s="103">
        <f>Clusterkaart!B4</f>
        <v>41395</v>
      </c>
      <c r="C3" s="83" t="s">
        <v>41</v>
      </c>
      <c r="D3" s="103">
        <v>42361</v>
      </c>
      <c r="E3" s="83"/>
      <c r="F3" s="100" t="s">
        <v>139</v>
      </c>
      <c r="G3" s="100" t="s">
        <v>143</v>
      </c>
      <c r="H3" s="100" t="s">
        <v>194</v>
      </c>
    </row>
    <row r="4" spans="1:8" s="99" customFormat="1" x14ac:dyDescent="0.2">
      <c r="A4" s="83" t="s">
        <v>88</v>
      </c>
      <c r="B4" s="83" t="str">
        <f>Clusterkaart!B5</f>
        <v>oBRP</v>
      </c>
      <c r="C4" s="83" t="s">
        <v>12</v>
      </c>
      <c r="D4" s="83" t="s">
        <v>537</v>
      </c>
      <c r="E4" s="83"/>
      <c r="F4" s="100" t="s">
        <v>140</v>
      </c>
      <c r="G4" s="100" t="s">
        <v>26</v>
      </c>
      <c r="H4" s="100" t="s">
        <v>195</v>
      </c>
    </row>
    <row r="5" spans="1:8" s="99" customFormat="1" x14ac:dyDescent="0.2">
      <c r="A5" s="83" t="s">
        <v>89</v>
      </c>
      <c r="B5" s="83" t="str">
        <f>Clusterkaart!B6</f>
        <v>&lt;naam stakeholder&gt;</v>
      </c>
      <c r="C5" s="83" t="s">
        <v>55</v>
      </c>
      <c r="D5" s="83" t="s">
        <v>194</v>
      </c>
      <c r="E5" s="83"/>
      <c r="F5" s="100" t="s">
        <v>141</v>
      </c>
      <c r="G5" s="100" t="s">
        <v>20</v>
      </c>
      <c r="H5" s="100" t="s">
        <v>49</v>
      </c>
    </row>
    <row r="6" spans="1:8" s="99" customFormat="1" x14ac:dyDescent="0.2">
      <c r="A6" s="83" t="s">
        <v>121</v>
      </c>
      <c r="B6" s="83">
        <f>COUNTIF(A:A,"testconditie")+COUNTIF(A:A,"test conditie")</f>
        <v>1</v>
      </c>
      <c r="C6" s="83"/>
      <c r="D6" s="83"/>
      <c r="E6" s="83"/>
      <c r="F6" s="100" t="s">
        <v>142</v>
      </c>
      <c r="G6" s="101" t="s">
        <v>19</v>
      </c>
      <c r="H6" s="100" t="s">
        <v>50</v>
      </c>
    </row>
    <row r="7" spans="1:8" s="99" customFormat="1" x14ac:dyDescent="0.2">
      <c r="A7" s="83" t="s">
        <v>144</v>
      </c>
      <c r="B7" s="83">
        <f>COUNTIF(A:A,"testgeval")+COUNTIF(A:A,"test geval")</f>
        <v>4</v>
      </c>
      <c r="C7" s="83"/>
      <c r="D7" s="83"/>
      <c r="E7" s="83"/>
      <c r="F7" s="115"/>
      <c r="G7" s="100" t="s">
        <v>18</v>
      </c>
      <c r="H7" s="116" t="s">
        <v>64</v>
      </c>
    </row>
    <row r="8" spans="1:8" s="131" customFormat="1" x14ac:dyDescent="0.2">
      <c r="A8" s="117" t="s">
        <v>52</v>
      </c>
      <c r="B8" s="118" t="s">
        <v>53</v>
      </c>
      <c r="D8" s="119"/>
    </row>
    <row r="9" spans="1:8" x14ac:dyDescent="0.2">
      <c r="A9" s="117"/>
      <c r="B9" s="120"/>
      <c r="C9" s="131"/>
      <c r="D9" s="119"/>
    </row>
    <row r="10" spans="1:8" s="99" customFormat="1" x14ac:dyDescent="0.2">
      <c r="A10" s="153" t="s">
        <v>156</v>
      </c>
      <c r="B10" s="152" t="str">
        <f ca="1">CONCATENATE(VLOOKUP("*ID",C:D,2,FALSE),"C",COUNTIF(OFFSET(A$1,0,0,ROW(),1), "*conditie")*10)</f>
        <v>VANR05C10</v>
      </c>
      <c r="C10" s="182" t="s">
        <v>335</v>
      </c>
      <c r="D10" s="183"/>
      <c r="E10" s="183"/>
      <c r="F10" s="153" t="s">
        <v>139</v>
      </c>
      <c r="G10" s="153" t="s">
        <v>18</v>
      </c>
      <c r="H10" s="153" t="s">
        <v>194</v>
      </c>
    </row>
    <row r="11" spans="1:8" s="99" customFormat="1" outlineLevel="1" x14ac:dyDescent="0.2">
      <c r="A11" s="110"/>
      <c r="B11" s="118"/>
      <c r="C11" s="102"/>
    </row>
    <row r="12" spans="1:8" s="99" customFormat="1" outlineLevel="1" x14ac:dyDescent="0.2">
      <c r="A12" s="110" t="s">
        <v>54</v>
      </c>
      <c r="B12" s="127"/>
      <c r="C12" s="130"/>
    </row>
    <row r="13" spans="1:8" s="99" customFormat="1" outlineLevel="1" x14ac:dyDescent="0.2">
      <c r="A13" s="110"/>
      <c r="B13" s="118"/>
      <c r="C13" s="102"/>
    </row>
    <row r="14" spans="1:8" s="88" customFormat="1" outlineLevel="1" x14ac:dyDescent="0.2">
      <c r="A14" s="151" t="s">
        <v>157</v>
      </c>
      <c r="B14" s="151" t="str">
        <f ca="1">CONCATENATE(VLOOKUP("*ID",C:D,2,FALSE),"C",COUNTIF(OFFSET(A$1,0,0,ROW(),1), "*conditie")*10)&amp; "T" &amp;(COUNTIF(OFFSET(B$1,0,0,ROW()-1,1),CONCATENATE(VLOOKUP("*ID",C:D,2,FALSE),"C",COUNTIF(OFFSET(A$1,0,0,ROW(),1), "*conditie")*10)&amp; "T*") +1) * 10</f>
        <v>VANR05C10T10</v>
      </c>
      <c r="C14" s="181" t="s">
        <v>336</v>
      </c>
      <c r="D14" s="181"/>
      <c r="E14" s="181"/>
      <c r="F14" s="151" t="s">
        <v>139</v>
      </c>
      <c r="G14" s="151" t="s">
        <v>18</v>
      </c>
      <c r="H14" s="151" t="s">
        <v>194</v>
      </c>
    </row>
    <row r="15" spans="1:8" outlineLevel="2" x14ac:dyDescent="0.2">
      <c r="A15" s="110"/>
      <c r="B15" s="122"/>
      <c r="C15" s="131"/>
    </row>
    <row r="16" spans="1:8" outlineLevel="2" x14ac:dyDescent="0.2">
      <c r="A16" s="110" t="s">
        <v>108</v>
      </c>
      <c r="B16" s="133" t="s">
        <v>340</v>
      </c>
      <c r="C16" s="131"/>
    </row>
    <row r="17" spans="1:8" outlineLevel="2" x14ac:dyDescent="0.2">
      <c r="A17" s="110"/>
      <c r="B17" s="122"/>
      <c r="C17" s="131"/>
    </row>
    <row r="18" spans="1:8" outlineLevel="2" x14ac:dyDescent="0.2">
      <c r="A18" s="110" t="s">
        <v>109</v>
      </c>
      <c r="B18" s="133"/>
      <c r="C18" s="131"/>
    </row>
    <row r="19" spans="1:8" outlineLevel="2" x14ac:dyDescent="0.2">
      <c r="A19" s="110"/>
      <c r="B19" s="122"/>
      <c r="C19" s="131"/>
    </row>
    <row r="20" spans="1:8" outlineLevel="2" x14ac:dyDescent="0.2">
      <c r="A20" s="110"/>
      <c r="B20" s="123"/>
      <c r="C20" s="123"/>
      <c r="D20" s="123"/>
      <c r="E20" s="124"/>
      <c r="F20" s="123"/>
      <c r="G20" s="123"/>
    </row>
    <row r="21" spans="1:8" outlineLevel="2" x14ac:dyDescent="0.2">
      <c r="A21" s="110" t="s">
        <v>32</v>
      </c>
      <c r="B21" s="155" t="s">
        <v>344</v>
      </c>
      <c r="C21" s="125"/>
      <c r="D21" s="125"/>
      <c r="E21" s="125"/>
      <c r="F21" s="125"/>
      <c r="G21" s="125"/>
    </row>
    <row r="22" spans="1:8" outlineLevel="2" x14ac:dyDescent="0.2">
      <c r="A22" s="110"/>
      <c r="B22" s="125"/>
      <c r="C22" s="131"/>
    </row>
    <row r="23" spans="1:8" outlineLevel="2" x14ac:dyDescent="0.2">
      <c r="A23" s="111" t="s">
        <v>33</v>
      </c>
      <c r="B23" s="122" t="s">
        <v>191</v>
      </c>
      <c r="C23" s="131"/>
    </row>
    <row r="24" spans="1:8" outlineLevel="2" x14ac:dyDescent="0.2">
      <c r="A24" s="110"/>
      <c r="B24" s="122"/>
      <c r="C24" s="131"/>
    </row>
    <row r="25" spans="1:8" outlineLevel="2" x14ac:dyDescent="0.2">
      <c r="A25" s="110" t="s">
        <v>136</v>
      </c>
      <c r="B25" s="133" t="s">
        <v>337</v>
      </c>
      <c r="C25" s="131"/>
    </row>
    <row r="26" spans="1:8" s="123" customFormat="1" outlineLevel="2" x14ac:dyDescent="0.2">
      <c r="A26" s="126"/>
      <c r="B26" s="146" t="s">
        <v>338</v>
      </c>
    </row>
    <row r="27" spans="1:8" outlineLevel="2" x14ac:dyDescent="0.2">
      <c r="A27" s="110" t="s">
        <v>40</v>
      </c>
      <c r="B27" s="122" t="s">
        <v>251</v>
      </c>
      <c r="C27" s="131"/>
    </row>
    <row r="28" spans="1:8" s="123" customFormat="1" outlineLevel="2" x14ac:dyDescent="0.2">
      <c r="A28" s="126"/>
    </row>
    <row r="29" spans="1:8" s="88" customFormat="1" outlineLevel="1" x14ac:dyDescent="0.2">
      <c r="A29" s="154" t="s">
        <v>157</v>
      </c>
      <c r="B29" s="154" t="str">
        <f ca="1">CONCATENATE(VLOOKUP("*ID",C:D,2,FALSE),"C",COUNTIF(OFFSET(A$1,0,0,ROW(),1), "*conditie")*10)&amp; "T" &amp;(COUNTIF(OFFSET(B$1,0,0,ROW()-1,1),CONCATENATE(VLOOKUP("*ID",C:D,2,FALSE),"C",COUNTIF(OFFSET(A$1,0,0,ROW(),1), "*conditie")*10)&amp; "T*") +1) * 10</f>
        <v>VANR05C10T20</v>
      </c>
      <c r="C29" s="181" t="s">
        <v>339</v>
      </c>
      <c r="D29" s="181"/>
      <c r="E29" s="181"/>
      <c r="F29" s="154" t="s">
        <v>139</v>
      </c>
      <c r="G29" s="154" t="s">
        <v>18</v>
      </c>
      <c r="H29" s="154" t="s">
        <v>194</v>
      </c>
    </row>
    <row r="30" spans="1:8" outlineLevel="2" x14ac:dyDescent="0.2">
      <c r="A30" s="110"/>
      <c r="B30" s="122"/>
      <c r="C30" s="131"/>
    </row>
    <row r="31" spans="1:8" outlineLevel="2" x14ac:dyDescent="0.2">
      <c r="A31" s="110" t="s">
        <v>108</v>
      </c>
      <c r="B31" s="133" t="s">
        <v>341</v>
      </c>
      <c r="C31" s="131"/>
    </row>
    <row r="32" spans="1:8" outlineLevel="2" x14ac:dyDescent="0.2">
      <c r="A32" s="110"/>
      <c r="B32" s="122"/>
      <c r="C32" s="131"/>
    </row>
    <row r="33" spans="1:8" outlineLevel="2" x14ac:dyDescent="0.2">
      <c r="A33" s="110" t="s">
        <v>109</v>
      </c>
      <c r="B33" s="133"/>
      <c r="C33" s="131"/>
    </row>
    <row r="34" spans="1:8" outlineLevel="2" x14ac:dyDescent="0.2">
      <c r="A34" s="110"/>
      <c r="B34" s="122"/>
      <c r="C34" s="131"/>
    </row>
    <row r="35" spans="1:8" outlineLevel="2" x14ac:dyDescent="0.2">
      <c r="A35" s="110"/>
      <c r="B35" s="123"/>
      <c r="C35" s="123"/>
      <c r="D35" s="123"/>
      <c r="E35" s="124"/>
      <c r="F35" s="123"/>
      <c r="G35" s="123"/>
    </row>
    <row r="36" spans="1:8" outlineLevel="2" x14ac:dyDescent="0.2">
      <c r="A36" s="110" t="s">
        <v>32</v>
      </c>
      <c r="B36" s="155" t="s">
        <v>345</v>
      </c>
      <c r="C36" s="125"/>
      <c r="D36" s="125"/>
      <c r="E36" s="125"/>
      <c r="F36" s="125"/>
      <c r="G36" s="125"/>
    </row>
    <row r="37" spans="1:8" outlineLevel="2" x14ac:dyDescent="0.2">
      <c r="A37" s="110"/>
      <c r="B37" s="125"/>
      <c r="C37" s="131"/>
    </row>
    <row r="38" spans="1:8" outlineLevel="2" x14ac:dyDescent="0.2">
      <c r="A38" s="111" t="s">
        <v>33</v>
      </c>
      <c r="B38" s="122" t="s">
        <v>191</v>
      </c>
      <c r="C38" s="131"/>
    </row>
    <row r="39" spans="1:8" outlineLevel="2" x14ac:dyDescent="0.2">
      <c r="A39" s="110"/>
      <c r="B39" s="122"/>
      <c r="C39" s="131"/>
    </row>
    <row r="40" spans="1:8" outlineLevel="2" x14ac:dyDescent="0.2">
      <c r="A40" s="110" t="s">
        <v>136</v>
      </c>
      <c r="B40" s="133" t="s">
        <v>337</v>
      </c>
      <c r="C40" s="131"/>
    </row>
    <row r="41" spans="1:8" s="123" customFormat="1" outlineLevel="2" x14ac:dyDescent="0.2">
      <c r="A41" s="126"/>
      <c r="B41" s="146" t="s">
        <v>338</v>
      </c>
    </row>
    <row r="42" spans="1:8" outlineLevel="2" x14ac:dyDescent="0.2">
      <c r="A42" s="110" t="s">
        <v>40</v>
      </c>
      <c r="B42" s="122" t="s">
        <v>251</v>
      </c>
      <c r="C42" s="131"/>
    </row>
    <row r="43" spans="1:8" s="123" customFormat="1" outlineLevel="2" x14ac:dyDescent="0.2">
      <c r="A43" s="126"/>
    </row>
    <row r="44" spans="1:8" s="88" customFormat="1" outlineLevel="1" x14ac:dyDescent="0.2">
      <c r="A44" s="154" t="s">
        <v>157</v>
      </c>
      <c r="B44" s="154" t="str">
        <f ca="1">CONCATENATE(VLOOKUP("*ID",C:D,2,FALSE),"C",COUNTIF(OFFSET(A$1,0,0,ROW(),1), "*conditie")*10)&amp; "T" &amp;(COUNTIF(OFFSET(B$1,0,0,ROW()-1,1),CONCATENATE(VLOOKUP("*ID",C:D,2,FALSE),"C",COUNTIF(OFFSET(A$1,0,0,ROW(),1), "*conditie")*10)&amp; "T*") +1) * 10</f>
        <v>VANR05C10T30</v>
      </c>
      <c r="C44" s="181" t="s">
        <v>346</v>
      </c>
      <c r="D44" s="181"/>
      <c r="E44" s="181"/>
      <c r="F44" s="154" t="s">
        <v>139</v>
      </c>
      <c r="G44" s="154" t="s">
        <v>18</v>
      </c>
      <c r="H44" s="154" t="s">
        <v>194</v>
      </c>
    </row>
    <row r="45" spans="1:8" outlineLevel="2" x14ac:dyDescent="0.2">
      <c r="A45" s="110"/>
      <c r="B45" s="122"/>
      <c r="C45" s="131"/>
    </row>
    <row r="46" spans="1:8" outlineLevel="2" x14ac:dyDescent="0.2">
      <c r="A46" s="110" t="s">
        <v>108</v>
      </c>
      <c r="B46" s="133" t="s">
        <v>347</v>
      </c>
      <c r="C46" s="131"/>
    </row>
    <row r="47" spans="1:8" outlineLevel="2" x14ac:dyDescent="0.2">
      <c r="A47" s="110"/>
      <c r="B47" s="122"/>
      <c r="C47" s="131"/>
    </row>
    <row r="48" spans="1:8" outlineLevel="2" x14ac:dyDescent="0.2">
      <c r="A48" s="110" t="s">
        <v>109</v>
      </c>
      <c r="B48" s="133"/>
      <c r="C48" s="131"/>
    </row>
    <row r="49" spans="1:8" outlineLevel="2" x14ac:dyDescent="0.2">
      <c r="A49" s="110"/>
      <c r="B49" s="122"/>
      <c r="C49" s="131"/>
    </row>
    <row r="50" spans="1:8" outlineLevel="2" x14ac:dyDescent="0.2">
      <c r="A50" s="110"/>
      <c r="B50" s="123"/>
      <c r="C50" s="123"/>
      <c r="D50" s="123"/>
      <c r="E50" s="124"/>
      <c r="F50" s="123"/>
      <c r="G50" s="123"/>
    </row>
    <row r="51" spans="1:8" outlineLevel="2" x14ac:dyDescent="0.2">
      <c r="A51" s="110" t="s">
        <v>32</v>
      </c>
      <c r="B51" s="155" t="s">
        <v>343</v>
      </c>
      <c r="C51" s="125"/>
      <c r="D51" s="125"/>
      <c r="E51" s="125"/>
      <c r="F51" s="125"/>
      <c r="G51" s="125"/>
    </row>
    <row r="52" spans="1:8" outlineLevel="2" x14ac:dyDescent="0.2">
      <c r="A52" s="110"/>
      <c r="B52" s="125"/>
      <c r="C52" s="131"/>
    </row>
    <row r="53" spans="1:8" outlineLevel="2" x14ac:dyDescent="0.2">
      <c r="A53" s="111" t="s">
        <v>33</v>
      </c>
      <c r="B53" s="122" t="s">
        <v>191</v>
      </c>
      <c r="C53" s="131"/>
    </row>
    <row r="54" spans="1:8" outlineLevel="2" x14ac:dyDescent="0.2">
      <c r="A54" s="110"/>
      <c r="B54" s="122"/>
      <c r="C54" s="131"/>
    </row>
    <row r="55" spans="1:8" outlineLevel="2" x14ac:dyDescent="0.2">
      <c r="A55" s="110" t="s">
        <v>136</v>
      </c>
      <c r="B55" s="133" t="s">
        <v>337</v>
      </c>
      <c r="C55" s="131"/>
    </row>
    <row r="56" spans="1:8" s="123" customFormat="1" outlineLevel="2" x14ac:dyDescent="0.2">
      <c r="A56" s="126"/>
      <c r="B56" s="146" t="s">
        <v>338</v>
      </c>
    </row>
    <row r="57" spans="1:8" outlineLevel="2" x14ac:dyDescent="0.2">
      <c r="A57" s="110" t="s">
        <v>40</v>
      </c>
      <c r="B57" s="122" t="s">
        <v>251</v>
      </c>
      <c r="C57" s="131"/>
    </row>
    <row r="58" spans="1:8" s="123" customFormat="1" outlineLevel="2" x14ac:dyDescent="0.2">
      <c r="A58" s="126"/>
    </row>
    <row r="59" spans="1:8" s="88" customFormat="1" outlineLevel="1" x14ac:dyDescent="0.2">
      <c r="A59" s="154" t="s">
        <v>157</v>
      </c>
      <c r="B59" s="154" t="str">
        <f ca="1">CONCATENATE(VLOOKUP("*ID",C:D,2,FALSE),"C",COUNTIF(OFFSET(A$1,0,0,ROW(),1), "*conditie")*10)&amp; "T" &amp;(COUNTIF(OFFSET(B$1,0,0,ROW()-1,1),CONCATENATE(VLOOKUP("*ID",C:D,2,FALSE),"C",COUNTIF(OFFSET(A$1,0,0,ROW(),1), "*conditie")*10)&amp; "T*") +1) * 10</f>
        <v>VANR05C10T40</v>
      </c>
      <c r="C59" s="181" t="s">
        <v>348</v>
      </c>
      <c r="D59" s="181"/>
      <c r="E59" s="181"/>
      <c r="F59" s="154" t="s">
        <v>139</v>
      </c>
      <c r="G59" s="154" t="s">
        <v>18</v>
      </c>
      <c r="H59" s="154" t="s">
        <v>194</v>
      </c>
    </row>
    <row r="60" spans="1:8" outlineLevel="2" x14ac:dyDescent="0.2">
      <c r="A60" s="110"/>
      <c r="B60" s="122"/>
      <c r="C60" s="131"/>
    </row>
    <row r="61" spans="1:8" outlineLevel="2" x14ac:dyDescent="0.2">
      <c r="A61" s="110" t="s">
        <v>108</v>
      </c>
      <c r="B61" s="133" t="s">
        <v>349</v>
      </c>
      <c r="C61" s="131"/>
    </row>
    <row r="62" spans="1:8" outlineLevel="2" x14ac:dyDescent="0.2">
      <c r="A62" s="110"/>
      <c r="B62" s="133" t="s">
        <v>350</v>
      </c>
      <c r="C62" s="131"/>
    </row>
    <row r="63" spans="1:8" outlineLevel="2" x14ac:dyDescent="0.2">
      <c r="A63" s="110" t="s">
        <v>109</v>
      </c>
      <c r="B63" s="133"/>
      <c r="C63" s="131"/>
    </row>
    <row r="64" spans="1:8" outlineLevel="2" x14ac:dyDescent="0.2">
      <c r="A64" s="110"/>
      <c r="B64" s="122"/>
      <c r="C64" s="131"/>
    </row>
    <row r="65" spans="1:7" outlineLevel="2" x14ac:dyDescent="0.2">
      <c r="A65" s="110"/>
      <c r="B65" s="123"/>
      <c r="C65" s="123"/>
      <c r="D65" s="123"/>
      <c r="E65" s="124"/>
      <c r="F65" s="123"/>
      <c r="G65" s="123"/>
    </row>
    <row r="66" spans="1:7" outlineLevel="2" x14ac:dyDescent="0.2">
      <c r="A66" s="110" t="s">
        <v>32</v>
      </c>
      <c r="B66" s="155" t="s">
        <v>351</v>
      </c>
      <c r="C66" s="125"/>
      <c r="D66" s="125"/>
      <c r="E66" s="125"/>
      <c r="F66" s="125"/>
      <c r="G66" s="125"/>
    </row>
    <row r="67" spans="1:7" outlineLevel="2" x14ac:dyDescent="0.2">
      <c r="A67" s="110"/>
      <c r="B67" s="125"/>
      <c r="C67" s="131"/>
    </row>
    <row r="68" spans="1:7" outlineLevel="2" x14ac:dyDescent="0.2">
      <c r="A68" s="111" t="s">
        <v>33</v>
      </c>
      <c r="B68" s="122" t="s">
        <v>191</v>
      </c>
      <c r="C68" s="131"/>
    </row>
    <row r="69" spans="1:7" outlineLevel="2" x14ac:dyDescent="0.2">
      <c r="A69" s="110"/>
      <c r="B69" s="122"/>
      <c r="C69" s="131"/>
    </row>
    <row r="70" spans="1:7" outlineLevel="2" x14ac:dyDescent="0.2">
      <c r="A70" s="110" t="s">
        <v>136</v>
      </c>
      <c r="B70" s="133" t="s">
        <v>352</v>
      </c>
      <c r="C70" s="131"/>
    </row>
    <row r="71" spans="1:7" s="123" customFormat="1" outlineLevel="2" x14ac:dyDescent="0.2">
      <c r="A71" s="126"/>
      <c r="B71" s="146" t="s">
        <v>353</v>
      </c>
    </row>
    <row r="72" spans="1:7" outlineLevel="2" x14ac:dyDescent="0.2">
      <c r="A72" s="110" t="s">
        <v>40</v>
      </c>
      <c r="B72" s="122" t="s">
        <v>251</v>
      </c>
      <c r="C72" s="180" t="s">
        <v>361</v>
      </c>
    </row>
    <row r="73" spans="1:7" s="123" customFormat="1" outlineLevel="2" x14ac:dyDescent="0.2">
      <c r="A73" s="126"/>
    </row>
  </sheetData>
  <mergeCells count="5">
    <mergeCell ref="C10:E10"/>
    <mergeCell ref="C14:E14"/>
    <mergeCell ref="C29:E29"/>
    <mergeCell ref="C44:E44"/>
    <mergeCell ref="C59:E59"/>
  </mergeCells>
  <dataValidations count="4">
    <dataValidation type="list" allowBlank="1" showInputMessage="1" showErrorMessage="1" errorTitle="Not a valid value" error="The value you have entered is not valid_x000a__x000a_A user has restricted values that can be entered into this cell_x000a_" sqref="H10 H14 H29 H44 H59" xr:uid="{00000000-0002-0000-0600-000000000000}">
      <formula1>$H$2:$H$6</formula1>
    </dataValidation>
    <dataValidation type="list" allowBlank="1" showInputMessage="1" showErrorMessage="1" errorTitle="Not a valid value" error="The value you have entered is not valid_x000a__x000a_A user has restricted values that can be entered into this cell_x000a_" sqref="G10 G14 G29 G44 G59" xr:uid="{00000000-0002-0000-0600-000001000000}">
      <formula1>$G$2:$G$7</formula1>
    </dataValidation>
    <dataValidation type="list" allowBlank="1" showInputMessage="1" showErrorMessage="1" errorTitle="Not a valid value" error="The value you have entered is not valid_x000a__x000a_A user has restricted values that can be entered into this cell_x000a_" sqref="F10 F14 F29 F44 F59" xr:uid="{00000000-0002-0000-0600-000002000000}">
      <formula1>$F$2:$F$6</formula1>
    </dataValidation>
    <dataValidation type="list" allowBlank="1" showInputMessage="1" showErrorMessage="1" sqref="D5" xr:uid="{00000000-0002-0000-0600-000003000000}">
      <formula1>$H$2:$H$6</formula1>
    </dataValidation>
  </dataValidations>
  <printOptions headings="1" gridLines="1"/>
  <pageMargins left="0.76" right="0.78740157480314965" top="0.72" bottom="0.7" header="0.51181102362204722" footer="0.51181102362204722"/>
  <pageSetup paperSize="9" scale="55" fitToHeight="100" orientation="landscape" horizontalDpi="4294967295" verticalDpi="4294967295" r:id="rId1"/>
  <headerFooter alignWithMargins="0">
    <oddHeader>&amp;C&amp;A</oddHeader>
    <oddFooter xml:space="preserve">&amp;L&amp;D &amp;CPagina &amp;P van &amp;N&amp;R&amp;F </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outlinePr summaryBelow="0"/>
    <pageSetUpPr fitToPage="1"/>
  </sheetPr>
  <dimension ref="A1:H59"/>
  <sheetViews>
    <sheetView workbookViewId="0">
      <pane ySplit="7" topLeftCell="A8" activePane="bottomLeft" state="frozen"/>
      <selection pane="bottomLeft" activeCell="D7" sqref="D7"/>
    </sheetView>
  </sheetViews>
  <sheetFormatPr defaultColWidth="11.42578125" defaultRowHeight="12.75" outlineLevelRow="2" x14ac:dyDescent="0.2"/>
  <cols>
    <col min="1" max="1" width="29.7109375" style="90" customWidth="1"/>
    <col min="2" max="2" width="33" style="131" customWidth="1"/>
    <col min="3" max="3" width="27.7109375" style="130" customWidth="1"/>
    <col min="4" max="4" width="27.7109375" style="131" customWidth="1"/>
    <col min="5" max="5" width="37" style="131" customWidth="1"/>
    <col min="6" max="20" width="27.7109375" style="130" customWidth="1"/>
    <col min="21" max="16384" width="11.42578125" style="130"/>
  </cols>
  <sheetData>
    <row r="1" spans="1:8" s="99" customFormat="1" x14ac:dyDescent="0.2">
      <c r="A1" s="83" t="s">
        <v>36</v>
      </c>
      <c r="B1" s="83" t="str">
        <f>Clusterkaart!B1</f>
        <v>BMR</v>
      </c>
      <c r="C1" s="83" t="s">
        <v>146</v>
      </c>
      <c r="D1" s="83" t="s">
        <v>355</v>
      </c>
      <c r="E1" s="83"/>
      <c r="F1" s="83" t="s">
        <v>48</v>
      </c>
      <c r="G1" s="83" t="s">
        <v>192</v>
      </c>
      <c r="H1" s="83" t="s">
        <v>193</v>
      </c>
    </row>
    <row r="2" spans="1:8" s="99" customFormat="1" x14ac:dyDescent="0.2">
      <c r="A2" s="83" t="s">
        <v>42</v>
      </c>
      <c r="B2" s="83" t="str">
        <f>Clusterkaart!B3</f>
        <v>2.2</v>
      </c>
      <c r="C2" s="83" t="s">
        <v>147</v>
      </c>
      <c r="D2" s="83"/>
      <c r="E2" s="83"/>
      <c r="F2" s="100" t="s">
        <v>56</v>
      </c>
      <c r="G2" s="100" t="s">
        <v>56</v>
      </c>
      <c r="H2" s="100" t="s">
        <v>56</v>
      </c>
    </row>
    <row r="3" spans="1:8" s="99" customFormat="1" x14ac:dyDescent="0.2">
      <c r="A3" s="83" t="s">
        <v>13</v>
      </c>
      <c r="B3" s="103">
        <f>Clusterkaart!B4</f>
        <v>41395</v>
      </c>
      <c r="C3" s="83" t="s">
        <v>41</v>
      </c>
      <c r="D3" s="103">
        <v>42361</v>
      </c>
      <c r="E3" s="83"/>
      <c r="F3" s="100" t="s">
        <v>139</v>
      </c>
      <c r="G3" s="100" t="s">
        <v>143</v>
      </c>
      <c r="H3" s="100" t="s">
        <v>194</v>
      </c>
    </row>
    <row r="4" spans="1:8" s="99" customFormat="1" x14ac:dyDescent="0.2">
      <c r="A4" s="83" t="s">
        <v>88</v>
      </c>
      <c r="B4" s="83" t="str">
        <f>Clusterkaart!B5</f>
        <v>oBRP</v>
      </c>
      <c r="C4" s="83" t="s">
        <v>12</v>
      </c>
      <c r="D4" s="83" t="s">
        <v>537</v>
      </c>
      <c r="E4" s="83"/>
      <c r="F4" s="100" t="s">
        <v>140</v>
      </c>
      <c r="G4" s="100" t="s">
        <v>26</v>
      </c>
      <c r="H4" s="100" t="s">
        <v>195</v>
      </c>
    </row>
    <row r="5" spans="1:8" s="99" customFormat="1" x14ac:dyDescent="0.2">
      <c r="A5" s="83" t="s">
        <v>89</v>
      </c>
      <c r="B5" s="83" t="str">
        <f>Clusterkaart!B6</f>
        <v>&lt;naam stakeholder&gt;</v>
      </c>
      <c r="C5" s="83" t="s">
        <v>55</v>
      </c>
      <c r="D5" s="83" t="s">
        <v>194</v>
      </c>
      <c r="E5" s="83"/>
      <c r="F5" s="100" t="s">
        <v>141</v>
      </c>
      <c r="G5" s="100" t="s">
        <v>20</v>
      </c>
      <c r="H5" s="100" t="s">
        <v>49</v>
      </c>
    </row>
    <row r="6" spans="1:8" s="99" customFormat="1" x14ac:dyDescent="0.2">
      <c r="A6" s="83" t="s">
        <v>121</v>
      </c>
      <c r="B6" s="83">
        <f>COUNTIF(A:A,"testconditie")+COUNTIF(A:A,"test conditie")</f>
        <v>1</v>
      </c>
      <c r="C6" s="83"/>
      <c r="D6" s="83"/>
      <c r="E6" s="83"/>
      <c r="F6" s="100" t="s">
        <v>142</v>
      </c>
      <c r="G6" s="101" t="s">
        <v>19</v>
      </c>
      <c r="H6" s="100" t="s">
        <v>50</v>
      </c>
    </row>
    <row r="7" spans="1:8" s="99" customFormat="1" x14ac:dyDescent="0.2">
      <c r="A7" s="83" t="s">
        <v>144</v>
      </c>
      <c r="B7" s="83">
        <f>COUNTIF(A:A,"testgeval")+COUNTIF(A:A,"test geval")</f>
        <v>3</v>
      </c>
      <c r="C7" s="83"/>
      <c r="D7" s="83"/>
      <c r="E7" s="83"/>
      <c r="F7" s="115"/>
      <c r="G7" s="100" t="s">
        <v>18</v>
      </c>
      <c r="H7" s="116" t="s">
        <v>64</v>
      </c>
    </row>
    <row r="8" spans="1:8" s="131" customFormat="1" x14ac:dyDescent="0.2">
      <c r="A8" s="117" t="s">
        <v>52</v>
      </c>
      <c r="B8" s="118" t="s">
        <v>53</v>
      </c>
      <c r="D8" s="119"/>
    </row>
    <row r="9" spans="1:8" x14ac:dyDescent="0.2">
      <c r="A9" s="117"/>
      <c r="B9" s="120"/>
      <c r="C9" s="131"/>
      <c r="D9" s="119"/>
    </row>
    <row r="10" spans="1:8" s="99" customFormat="1" x14ac:dyDescent="0.2">
      <c r="A10" s="158" t="s">
        <v>156</v>
      </c>
      <c r="B10" s="157" t="str">
        <f ca="1">CONCATENATE(VLOOKUP("*ID",C:D,2,FALSE),"C",COUNTIF(OFFSET(A$1,0,0,ROW(),1), "*conditie")*10)</f>
        <v>NATIBMRC10</v>
      </c>
      <c r="C10" s="182" t="s">
        <v>360</v>
      </c>
      <c r="D10" s="183"/>
      <c r="E10" s="183"/>
      <c r="F10" s="158" t="s">
        <v>139</v>
      </c>
      <c r="G10" s="158" t="s">
        <v>18</v>
      </c>
      <c r="H10" s="158" t="s">
        <v>194</v>
      </c>
    </row>
    <row r="11" spans="1:8" s="99" customFormat="1" outlineLevel="1" x14ac:dyDescent="0.2">
      <c r="A11" s="110"/>
      <c r="B11" s="118"/>
      <c r="C11" s="102"/>
    </row>
    <row r="12" spans="1:8" s="99" customFormat="1" outlineLevel="1" x14ac:dyDescent="0.2">
      <c r="A12" s="110" t="s">
        <v>54</v>
      </c>
      <c r="B12" s="127"/>
      <c r="C12" s="130"/>
    </row>
    <row r="13" spans="1:8" s="99" customFormat="1" outlineLevel="1" x14ac:dyDescent="0.2">
      <c r="A13" s="110"/>
      <c r="B13" s="118"/>
      <c r="C13" s="102"/>
    </row>
    <row r="14" spans="1:8" s="88" customFormat="1" outlineLevel="1" x14ac:dyDescent="0.2">
      <c r="A14" s="156" t="s">
        <v>157</v>
      </c>
      <c r="B14" s="156" t="str">
        <f ca="1">CONCATENATE(VLOOKUP("*ID",C:D,2,FALSE),"C",COUNTIF(OFFSET(A$1,0,0,ROW(),1), "*conditie")*10)&amp; "T" &amp;(COUNTIF(OFFSET(B$1,0,0,ROW()-1,1),CONCATENATE(VLOOKUP("*ID",C:D,2,FALSE),"C",COUNTIF(OFFSET(A$1,0,0,ROW(),1), "*conditie")*10)&amp; "T*") +1) * 10</f>
        <v>NATIBMRC10T10</v>
      </c>
      <c r="C14" s="181" t="s">
        <v>359</v>
      </c>
      <c r="D14" s="181"/>
      <c r="E14" s="181"/>
      <c r="F14" s="156" t="s">
        <v>139</v>
      </c>
      <c r="G14" s="156" t="s">
        <v>18</v>
      </c>
      <c r="H14" s="156" t="s">
        <v>194</v>
      </c>
    </row>
    <row r="15" spans="1:8" outlineLevel="2" x14ac:dyDescent="0.2">
      <c r="A15" s="110"/>
      <c r="B15" s="122"/>
      <c r="C15" s="131"/>
    </row>
    <row r="16" spans="1:8" outlineLevel="2" x14ac:dyDescent="0.2">
      <c r="A16" s="110" t="s">
        <v>108</v>
      </c>
      <c r="B16" s="133" t="s">
        <v>362</v>
      </c>
      <c r="C16" s="131"/>
    </row>
    <row r="17" spans="1:8" outlineLevel="2" x14ac:dyDescent="0.2">
      <c r="A17" s="110"/>
      <c r="B17" s="122"/>
      <c r="C17" s="131"/>
    </row>
    <row r="18" spans="1:8" outlineLevel="2" x14ac:dyDescent="0.2">
      <c r="A18" s="110" t="s">
        <v>109</v>
      </c>
      <c r="B18" s="133"/>
      <c r="C18" s="131"/>
    </row>
    <row r="19" spans="1:8" outlineLevel="2" x14ac:dyDescent="0.2">
      <c r="A19" s="110"/>
      <c r="B19" s="122"/>
      <c r="C19" s="131"/>
    </row>
    <row r="20" spans="1:8" outlineLevel="2" x14ac:dyDescent="0.2">
      <c r="A20" s="110"/>
      <c r="B20" s="123"/>
      <c r="C20" s="123"/>
      <c r="D20" s="123"/>
      <c r="E20" s="124"/>
      <c r="F20" s="123"/>
      <c r="G20" s="123"/>
    </row>
    <row r="21" spans="1:8" outlineLevel="2" x14ac:dyDescent="0.2">
      <c r="A21" s="110" t="s">
        <v>32</v>
      </c>
      <c r="B21" s="155" t="s">
        <v>356</v>
      </c>
      <c r="C21" s="125"/>
      <c r="D21" s="125"/>
      <c r="E21" s="125"/>
      <c r="F21" s="125"/>
      <c r="G21" s="125"/>
    </row>
    <row r="22" spans="1:8" outlineLevel="2" x14ac:dyDescent="0.2">
      <c r="A22" s="110"/>
      <c r="B22" s="125"/>
      <c r="C22" s="131"/>
    </row>
    <row r="23" spans="1:8" outlineLevel="2" x14ac:dyDescent="0.2">
      <c r="A23" s="111" t="s">
        <v>33</v>
      </c>
      <c r="B23" s="122" t="s">
        <v>191</v>
      </c>
      <c r="C23" s="131"/>
    </row>
    <row r="24" spans="1:8" outlineLevel="2" x14ac:dyDescent="0.2">
      <c r="A24" s="110"/>
      <c r="B24" s="122"/>
      <c r="C24" s="131"/>
    </row>
    <row r="25" spans="1:8" outlineLevel="2" x14ac:dyDescent="0.2">
      <c r="A25" s="110" t="s">
        <v>136</v>
      </c>
      <c r="B25" s="133" t="s">
        <v>363</v>
      </c>
      <c r="C25" s="131"/>
    </row>
    <row r="26" spans="1:8" s="123" customFormat="1" outlineLevel="2" x14ac:dyDescent="0.2">
      <c r="A26" s="126"/>
      <c r="B26" s="146" t="s">
        <v>390</v>
      </c>
    </row>
    <row r="27" spans="1:8" outlineLevel="2" x14ac:dyDescent="0.2">
      <c r="A27" s="110" t="s">
        <v>40</v>
      </c>
      <c r="B27" s="122" t="s">
        <v>251</v>
      </c>
      <c r="C27" s="179" t="s">
        <v>438</v>
      </c>
    </row>
    <row r="28" spans="1:8" s="123" customFormat="1" outlineLevel="2" x14ac:dyDescent="0.2">
      <c r="A28" s="126"/>
    </row>
    <row r="29" spans="1:8" s="88" customFormat="1" outlineLevel="1" x14ac:dyDescent="0.2">
      <c r="A29" s="156" t="s">
        <v>157</v>
      </c>
      <c r="B29" s="156" t="str">
        <f ca="1">CONCATENATE(VLOOKUP("*ID",C:D,2,FALSE),"C",COUNTIF(OFFSET(A$1,0,0,ROW(),1), "*conditie")*10)&amp; "T" &amp;(COUNTIF(OFFSET(B$1,0,0,ROW()-1,1),CONCATENATE(VLOOKUP("*ID",C:D,2,FALSE),"C",COUNTIF(OFFSET(A$1,0,0,ROW(),1), "*conditie")*10)&amp; "T*") +1) * 10</f>
        <v>NATIBMRC10T20</v>
      </c>
      <c r="C29" s="181" t="s">
        <v>364</v>
      </c>
      <c r="D29" s="181"/>
      <c r="E29" s="181"/>
      <c r="F29" s="156" t="s">
        <v>139</v>
      </c>
      <c r="G29" s="156" t="s">
        <v>18</v>
      </c>
      <c r="H29" s="156" t="s">
        <v>194</v>
      </c>
    </row>
    <row r="30" spans="1:8" outlineLevel="2" x14ac:dyDescent="0.2">
      <c r="A30" s="110"/>
      <c r="B30" s="122"/>
      <c r="C30" s="131"/>
    </row>
    <row r="31" spans="1:8" outlineLevel="2" x14ac:dyDescent="0.2">
      <c r="A31" s="110" t="s">
        <v>108</v>
      </c>
      <c r="B31" s="133" t="s">
        <v>365</v>
      </c>
      <c r="C31" s="131"/>
    </row>
    <row r="32" spans="1:8" outlineLevel="2" x14ac:dyDescent="0.2">
      <c r="A32" s="110"/>
      <c r="B32" s="122"/>
      <c r="C32" s="131"/>
    </row>
    <row r="33" spans="1:8" outlineLevel="2" x14ac:dyDescent="0.2">
      <c r="A33" s="110" t="s">
        <v>109</v>
      </c>
      <c r="B33" s="133"/>
      <c r="C33" s="131"/>
    </row>
    <row r="34" spans="1:8" outlineLevel="2" x14ac:dyDescent="0.2">
      <c r="A34" s="110"/>
      <c r="B34" s="122"/>
      <c r="C34" s="131"/>
    </row>
    <row r="35" spans="1:8" outlineLevel="2" x14ac:dyDescent="0.2">
      <c r="A35" s="110"/>
      <c r="B35" s="123"/>
      <c r="C35" s="123"/>
      <c r="D35" s="123"/>
      <c r="E35" s="124"/>
      <c r="F35" s="123"/>
      <c r="G35" s="123"/>
    </row>
    <row r="36" spans="1:8" outlineLevel="2" x14ac:dyDescent="0.2">
      <c r="A36" s="110" t="s">
        <v>32</v>
      </c>
      <c r="B36" s="155" t="s">
        <v>357</v>
      </c>
      <c r="C36" s="125"/>
      <c r="D36" s="125"/>
      <c r="E36" s="125"/>
      <c r="F36" s="125"/>
      <c r="G36" s="125"/>
    </row>
    <row r="37" spans="1:8" outlineLevel="2" x14ac:dyDescent="0.2">
      <c r="A37" s="110"/>
      <c r="B37" s="125"/>
      <c r="C37" s="131"/>
    </row>
    <row r="38" spans="1:8" outlineLevel="2" x14ac:dyDescent="0.2">
      <c r="A38" s="111" t="s">
        <v>33</v>
      </c>
      <c r="B38" s="122" t="s">
        <v>191</v>
      </c>
      <c r="C38" s="131"/>
    </row>
    <row r="39" spans="1:8" outlineLevel="2" x14ac:dyDescent="0.2">
      <c r="A39" s="110"/>
      <c r="B39" s="122"/>
      <c r="C39" s="131"/>
    </row>
    <row r="40" spans="1:8" outlineLevel="2" x14ac:dyDescent="0.2">
      <c r="A40" s="110" t="s">
        <v>136</v>
      </c>
      <c r="B40" s="133" t="s">
        <v>368</v>
      </c>
      <c r="C40" s="131"/>
    </row>
    <row r="41" spans="1:8" s="123" customFormat="1" outlineLevel="2" x14ac:dyDescent="0.2">
      <c r="A41" s="126"/>
      <c r="B41" s="146"/>
    </row>
    <row r="42" spans="1:8" outlineLevel="2" x14ac:dyDescent="0.2">
      <c r="A42" s="110" t="s">
        <v>40</v>
      </c>
      <c r="B42" s="122" t="s">
        <v>251</v>
      </c>
      <c r="C42" s="131"/>
    </row>
    <row r="43" spans="1:8" s="123" customFormat="1" outlineLevel="2" x14ac:dyDescent="0.2">
      <c r="A43" s="126"/>
    </row>
    <row r="44" spans="1:8" s="88" customFormat="1" outlineLevel="1" x14ac:dyDescent="0.2">
      <c r="A44" s="156" t="s">
        <v>157</v>
      </c>
      <c r="B44" s="156" t="str">
        <f ca="1">CONCATENATE(VLOOKUP("*ID",C:D,2,FALSE),"C",COUNTIF(OFFSET(A$1,0,0,ROW(),1), "*conditie")*10)&amp; "T" &amp;(COUNTIF(OFFSET(B$1,0,0,ROW()-1,1),CONCATENATE(VLOOKUP("*ID",C:D,2,FALSE),"C",COUNTIF(OFFSET(A$1,0,0,ROW(),1), "*conditie")*10)&amp; "T*") +1) * 10</f>
        <v>NATIBMRC10T30</v>
      </c>
      <c r="C44" s="181" t="s">
        <v>366</v>
      </c>
      <c r="D44" s="181"/>
      <c r="E44" s="181"/>
      <c r="F44" s="156" t="s">
        <v>139</v>
      </c>
      <c r="G44" s="156" t="s">
        <v>18</v>
      </c>
      <c r="H44" s="156" t="s">
        <v>194</v>
      </c>
    </row>
    <row r="45" spans="1:8" outlineLevel="2" x14ac:dyDescent="0.2">
      <c r="A45" s="110"/>
      <c r="B45" s="122"/>
      <c r="C45" s="131"/>
    </row>
    <row r="46" spans="1:8" outlineLevel="2" x14ac:dyDescent="0.2">
      <c r="A46" s="110" t="s">
        <v>108</v>
      </c>
      <c r="B46" s="133" t="s">
        <v>367</v>
      </c>
      <c r="C46" s="131"/>
    </row>
    <row r="47" spans="1:8" outlineLevel="2" x14ac:dyDescent="0.2">
      <c r="A47" s="110"/>
      <c r="B47" s="122"/>
      <c r="C47" s="131"/>
    </row>
    <row r="48" spans="1:8" outlineLevel="2" x14ac:dyDescent="0.2">
      <c r="A48" s="110" t="s">
        <v>109</v>
      </c>
      <c r="B48" s="133"/>
      <c r="C48" s="131"/>
    </row>
    <row r="49" spans="1:7" outlineLevel="2" x14ac:dyDescent="0.2">
      <c r="A49" s="110"/>
      <c r="B49" s="122"/>
      <c r="C49" s="131"/>
    </row>
    <row r="50" spans="1:7" outlineLevel="2" x14ac:dyDescent="0.2">
      <c r="A50" s="110"/>
      <c r="B50" s="123"/>
      <c r="C50" s="123"/>
      <c r="D50" s="123"/>
      <c r="E50" s="124"/>
      <c r="F50" s="123"/>
      <c r="G50" s="123"/>
    </row>
    <row r="51" spans="1:7" outlineLevel="2" x14ac:dyDescent="0.2">
      <c r="A51" s="110" t="s">
        <v>32</v>
      </c>
      <c r="B51" s="155" t="s">
        <v>358</v>
      </c>
      <c r="C51" s="125"/>
      <c r="D51" s="125"/>
      <c r="E51" s="125"/>
      <c r="F51" s="125"/>
      <c r="G51" s="125"/>
    </row>
    <row r="52" spans="1:7" outlineLevel="2" x14ac:dyDescent="0.2">
      <c r="A52" s="110"/>
      <c r="B52" s="125"/>
      <c r="C52" s="131"/>
    </row>
    <row r="53" spans="1:7" outlineLevel="2" x14ac:dyDescent="0.2">
      <c r="A53" s="111" t="s">
        <v>33</v>
      </c>
      <c r="B53" s="122" t="s">
        <v>191</v>
      </c>
      <c r="C53" s="131"/>
    </row>
    <row r="54" spans="1:7" outlineLevel="2" x14ac:dyDescent="0.2">
      <c r="A54" s="110"/>
      <c r="B54" s="122"/>
      <c r="C54" s="131"/>
    </row>
    <row r="55" spans="1:7" outlineLevel="2" x14ac:dyDescent="0.2">
      <c r="A55" s="110" t="s">
        <v>136</v>
      </c>
      <c r="B55" s="133" t="s">
        <v>368</v>
      </c>
      <c r="C55" s="131"/>
    </row>
    <row r="56" spans="1:7" s="123" customFormat="1" outlineLevel="2" x14ac:dyDescent="0.2">
      <c r="A56" s="126"/>
      <c r="B56" s="146"/>
    </row>
    <row r="57" spans="1:7" s="123" customFormat="1" outlineLevel="2" x14ac:dyDescent="0.2">
      <c r="A57" s="126"/>
      <c r="B57" s="146"/>
    </row>
    <row r="58" spans="1:7" outlineLevel="2" x14ac:dyDescent="0.2">
      <c r="A58" s="110" t="s">
        <v>40</v>
      </c>
      <c r="B58" s="122" t="s">
        <v>251</v>
      </c>
      <c r="C58" s="131"/>
    </row>
    <row r="59" spans="1:7" s="123" customFormat="1" outlineLevel="2" x14ac:dyDescent="0.2">
      <c r="A59" s="126"/>
    </row>
  </sheetData>
  <mergeCells count="4">
    <mergeCell ref="C10:E10"/>
    <mergeCell ref="C14:E14"/>
    <mergeCell ref="C29:E29"/>
    <mergeCell ref="C44:E44"/>
  </mergeCells>
  <dataValidations count="4">
    <dataValidation type="list" allowBlank="1" showInputMessage="1" showErrorMessage="1" sqref="D5" xr:uid="{00000000-0002-0000-0700-000000000000}">
      <formula1>$H$2:$H$6</formula1>
    </dataValidation>
    <dataValidation type="list" allowBlank="1" showInputMessage="1" showErrorMessage="1" errorTitle="Not a valid value" error="The value you have entered is not valid_x000a__x000a_A user has restricted values that can be entered into this cell_x000a_" sqref="F10 F14 F29 F44" xr:uid="{00000000-0002-0000-0700-000001000000}">
      <formula1>$F$2:$F$6</formula1>
    </dataValidation>
    <dataValidation type="list" allowBlank="1" showInputMessage="1" showErrorMessage="1" errorTitle="Not a valid value" error="The value you have entered is not valid_x000a__x000a_A user has restricted values that can be entered into this cell_x000a_" sqref="G10 G14 G29 G44" xr:uid="{00000000-0002-0000-0700-000002000000}">
      <formula1>$G$2:$G$7</formula1>
    </dataValidation>
    <dataValidation type="list" allowBlank="1" showInputMessage="1" showErrorMessage="1" errorTitle="Not a valid value" error="The value you have entered is not valid_x000a__x000a_A user has restricted values that can be entered into this cell_x000a_" sqref="H10 H14 H29 H44" xr:uid="{00000000-0002-0000-0700-000003000000}">
      <formula1>$H$2:$H$6</formula1>
    </dataValidation>
  </dataValidations>
  <printOptions headings="1" gridLines="1"/>
  <pageMargins left="0.76" right="0.78740157480314965" top="0.72" bottom="0.7" header="0.51181102362204722" footer="0.51181102362204722"/>
  <pageSetup paperSize="9" scale="55" fitToHeight="100" orientation="landscape" horizontalDpi="4294967295" verticalDpi="4294967295" r:id="rId1"/>
  <headerFooter alignWithMargins="0">
    <oddHeader>&amp;C&amp;A</oddHeader>
    <oddFooter xml:space="preserve">&amp;L&amp;D &amp;CPagina &amp;P van &amp;N&amp;R&amp;F </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outlinePr summaryBelow="0"/>
    <pageSetUpPr fitToPage="1"/>
  </sheetPr>
  <dimension ref="A1:H43"/>
  <sheetViews>
    <sheetView workbookViewId="0">
      <pane ySplit="7" topLeftCell="A8" activePane="bottomLeft" state="frozen"/>
      <selection pane="bottomLeft" activeCell="D7" sqref="D7"/>
    </sheetView>
  </sheetViews>
  <sheetFormatPr defaultColWidth="11.42578125" defaultRowHeight="12.75" outlineLevelRow="2" x14ac:dyDescent="0.2"/>
  <cols>
    <col min="1" max="1" width="29.7109375" style="90" customWidth="1"/>
    <col min="2" max="2" width="33" style="131" customWidth="1"/>
    <col min="3" max="3" width="27.7109375" style="130" customWidth="1"/>
    <col min="4" max="4" width="27.7109375" style="131" customWidth="1"/>
    <col min="5" max="5" width="37" style="131" customWidth="1"/>
    <col min="6" max="20" width="27.7109375" style="130" customWidth="1"/>
    <col min="21" max="16384" width="11.42578125" style="130"/>
  </cols>
  <sheetData>
    <row r="1" spans="1:8" s="99" customFormat="1" x14ac:dyDescent="0.2">
      <c r="A1" s="83" t="s">
        <v>36</v>
      </c>
      <c r="B1" s="83" t="str">
        <f>Clusterkaart!B1</f>
        <v>BMR</v>
      </c>
      <c r="C1" s="83" t="s">
        <v>146</v>
      </c>
      <c r="D1" s="83" t="s">
        <v>369</v>
      </c>
      <c r="E1" s="83"/>
      <c r="F1" s="83" t="s">
        <v>48</v>
      </c>
      <c r="G1" s="83" t="s">
        <v>192</v>
      </c>
      <c r="H1" s="83" t="s">
        <v>193</v>
      </c>
    </row>
    <row r="2" spans="1:8" s="99" customFormat="1" x14ac:dyDescent="0.2">
      <c r="A2" s="83" t="s">
        <v>42</v>
      </c>
      <c r="B2" s="83" t="str">
        <f>Clusterkaart!B3</f>
        <v>2.2</v>
      </c>
      <c r="C2" s="83" t="s">
        <v>147</v>
      </c>
      <c r="D2" s="83"/>
      <c r="E2" s="83"/>
      <c r="F2" s="100" t="s">
        <v>56</v>
      </c>
      <c r="G2" s="100" t="s">
        <v>56</v>
      </c>
      <c r="H2" s="100" t="s">
        <v>56</v>
      </c>
    </row>
    <row r="3" spans="1:8" s="99" customFormat="1" x14ac:dyDescent="0.2">
      <c r="A3" s="83" t="s">
        <v>13</v>
      </c>
      <c r="B3" s="103">
        <f>Clusterkaart!B4</f>
        <v>41395</v>
      </c>
      <c r="C3" s="83" t="s">
        <v>41</v>
      </c>
      <c r="D3" s="103">
        <v>41709</v>
      </c>
      <c r="E3" s="83"/>
      <c r="F3" s="100" t="s">
        <v>139</v>
      </c>
      <c r="G3" s="100" t="s">
        <v>143</v>
      </c>
      <c r="H3" s="100" t="s">
        <v>194</v>
      </c>
    </row>
    <row r="4" spans="1:8" s="99" customFormat="1" x14ac:dyDescent="0.2">
      <c r="A4" s="83" t="s">
        <v>88</v>
      </c>
      <c r="B4" s="83" t="str">
        <f>Clusterkaart!B5</f>
        <v>oBRP</v>
      </c>
      <c r="C4" s="83" t="s">
        <v>12</v>
      </c>
      <c r="D4" s="83" t="s">
        <v>537</v>
      </c>
      <c r="E4" s="83"/>
      <c r="F4" s="100" t="s">
        <v>140</v>
      </c>
      <c r="G4" s="100" t="s">
        <v>26</v>
      </c>
      <c r="H4" s="100" t="s">
        <v>195</v>
      </c>
    </row>
    <row r="5" spans="1:8" s="99" customFormat="1" x14ac:dyDescent="0.2">
      <c r="A5" s="83" t="s">
        <v>89</v>
      </c>
      <c r="B5" s="83" t="str">
        <f>Clusterkaart!B6</f>
        <v>&lt;naam stakeholder&gt;</v>
      </c>
      <c r="C5" s="83" t="s">
        <v>55</v>
      </c>
      <c r="D5" s="83" t="s">
        <v>194</v>
      </c>
      <c r="E5" s="83"/>
      <c r="F5" s="100" t="s">
        <v>141</v>
      </c>
      <c r="G5" s="100" t="s">
        <v>20</v>
      </c>
      <c r="H5" s="100" t="s">
        <v>49</v>
      </c>
    </row>
    <row r="6" spans="1:8" s="99" customFormat="1" x14ac:dyDescent="0.2">
      <c r="A6" s="83" t="s">
        <v>121</v>
      </c>
      <c r="B6" s="83">
        <f>COUNTIF(A:A,"testconditie")+COUNTIF(A:A,"test conditie")</f>
        <v>1</v>
      </c>
      <c r="C6" s="83"/>
      <c r="D6" s="83"/>
      <c r="E6" s="83"/>
      <c r="F6" s="100" t="s">
        <v>142</v>
      </c>
      <c r="G6" s="101" t="s">
        <v>19</v>
      </c>
      <c r="H6" s="100" t="s">
        <v>50</v>
      </c>
    </row>
    <row r="7" spans="1:8" s="99" customFormat="1" x14ac:dyDescent="0.2">
      <c r="A7" s="83" t="s">
        <v>144</v>
      </c>
      <c r="B7" s="83">
        <f>COUNTIF(A:A,"testgeval")+COUNTIF(A:A,"test geval")</f>
        <v>2</v>
      </c>
      <c r="C7" s="83"/>
      <c r="D7" s="83"/>
      <c r="E7" s="83"/>
      <c r="F7" s="115"/>
      <c r="G7" s="100" t="s">
        <v>18</v>
      </c>
      <c r="H7" s="116" t="s">
        <v>64</v>
      </c>
    </row>
    <row r="8" spans="1:8" s="131" customFormat="1" x14ac:dyDescent="0.2">
      <c r="A8" s="117" t="s">
        <v>52</v>
      </c>
      <c r="B8" s="118" t="s">
        <v>53</v>
      </c>
      <c r="D8" s="119"/>
    </row>
    <row r="9" spans="1:8" x14ac:dyDescent="0.2">
      <c r="A9" s="117"/>
      <c r="B9" s="120"/>
      <c r="C9" s="131"/>
      <c r="D9" s="119"/>
    </row>
    <row r="10" spans="1:8" s="99" customFormat="1" x14ac:dyDescent="0.2">
      <c r="A10" s="161" t="s">
        <v>156</v>
      </c>
      <c r="B10" s="160" t="str">
        <f ca="1">CONCATENATE(VLOOKUP("*ID",C:D,2,FALSE),"C",COUNTIF(OFFSET(A$1,0,0,ROW(),1), "*conditie")*10)</f>
        <v>OUDS04C10</v>
      </c>
      <c r="C10" s="182" t="s">
        <v>391</v>
      </c>
      <c r="D10" s="183"/>
      <c r="E10" s="183"/>
      <c r="F10" s="161" t="s">
        <v>139</v>
      </c>
      <c r="G10" s="161" t="s">
        <v>18</v>
      </c>
      <c r="H10" s="161" t="s">
        <v>194</v>
      </c>
    </row>
    <row r="11" spans="1:8" s="99" customFormat="1" outlineLevel="1" x14ac:dyDescent="0.2">
      <c r="A11" s="110"/>
      <c r="B11" s="118"/>
      <c r="C11" s="102"/>
    </row>
    <row r="12" spans="1:8" s="99" customFormat="1" outlineLevel="1" x14ac:dyDescent="0.2">
      <c r="A12" s="110" t="s">
        <v>54</v>
      </c>
      <c r="B12" s="127"/>
      <c r="C12" s="130"/>
    </row>
    <row r="13" spans="1:8" s="99" customFormat="1" outlineLevel="1" x14ac:dyDescent="0.2">
      <c r="A13" s="110"/>
      <c r="B13" s="118"/>
      <c r="C13" s="102"/>
    </row>
    <row r="14" spans="1:8" s="88" customFormat="1" outlineLevel="1" x14ac:dyDescent="0.2">
      <c r="A14" s="159" t="s">
        <v>157</v>
      </c>
      <c r="B14" s="159" t="str">
        <f ca="1">CONCATENATE(VLOOKUP("*ID",C:D,2,FALSE),"C",COUNTIF(OFFSET(A$1,0,0,ROW(),1), "*conditie")*10)&amp; "T" &amp;(COUNTIF(OFFSET(B$1,0,0,ROW()-1,1),CONCATENATE(VLOOKUP("*ID",C:D,2,FALSE),"C",COUNTIF(OFFSET(A$1,0,0,ROW(),1), "*conditie")*10)&amp; "T*") +1) * 10</f>
        <v>OUDS04C10T10</v>
      </c>
      <c r="C14" s="181" t="s">
        <v>392</v>
      </c>
      <c r="D14" s="181"/>
      <c r="E14" s="181"/>
      <c r="F14" s="159" t="s">
        <v>139</v>
      </c>
      <c r="G14" s="159" t="s">
        <v>18</v>
      </c>
      <c r="H14" s="159" t="s">
        <v>194</v>
      </c>
    </row>
    <row r="15" spans="1:8" outlineLevel="2" x14ac:dyDescent="0.2">
      <c r="A15" s="110"/>
      <c r="B15" s="122"/>
      <c r="C15" s="131"/>
    </row>
    <row r="16" spans="1:8" outlineLevel="2" x14ac:dyDescent="0.2">
      <c r="A16" s="110" t="s">
        <v>108</v>
      </c>
      <c r="B16" s="133" t="s">
        <v>393</v>
      </c>
      <c r="C16" s="131"/>
    </row>
    <row r="17" spans="1:8" outlineLevel="2" x14ac:dyDescent="0.2">
      <c r="A17" s="110"/>
      <c r="B17" s="133" t="s">
        <v>394</v>
      </c>
      <c r="C17" s="131"/>
    </row>
    <row r="18" spans="1:8" outlineLevel="2" x14ac:dyDescent="0.2">
      <c r="A18" s="110" t="s">
        <v>109</v>
      </c>
      <c r="B18" s="133"/>
      <c r="C18" s="131"/>
    </row>
    <row r="19" spans="1:8" outlineLevel="2" x14ac:dyDescent="0.2">
      <c r="A19" s="110"/>
      <c r="B19" s="122"/>
      <c r="C19" s="131"/>
    </row>
    <row r="20" spans="1:8" outlineLevel="2" x14ac:dyDescent="0.2">
      <c r="A20" s="110"/>
      <c r="B20" s="123"/>
      <c r="C20" s="123"/>
      <c r="D20" s="123"/>
      <c r="E20" s="124"/>
      <c r="F20" s="123"/>
      <c r="G20" s="123"/>
    </row>
    <row r="21" spans="1:8" outlineLevel="2" x14ac:dyDescent="0.2">
      <c r="A21" s="110" t="s">
        <v>32</v>
      </c>
      <c r="B21" s="155" t="s">
        <v>395</v>
      </c>
      <c r="C21" s="125"/>
      <c r="D21" s="125"/>
      <c r="E21" s="125"/>
      <c r="F21" s="125"/>
      <c r="G21" s="125"/>
    </row>
    <row r="22" spans="1:8" outlineLevel="2" x14ac:dyDescent="0.2">
      <c r="A22" s="110"/>
      <c r="B22" s="125"/>
      <c r="C22" s="131"/>
    </row>
    <row r="23" spans="1:8" outlineLevel="2" x14ac:dyDescent="0.2">
      <c r="A23" s="111" t="s">
        <v>33</v>
      </c>
      <c r="B23" s="122" t="s">
        <v>191</v>
      </c>
      <c r="C23" s="131"/>
    </row>
    <row r="24" spans="1:8" outlineLevel="2" x14ac:dyDescent="0.2">
      <c r="A24" s="110"/>
      <c r="B24" s="122"/>
      <c r="C24" s="131"/>
    </row>
    <row r="25" spans="1:8" outlineLevel="2" x14ac:dyDescent="0.2">
      <c r="A25" s="110" t="s">
        <v>136</v>
      </c>
      <c r="B25" s="133" t="s">
        <v>396</v>
      </c>
      <c r="C25" s="131"/>
    </row>
    <row r="26" spans="1:8" s="123" customFormat="1" outlineLevel="2" x14ac:dyDescent="0.2">
      <c r="A26" s="126"/>
      <c r="B26" s="146"/>
    </row>
    <row r="27" spans="1:8" outlineLevel="2" x14ac:dyDescent="0.2">
      <c r="A27" s="110" t="s">
        <v>40</v>
      </c>
      <c r="B27" s="122" t="s">
        <v>251</v>
      </c>
      <c r="C27" s="131"/>
    </row>
    <row r="28" spans="1:8" s="123" customFormat="1" outlineLevel="2" x14ac:dyDescent="0.2">
      <c r="A28" s="126"/>
    </row>
    <row r="29" spans="1:8" s="88" customFormat="1" outlineLevel="1" x14ac:dyDescent="0.2">
      <c r="A29" s="159" t="s">
        <v>157</v>
      </c>
      <c r="B29" s="159" t="str">
        <f ca="1">CONCATENATE(VLOOKUP("*ID",C:D,2,FALSE),"C",COUNTIF(OFFSET(A$1,0,0,ROW(),1), "*conditie")*10)&amp; "T" &amp;(COUNTIF(OFFSET(B$1,0,0,ROW()-1,1),CONCATENATE(VLOOKUP("*ID",C:D,2,FALSE),"C",COUNTIF(OFFSET(A$1,0,0,ROW(),1), "*conditie")*10)&amp; "T*") +1) * 10</f>
        <v>OUDS04C10T20</v>
      </c>
      <c r="C29" s="181" t="s">
        <v>397</v>
      </c>
      <c r="D29" s="181"/>
      <c r="E29" s="181"/>
      <c r="F29" s="159" t="s">
        <v>139</v>
      </c>
      <c r="G29" s="159" t="s">
        <v>18</v>
      </c>
      <c r="H29" s="159" t="s">
        <v>194</v>
      </c>
    </row>
    <row r="30" spans="1:8" outlineLevel="2" x14ac:dyDescent="0.2">
      <c r="A30" s="110"/>
      <c r="B30" s="122"/>
      <c r="C30" s="131"/>
    </row>
    <row r="31" spans="1:8" outlineLevel="2" x14ac:dyDescent="0.2">
      <c r="A31" s="110" t="s">
        <v>108</v>
      </c>
      <c r="B31" s="133" t="s">
        <v>397</v>
      </c>
      <c r="C31" s="131"/>
    </row>
    <row r="32" spans="1:8" outlineLevel="2" x14ac:dyDescent="0.2">
      <c r="A32" s="110"/>
      <c r="B32" s="122"/>
      <c r="C32" s="131"/>
    </row>
    <row r="33" spans="1:7" outlineLevel="2" x14ac:dyDescent="0.2">
      <c r="A33" s="110" t="s">
        <v>109</v>
      </c>
      <c r="B33" s="133"/>
      <c r="C33" s="131"/>
    </row>
    <row r="34" spans="1:7" outlineLevel="2" x14ac:dyDescent="0.2">
      <c r="A34" s="110"/>
      <c r="B34" s="122"/>
      <c r="C34" s="131"/>
    </row>
    <row r="35" spans="1:7" outlineLevel="2" x14ac:dyDescent="0.2">
      <c r="A35" s="110"/>
      <c r="B35" s="123"/>
      <c r="C35" s="123"/>
      <c r="D35" s="123"/>
      <c r="E35" s="124"/>
      <c r="F35" s="123"/>
      <c r="G35" s="123"/>
    </row>
    <row r="36" spans="1:7" outlineLevel="2" x14ac:dyDescent="0.2">
      <c r="A36" s="110" t="s">
        <v>32</v>
      </c>
      <c r="B36" s="155" t="s">
        <v>399</v>
      </c>
      <c r="C36" s="125"/>
      <c r="D36" s="125"/>
      <c r="E36" s="125"/>
      <c r="F36" s="125"/>
      <c r="G36" s="125"/>
    </row>
    <row r="37" spans="1:7" outlineLevel="2" x14ac:dyDescent="0.2">
      <c r="A37" s="110"/>
      <c r="B37" s="125"/>
      <c r="C37" s="131"/>
    </row>
    <row r="38" spans="1:7" outlineLevel="2" x14ac:dyDescent="0.2">
      <c r="A38" s="111" t="s">
        <v>33</v>
      </c>
      <c r="B38" s="122" t="s">
        <v>191</v>
      </c>
      <c r="C38" s="131"/>
    </row>
    <row r="39" spans="1:7" outlineLevel="2" x14ac:dyDescent="0.2">
      <c r="A39" s="110"/>
      <c r="B39" s="122"/>
      <c r="C39" s="131"/>
    </row>
    <row r="40" spans="1:7" outlineLevel="2" x14ac:dyDescent="0.2">
      <c r="A40" s="110" t="s">
        <v>136</v>
      </c>
      <c r="B40" s="133" t="s">
        <v>398</v>
      </c>
      <c r="C40" s="131"/>
    </row>
    <row r="41" spans="1:7" s="123" customFormat="1" outlineLevel="2" x14ac:dyDescent="0.2">
      <c r="A41" s="126"/>
      <c r="B41" s="146"/>
    </row>
    <row r="42" spans="1:7" outlineLevel="2" x14ac:dyDescent="0.2">
      <c r="A42" s="110" t="s">
        <v>40</v>
      </c>
      <c r="B42" s="122" t="s">
        <v>251</v>
      </c>
      <c r="C42" s="131"/>
    </row>
    <row r="43" spans="1:7" s="123" customFormat="1" outlineLevel="2" x14ac:dyDescent="0.2">
      <c r="A43" s="126"/>
    </row>
  </sheetData>
  <mergeCells count="3">
    <mergeCell ref="C10:E10"/>
    <mergeCell ref="C14:E14"/>
    <mergeCell ref="C29:E29"/>
  </mergeCells>
  <dataValidations count="4">
    <dataValidation type="list" allowBlank="1" showInputMessage="1" showErrorMessage="1" errorTitle="Not a valid value" error="The value you have entered is not valid_x000a__x000a_A user has restricted values that can be entered into this cell_x000a_" sqref="H10 H14 H29" xr:uid="{00000000-0002-0000-0800-000000000000}">
      <formula1>$H$2:$H$6</formula1>
    </dataValidation>
    <dataValidation type="list" allowBlank="1" showInputMessage="1" showErrorMessage="1" errorTitle="Not a valid value" error="The value you have entered is not valid_x000a__x000a_A user has restricted values that can be entered into this cell_x000a_" sqref="G10 G14 G29" xr:uid="{00000000-0002-0000-0800-000001000000}">
      <formula1>$G$2:$G$7</formula1>
    </dataValidation>
    <dataValidation type="list" allowBlank="1" showInputMessage="1" showErrorMessage="1" errorTitle="Not a valid value" error="The value you have entered is not valid_x000a__x000a_A user has restricted values that can be entered into this cell_x000a_" sqref="F10 F14 F29" xr:uid="{00000000-0002-0000-0800-000002000000}">
      <formula1>$F$2:$F$6</formula1>
    </dataValidation>
    <dataValidation type="list" allowBlank="1" showInputMessage="1" showErrorMessage="1" sqref="D5" xr:uid="{00000000-0002-0000-0800-000003000000}">
      <formula1>$H$2:$H$6</formula1>
    </dataValidation>
  </dataValidations>
  <printOptions headings="1" gridLines="1"/>
  <pageMargins left="0.76" right="0.78740157480314965" top="0.72" bottom="0.7" header="0.51181102362204722" footer="0.51181102362204722"/>
  <pageSetup paperSize="9" scale="55" fitToHeight="100" orientation="landscape" horizontalDpi="4294967295" verticalDpi="4294967295" r:id="rId1"/>
  <headerFooter alignWithMargins="0">
    <oddHeader>&amp;C&amp;A</oddHeader>
    <oddFooter xml:space="preserve">&amp;L&amp;D &amp;CPagina &amp;P van &amp;N&amp;R&amp;F </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18</vt:i4>
      </vt:variant>
      <vt:variant>
        <vt:lpstr>Benoemde bereiken</vt:lpstr>
      </vt:variant>
      <vt:variant>
        <vt:i4>4</vt:i4>
      </vt:variant>
    </vt:vector>
  </HeadingPairs>
  <TitlesOfParts>
    <vt:vector size="22" baseType="lpstr">
      <vt:lpstr>Clusterkaart</vt:lpstr>
      <vt:lpstr>Versie informatie</vt:lpstr>
      <vt:lpstr>Oranje-1802</vt:lpstr>
      <vt:lpstr>Oranje-1797</vt:lpstr>
      <vt:lpstr>Oranje-1800</vt:lpstr>
      <vt:lpstr>Oranje-1801</vt:lpstr>
      <vt:lpstr>Oranje-1620</vt:lpstr>
      <vt:lpstr>Oranje-1870</vt:lpstr>
      <vt:lpstr>Oranje-1868</vt:lpstr>
      <vt:lpstr>Oranje-1651</vt:lpstr>
      <vt:lpstr>Oranje-1869</vt:lpstr>
      <vt:lpstr>Oranje-1936</vt:lpstr>
      <vt:lpstr>Test status</vt:lpstr>
      <vt:lpstr>Samenvatting testresultaat</vt:lpstr>
      <vt:lpstr>Kwaliteit na run</vt:lpstr>
      <vt:lpstr>Kwaliteitsontwikkeling</vt:lpstr>
      <vt:lpstr>Draaitabel - Test status</vt:lpstr>
      <vt:lpstr>Testanalyse</vt:lpstr>
      <vt:lpstr>'Kwaliteit na run'!Print_Area</vt:lpstr>
      <vt:lpstr>Kwaliteitsontwikkeling!Print_Area</vt:lpstr>
      <vt:lpstr>'Samenvatting testresultaat'!Print_Area</vt:lpstr>
      <vt:lpstr>'Versie informatie'!Print_Area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Cluster template</dc:title>
  <dc:creator/>
  <cp:lastModifiedBy/>
  <cp:lastPrinted>2013-02-19T13:56:47Z</cp:lastPrinted>
  <dcterms:created xsi:type="dcterms:W3CDTF">1999-11-17T13:05:39Z</dcterms:created>
  <dcterms:modified xsi:type="dcterms:W3CDTF">2017-08-28T18:33:54Z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2007.12.003</vt:lpwstr>
  </property>
</Properties>
</file>