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codeName="ThisWorkbook"/>
  <bookViews>
    <workbookView xWindow="38610" yWindow="3090" windowWidth="24240" windowHeight="13740" tabRatio="784" xr2:uid="{00000000-000D-0000-FFFF-FFFF00000000}"/>
  </bookViews>
  <sheets>
    <sheet name="Clusterkaart" sheetId="18" r:id="rId1"/>
    <sheet name="Versie informatie" sheetId="30" r:id="rId2"/>
    <sheet name="IST" sheetId="59" r:id="rId3"/>
    <sheet name="Testanalyse" sheetId="33" r:id="rId4"/>
    <sheet name="Test status" sheetId="1" state="hidden" r:id="rId5"/>
    <sheet name="Samenvatting testresultaat" sheetId="15" state="hidden" r:id="rId6"/>
    <sheet name="Kwaliteit na run" sheetId="10" state="hidden" r:id="rId7"/>
    <sheet name="Kwaliteitsontwikkeling" sheetId="11" state="hidden" r:id="rId8"/>
    <sheet name="Draaitabel - Test status" sheetId="61" state="hidden" r:id="rId9"/>
  </sheets>
  <definedNames>
    <definedName name="_xlnm._FilterDatabase" localSheetId="4" hidden="1">'Test status'!$A$11:$AQ$11</definedName>
    <definedName name="Print_Area" localSheetId="6">'Kwaliteit na run'!$A$1:$R$45</definedName>
    <definedName name="Print_Area" localSheetId="7">Kwaliteitsontwikkeling!$A$1:$S$28</definedName>
    <definedName name="Print_Area" localSheetId="5">'Samenvatting testresultaat'!$A$1:$AI$65</definedName>
    <definedName name="Print_Area" localSheetId="1">'Versie informatie'!$A$1:$D$39</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 i="18" l="1"/>
  <c r="B4" i="18"/>
  <c r="B3" i="18"/>
  <c r="B3" i="30"/>
  <c r="B1" i="30"/>
  <c r="B2" i="30"/>
  <c r="A1" i="30"/>
  <c r="A5" i="1"/>
  <c r="A2" i="30"/>
  <c r="A3" i="30"/>
  <c r="B1" i="59"/>
  <c r="D1" i="59"/>
  <c r="B2" i="59"/>
  <c r="B3" i="59"/>
  <c r="B4" i="59"/>
  <c r="B5" i="59"/>
  <c r="B6" i="59"/>
  <c r="B7" i="59"/>
  <c r="B5" i="1"/>
  <c r="B6" i="1"/>
  <c r="V7" i="15"/>
  <c r="W7" i="15"/>
  <c r="X7" i="15"/>
  <c r="Y7" i="15"/>
  <c r="Z7" i="15"/>
  <c r="AA7" i="15"/>
  <c r="AB7" i="15"/>
  <c r="AC7" i="15"/>
  <c r="AD7" i="15"/>
  <c r="AE7" i="15"/>
  <c r="AF7" i="15"/>
  <c r="AG7" i="15"/>
  <c r="AH7" i="15"/>
  <c r="AI7" i="15"/>
  <c r="C8" i="15"/>
  <c r="U8" i="15"/>
  <c r="D8" i="15"/>
  <c r="E8" i="15"/>
  <c r="F8" i="15"/>
  <c r="G8" i="15"/>
  <c r="H8" i="15"/>
  <c r="I8" i="15"/>
  <c r="J8" i="15"/>
  <c r="K8" i="15"/>
  <c r="L8" i="15"/>
  <c r="M8" i="15"/>
  <c r="N8" i="15"/>
  <c r="O8" i="15"/>
  <c r="P8" i="15"/>
  <c r="Q8" i="15"/>
  <c r="V8" i="15"/>
  <c r="W8" i="15"/>
  <c r="X8" i="15"/>
  <c r="Y8" i="15"/>
  <c r="Z8" i="15"/>
  <c r="AA8" i="15"/>
  <c r="AB8" i="15"/>
  <c r="AC8" i="15"/>
  <c r="AD8" i="15"/>
  <c r="AE8" i="15"/>
  <c r="AF8" i="15"/>
  <c r="AG8" i="15"/>
  <c r="AH8" i="15"/>
  <c r="AI8" i="15"/>
  <c r="C9" i="15"/>
  <c r="U9" i="15"/>
  <c r="D9" i="15"/>
  <c r="E9" i="15"/>
  <c r="F9" i="15"/>
  <c r="G9" i="15"/>
  <c r="H9" i="15"/>
  <c r="I9" i="15"/>
  <c r="J9" i="15"/>
  <c r="K9" i="15"/>
  <c r="L9" i="15"/>
  <c r="M9" i="15"/>
  <c r="N9" i="15"/>
  <c r="O9" i="15"/>
  <c r="P9" i="15"/>
  <c r="Q9" i="15"/>
  <c r="V9" i="15"/>
  <c r="W9" i="15"/>
  <c r="X9" i="15"/>
  <c r="Y9" i="15"/>
  <c r="Z9" i="15"/>
  <c r="AA9" i="15"/>
  <c r="AB9" i="15"/>
  <c r="AC9" i="15"/>
  <c r="AD9" i="15"/>
  <c r="AE9" i="15"/>
  <c r="AF9" i="15"/>
  <c r="AG9" i="15"/>
  <c r="AH9" i="15"/>
  <c r="AI9" i="15"/>
  <c r="C10" i="15"/>
  <c r="U10" i="15"/>
  <c r="D10" i="15"/>
  <c r="E10" i="15"/>
  <c r="F10" i="15"/>
  <c r="G10" i="15"/>
  <c r="H10" i="15"/>
  <c r="I10" i="15"/>
  <c r="J10" i="15"/>
  <c r="K10" i="15"/>
  <c r="L10" i="15"/>
  <c r="M10" i="15"/>
  <c r="N10" i="15"/>
  <c r="O10" i="15"/>
  <c r="P10" i="15"/>
  <c r="Q10" i="15"/>
  <c r="V10" i="15"/>
  <c r="W10" i="15"/>
  <c r="X10" i="15"/>
  <c r="Y10" i="15"/>
  <c r="Z10" i="15"/>
  <c r="AA10" i="15"/>
  <c r="AB10" i="15"/>
  <c r="AC10" i="15"/>
  <c r="AD10" i="15"/>
  <c r="AE10" i="15"/>
  <c r="AF10" i="15"/>
  <c r="AG10" i="15"/>
  <c r="AH10" i="15"/>
  <c r="AI10" i="15"/>
  <c r="C11" i="15"/>
  <c r="U11" i="15"/>
  <c r="D11" i="15"/>
  <c r="E11" i="15"/>
  <c r="F11" i="15"/>
  <c r="G11" i="15"/>
  <c r="H11" i="15"/>
  <c r="I11" i="15"/>
  <c r="J11" i="15"/>
  <c r="K11" i="15"/>
  <c r="L11" i="15"/>
  <c r="M11" i="15"/>
  <c r="N11" i="15"/>
  <c r="O11" i="15"/>
  <c r="P11" i="15"/>
  <c r="Q11" i="15"/>
  <c r="V11" i="15"/>
  <c r="W11" i="15"/>
  <c r="X11" i="15"/>
  <c r="Y11" i="15"/>
  <c r="Z11" i="15"/>
  <c r="AA11" i="15"/>
  <c r="AB11" i="15"/>
  <c r="AC11" i="15"/>
  <c r="AD11" i="15"/>
  <c r="AE11" i="15"/>
  <c r="AF11" i="15"/>
  <c r="AG11" i="15"/>
  <c r="AH11" i="15"/>
  <c r="AI11" i="15"/>
  <c r="C12" i="15"/>
  <c r="U12" i="15"/>
  <c r="D12" i="15"/>
  <c r="E12" i="15"/>
  <c r="F12" i="15"/>
  <c r="G12" i="15"/>
  <c r="H12" i="15"/>
  <c r="I12" i="15"/>
  <c r="J12" i="15"/>
  <c r="K12" i="15"/>
  <c r="L12" i="15"/>
  <c r="M12" i="15"/>
  <c r="N12" i="15"/>
  <c r="O12" i="15"/>
  <c r="P12" i="15"/>
  <c r="Q12" i="15"/>
  <c r="V12" i="15"/>
  <c r="W12" i="15"/>
  <c r="X12" i="15"/>
  <c r="Y12" i="15"/>
  <c r="Z12" i="15"/>
  <c r="AA12" i="15"/>
  <c r="AB12" i="15"/>
  <c r="AC12" i="15"/>
  <c r="AD12" i="15"/>
  <c r="AE12" i="15"/>
  <c r="AF12" i="15"/>
  <c r="AG12" i="15"/>
  <c r="AH12" i="15"/>
  <c r="AI12" i="15"/>
  <c r="C13" i="15"/>
  <c r="U13" i="15"/>
  <c r="D13" i="15"/>
  <c r="E13" i="15"/>
  <c r="F13" i="15"/>
  <c r="G13" i="15"/>
  <c r="H13" i="15"/>
  <c r="I13" i="15"/>
  <c r="J13" i="15"/>
  <c r="K13" i="15"/>
  <c r="L13" i="15"/>
  <c r="M13" i="15"/>
  <c r="N13" i="15"/>
  <c r="O13" i="15"/>
  <c r="P13" i="15"/>
  <c r="Q13" i="15"/>
  <c r="V13" i="15"/>
  <c r="W13" i="15"/>
  <c r="X13" i="15"/>
  <c r="Y13" i="15"/>
  <c r="Z13" i="15"/>
  <c r="AA13" i="15"/>
  <c r="AB13" i="15"/>
  <c r="AC13" i="15"/>
  <c r="AD13" i="15"/>
  <c r="AE13" i="15"/>
  <c r="AF13" i="15"/>
  <c r="AG13" i="15"/>
  <c r="AH13" i="15"/>
  <c r="AI13" i="15"/>
  <c r="C14" i="15"/>
  <c r="U14" i="15"/>
  <c r="D14" i="15"/>
  <c r="E14" i="15"/>
  <c r="F14" i="15"/>
  <c r="G14" i="15"/>
  <c r="H14" i="15"/>
  <c r="I14" i="15"/>
  <c r="J14" i="15"/>
  <c r="K14" i="15"/>
  <c r="L14" i="15"/>
  <c r="M14" i="15"/>
  <c r="N14" i="15"/>
  <c r="O14" i="15"/>
  <c r="P14" i="15"/>
  <c r="Q14" i="15"/>
  <c r="V14" i="15"/>
  <c r="W14" i="15"/>
  <c r="X14" i="15"/>
  <c r="Y14" i="15"/>
  <c r="Z14" i="15"/>
  <c r="AA14" i="15"/>
  <c r="AB14" i="15"/>
  <c r="AC14" i="15"/>
  <c r="AD14" i="15"/>
  <c r="AE14" i="15"/>
  <c r="AF14" i="15"/>
  <c r="AG14" i="15"/>
  <c r="AH14" i="15"/>
  <c r="AI14" i="15"/>
  <c r="C15" i="15"/>
  <c r="U15" i="15"/>
  <c r="D15" i="15"/>
  <c r="E15" i="15"/>
  <c r="F15" i="15"/>
  <c r="G15" i="15"/>
  <c r="H15" i="15"/>
  <c r="I15" i="15"/>
  <c r="J15" i="15"/>
  <c r="K15" i="15"/>
  <c r="L15" i="15"/>
  <c r="M15" i="15"/>
  <c r="N15" i="15"/>
  <c r="O15" i="15"/>
  <c r="P15" i="15"/>
  <c r="Q15" i="15"/>
  <c r="V15" i="15"/>
  <c r="W15" i="15"/>
  <c r="X15" i="15"/>
  <c r="Y15" i="15"/>
  <c r="Z15" i="15"/>
  <c r="AA15" i="15"/>
  <c r="AB15" i="15"/>
  <c r="AC15" i="15"/>
  <c r="AD15" i="15"/>
  <c r="AE15" i="15"/>
  <c r="AF15" i="15"/>
  <c r="AG15" i="15"/>
  <c r="AH15" i="15"/>
  <c r="AI15" i="15"/>
  <c r="C16" i="15"/>
  <c r="D16" i="15"/>
  <c r="E16" i="15"/>
  <c r="F16" i="15"/>
  <c r="G16" i="15"/>
  <c r="G17" i="15"/>
  <c r="G18" i="15"/>
  <c r="Y26" i="15"/>
  <c r="H16" i="15"/>
  <c r="I16" i="15"/>
  <c r="J16" i="15"/>
  <c r="K16" i="15"/>
  <c r="L16" i="15"/>
  <c r="M16" i="15"/>
  <c r="M17" i="15"/>
  <c r="M18" i="15"/>
  <c r="AE26" i="15"/>
  <c r="N16" i="15"/>
  <c r="O16" i="15"/>
  <c r="P16" i="15"/>
  <c r="Q16" i="15"/>
  <c r="Q17" i="15"/>
  <c r="Q18" i="15"/>
  <c r="AI26" i="15"/>
  <c r="V16" i="15"/>
  <c r="W16" i="15"/>
  <c r="X16" i="15"/>
  <c r="Y16" i="15"/>
  <c r="Z16" i="15"/>
  <c r="AA16" i="15"/>
  <c r="AB16" i="15"/>
  <c r="AC16" i="15"/>
  <c r="AD16" i="15"/>
  <c r="AE16" i="15"/>
  <c r="AF16" i="15"/>
  <c r="AG16" i="15"/>
  <c r="AH16" i="15"/>
  <c r="AI16" i="15"/>
  <c r="C17" i="15"/>
  <c r="D17" i="15"/>
  <c r="E17" i="15"/>
  <c r="F17" i="15"/>
  <c r="F18" i="15"/>
  <c r="X26" i="15"/>
  <c r="H17" i="15"/>
  <c r="H18" i="15"/>
  <c r="Z26" i="15"/>
  <c r="I17" i="15"/>
  <c r="J17" i="15"/>
  <c r="K17" i="15"/>
  <c r="L17" i="15"/>
  <c r="N17" i="15"/>
  <c r="O17" i="15"/>
  <c r="P17" i="15"/>
  <c r="V17" i="15"/>
  <c r="W17" i="15"/>
  <c r="X17" i="15"/>
  <c r="Y17" i="15"/>
  <c r="Z17" i="15"/>
  <c r="AA17" i="15"/>
  <c r="AB17" i="15"/>
  <c r="AC17" i="15"/>
  <c r="AD17" i="15"/>
  <c r="AE17" i="15"/>
  <c r="AF17" i="15"/>
  <c r="AG17" i="15"/>
  <c r="AH17" i="15"/>
  <c r="AI17" i="15"/>
  <c r="C18" i="15"/>
  <c r="U18" i="15"/>
  <c r="D18" i="15"/>
  <c r="E18" i="15"/>
  <c r="I18" i="15"/>
  <c r="J18" i="15"/>
  <c r="K18" i="15"/>
  <c r="L18" i="15"/>
  <c r="N18" i="15"/>
  <c r="O18" i="15"/>
  <c r="P18" i="15"/>
  <c r="V18" i="15"/>
  <c r="W18" i="15"/>
  <c r="X18" i="15"/>
  <c r="Y18" i="15"/>
  <c r="Z18" i="15"/>
  <c r="AA18" i="15"/>
  <c r="AB18" i="15"/>
  <c r="AC18" i="15"/>
  <c r="AD18" i="15"/>
  <c r="AE18" i="15"/>
  <c r="AF18" i="15"/>
  <c r="AG18" i="15"/>
  <c r="AH18" i="15"/>
  <c r="AI18" i="15"/>
  <c r="V19" i="15"/>
  <c r="W19" i="15"/>
  <c r="X19" i="15"/>
  <c r="Y19" i="15"/>
  <c r="Z19" i="15"/>
  <c r="AA19" i="15"/>
  <c r="AB19" i="15"/>
  <c r="AC19" i="15"/>
  <c r="AD19" i="15"/>
  <c r="AE19" i="15"/>
  <c r="AF19" i="15"/>
  <c r="AG19" i="15"/>
  <c r="AH19" i="15"/>
  <c r="AI19" i="15"/>
  <c r="C22" i="15"/>
  <c r="C23" i="15"/>
  <c r="U22" i="15"/>
  <c r="D22" i="15"/>
  <c r="E22" i="15"/>
  <c r="F22" i="15"/>
  <c r="G22" i="15"/>
  <c r="G23" i="15"/>
  <c r="Y22" i="15"/>
  <c r="H22" i="15"/>
  <c r="I22" i="15"/>
  <c r="J22" i="15"/>
  <c r="K22" i="15"/>
  <c r="L22" i="15"/>
  <c r="M22" i="15"/>
  <c r="N22" i="15"/>
  <c r="O22" i="15"/>
  <c r="P22" i="15"/>
  <c r="Q22" i="15"/>
  <c r="D23" i="15"/>
  <c r="V22" i="15"/>
  <c r="E23" i="15"/>
  <c r="F23" i="15"/>
  <c r="H23" i="15"/>
  <c r="Z22" i="15"/>
  <c r="I23" i="15"/>
  <c r="J23" i="15"/>
  <c r="AB22" i="15"/>
  <c r="K23" i="15"/>
  <c r="AC22" i="15"/>
  <c r="L23" i="15"/>
  <c r="M23" i="15"/>
  <c r="AE22" i="15"/>
  <c r="N23" i="15"/>
  <c r="O23" i="15"/>
  <c r="P23" i="15"/>
  <c r="AH22" i="15"/>
  <c r="Q23" i="15"/>
  <c r="C24" i="15"/>
  <c r="D24" i="15"/>
  <c r="D25" i="15"/>
  <c r="V23" i="15"/>
  <c r="E24" i="15"/>
  <c r="F24" i="15"/>
  <c r="F25" i="15"/>
  <c r="X23" i="15"/>
  <c r="G24" i="15"/>
  <c r="H24" i="15"/>
  <c r="H25" i="15"/>
  <c r="Z23" i="15"/>
  <c r="I24" i="15"/>
  <c r="J24" i="15"/>
  <c r="J25" i="15"/>
  <c r="AB23" i="15"/>
  <c r="K24" i="15"/>
  <c r="L24" i="15"/>
  <c r="L25" i="15"/>
  <c r="AD23" i="15"/>
  <c r="M24" i="15"/>
  <c r="N24" i="15"/>
  <c r="O24" i="15"/>
  <c r="P24" i="15"/>
  <c r="Q24" i="15"/>
  <c r="C25" i="15"/>
  <c r="E25" i="15"/>
  <c r="G25" i="15"/>
  <c r="I25" i="15"/>
  <c r="K25" i="15"/>
  <c r="AC23" i="15"/>
  <c r="M25" i="15"/>
  <c r="N25" i="15"/>
  <c r="AF23" i="15"/>
  <c r="O25" i="15"/>
  <c r="P25" i="15"/>
  <c r="Q25" i="15"/>
  <c r="C26" i="15"/>
  <c r="D26" i="15"/>
  <c r="V24" i="15"/>
  <c r="E26" i="15"/>
  <c r="W24" i="15"/>
  <c r="F26" i="15"/>
  <c r="X24" i="15"/>
  <c r="G26" i="15"/>
  <c r="Y24" i="15"/>
  <c r="H26" i="15"/>
  <c r="Z24" i="15"/>
  <c r="I26" i="15"/>
  <c r="AA24" i="15"/>
  <c r="J26" i="15"/>
  <c r="AB24" i="15"/>
  <c r="K26" i="15"/>
  <c r="AC24" i="15"/>
  <c r="L26" i="15"/>
  <c r="AD24" i="15"/>
  <c r="M26" i="15"/>
  <c r="AE24" i="15"/>
  <c r="N26" i="15"/>
  <c r="AF24" i="15"/>
  <c r="O26" i="15"/>
  <c r="AG24" i="15"/>
  <c r="P26" i="15"/>
  <c r="AH24" i="15"/>
  <c r="Q26" i="15"/>
  <c r="AI24" i="15"/>
  <c r="C27" i="15"/>
  <c r="D27" i="15"/>
  <c r="D28" i="15"/>
  <c r="D29" i="15"/>
  <c r="V25" i="15"/>
  <c r="E27" i="15"/>
  <c r="F27" i="15"/>
  <c r="G27" i="15"/>
  <c r="H27" i="15"/>
  <c r="I27" i="15"/>
  <c r="J27" i="15"/>
  <c r="J28" i="15"/>
  <c r="J29" i="15"/>
  <c r="AB25" i="15"/>
  <c r="K27" i="15"/>
  <c r="L27" i="15"/>
  <c r="L28" i="15"/>
  <c r="L29" i="15"/>
  <c r="AD25" i="15"/>
  <c r="M27" i="15"/>
  <c r="N27" i="15"/>
  <c r="O27" i="15"/>
  <c r="P27" i="15"/>
  <c r="P28" i="15"/>
  <c r="P29" i="15"/>
  <c r="AH25" i="15"/>
  <c r="Q27" i="15"/>
  <c r="C28" i="15"/>
  <c r="E28" i="15"/>
  <c r="E29" i="15"/>
  <c r="W25" i="15"/>
  <c r="F28" i="15"/>
  <c r="G28" i="15"/>
  <c r="G29" i="15"/>
  <c r="Y25" i="15"/>
  <c r="H28" i="15"/>
  <c r="I28" i="15"/>
  <c r="K28" i="15"/>
  <c r="M28" i="15"/>
  <c r="N28" i="15"/>
  <c r="O28" i="15"/>
  <c r="Q28" i="15"/>
  <c r="C29" i="15"/>
  <c r="F29" i="15"/>
  <c r="H29" i="15"/>
  <c r="I29" i="15"/>
  <c r="K29" i="15"/>
  <c r="M29" i="15"/>
  <c r="N29" i="15"/>
  <c r="AF25" i="15"/>
  <c r="O29" i="15"/>
  <c r="Q29" i="15"/>
  <c r="R10" i="15"/>
  <c r="Y23" i="15"/>
  <c r="AG23" i="15"/>
  <c r="AA22" i="15"/>
  <c r="AB26" i="15"/>
  <c r="U23" i="15"/>
  <c r="AA23" i="15"/>
  <c r="V26" i="15"/>
  <c r="AG25" i="15"/>
  <c r="W23" i="15"/>
  <c r="U16" i="15"/>
  <c r="H7" i="15"/>
  <c r="H19" i="15"/>
  <c r="Z27" i="15"/>
  <c r="D7" i="15"/>
  <c r="D19" i="15"/>
  <c r="V27" i="15"/>
  <c r="L7" i="15"/>
  <c r="L19" i="15"/>
  <c r="AD27" i="15"/>
  <c r="I7" i="15"/>
  <c r="I19" i="15"/>
  <c r="AA27" i="15"/>
  <c r="Q7" i="15"/>
  <c r="Q19" i="15"/>
  <c r="AI27" i="15"/>
  <c r="Z25" i="15"/>
  <c r="R28" i="15"/>
  <c r="X25" i="15"/>
  <c r="AH23" i="15"/>
  <c r="AG22" i="15"/>
  <c r="R16" i="15"/>
  <c r="R22" i="15"/>
  <c r="AI25" i="15"/>
  <c r="AE25" i="15"/>
  <c r="AA25" i="15"/>
  <c r="R25" i="15"/>
  <c r="R23" i="15"/>
  <c r="AF22" i="15"/>
  <c r="X22" i="15"/>
  <c r="W26" i="15"/>
  <c r="AG26" i="15"/>
  <c r="AC26" i="15"/>
  <c r="R17" i="15"/>
  <c r="AH26" i="15"/>
  <c r="AD26" i="15"/>
  <c r="R29" i="15"/>
  <c r="R26" i="15"/>
  <c r="AI22" i="15"/>
  <c r="R13" i="15"/>
  <c r="R18" i="15"/>
  <c r="AC25" i="15"/>
  <c r="U25" i="15"/>
  <c r="AI23" i="15"/>
  <c r="AE23" i="15"/>
  <c r="W22" i="15"/>
  <c r="AD22" i="15"/>
  <c r="AF26" i="15"/>
  <c r="R15" i="15"/>
  <c r="R14" i="15"/>
  <c r="R12" i="15"/>
  <c r="B234" i="59"/>
  <c r="B215" i="59"/>
  <c r="B196" i="59"/>
  <c r="B177" i="59"/>
  <c r="B143" i="59"/>
  <c r="B67" i="59"/>
  <c r="B124" i="59"/>
  <c r="B48" i="59"/>
  <c r="B29" i="59"/>
  <c r="B105" i="59"/>
  <c r="B86" i="59"/>
  <c r="B10" i="59"/>
  <c r="B14" i="59"/>
  <c r="R27" i="15"/>
  <c r="R24" i="15"/>
  <c r="U17" i="15"/>
  <c r="F7" i="15"/>
  <c r="F19" i="15"/>
  <c r="X27" i="15"/>
  <c r="M7" i="15"/>
  <c r="M19" i="15"/>
  <c r="AE27" i="15"/>
  <c r="R8" i="15"/>
  <c r="U24" i="15"/>
  <c r="AA26" i="15"/>
  <c r="O7" i="15"/>
  <c r="O19" i="15"/>
  <c r="AG27" i="15"/>
  <c r="G7" i="15"/>
  <c r="G19" i="15"/>
  <c r="Y27" i="15"/>
  <c r="R9" i="15"/>
  <c r="N7" i="15"/>
  <c r="N19" i="15"/>
  <c r="AF27" i="15"/>
  <c r="E7" i="15"/>
  <c r="E19" i="15"/>
  <c r="W27" i="15"/>
  <c r="K7" i="15"/>
  <c r="K19" i="15"/>
  <c r="AC27" i="15"/>
  <c r="C7" i="15"/>
  <c r="U26" i="15"/>
  <c r="R11" i="15"/>
  <c r="J7" i="15"/>
  <c r="J19" i="15"/>
  <c r="AB27" i="15"/>
  <c r="P7" i="15"/>
  <c r="P19" i="15"/>
  <c r="AH27" i="15"/>
  <c r="B33" i="59"/>
  <c r="B52" i="59"/>
  <c r="B71" i="59"/>
  <c r="U7" i="15"/>
  <c r="R7" i="15"/>
  <c r="C19" i="15"/>
  <c r="B90" i="59"/>
  <c r="U27" i="15"/>
  <c r="U19" i="15"/>
  <c r="R19" i="15"/>
  <c r="B109" i="59"/>
  <c r="B128" i="59"/>
  <c r="B147" i="59"/>
  <c r="B162" i="59"/>
  <c r="B181" i="59"/>
  <c r="B200" i="59"/>
  <c r="B219" i="59"/>
  <c r="B238" i="59"/>
  <c r="B253" i="59"/>
  <c r="B268" i="59"/>
</calcChain>
</file>

<file path=xl/sharedStrings.xml><?xml version="1.0" encoding="utf-8"?>
<sst xmlns="http://schemas.openxmlformats.org/spreadsheetml/2006/main" count="585" uniqueCount="249">
  <si>
    <t>Stakeholder</t>
  </si>
  <si>
    <t>&lt;naam stakeholder (persoonsnaam en afdelingsnaam)&gt;</t>
  </si>
  <si>
    <t>R1 =&gt; R10</t>
  </si>
  <si>
    <t>R1 =&gt; R11</t>
  </si>
  <si>
    <t>R1 =&gt; R12</t>
  </si>
  <si>
    <t>R1 =&gt; R13</t>
  </si>
  <si>
    <t>R1 =&gt; R14</t>
  </si>
  <si>
    <t>R1 =&gt; R15</t>
  </si>
  <si>
    <t>NPG</t>
  </si>
  <si>
    <t>NPF</t>
  </si>
  <si>
    <t>Test Result</t>
  </si>
  <si>
    <t>Result Testrun</t>
  </si>
  <si>
    <t>laatst gewijzigd door</t>
  </si>
  <si>
    <t>&lt;naam&gt;</t>
  </si>
  <si>
    <t>datum</t>
  </si>
  <si>
    <t>SPF</t>
  </si>
  <si>
    <t>S (S+SPG+SPF)</t>
  </si>
  <si>
    <t>Not tested, Presumed Good</t>
  </si>
  <si>
    <t>GBA-V - BRP</t>
  </si>
  <si>
    <t>Preconditie</t>
  </si>
  <si>
    <t>Final</t>
  </si>
  <si>
    <t>Update after review</t>
  </si>
  <si>
    <t>Ready for review</t>
  </si>
  <si>
    <t>Status</t>
  </si>
  <si>
    <t>&lt;soort test&gt;</t>
  </si>
  <si>
    <t>Productrisico’s</t>
  </si>
  <si>
    <t>Testafdeling</t>
  </si>
  <si>
    <t>Developing</t>
  </si>
  <si>
    <t>&lt;Wanneer accepteert de stakeholder het cluster? Zorg dat de acceptatiecriteria expliciet worden gemaakt. Het moet vooraf voor alle betrokken partijen bekend zijn wanneer het testproject is afgerond&gt;</t>
  </si>
  <si>
    <t>Fault, Never Good</t>
  </si>
  <si>
    <t>Quality of system (simplified)</t>
  </si>
  <si>
    <t>SPG</t>
  </si>
  <si>
    <t>&lt;Test Service Center&gt;</t>
  </si>
  <si>
    <t>Testdata</t>
  </si>
  <si>
    <t>Testuitvoer</t>
  </si>
  <si>
    <t>In een BRP-persoonslijst</t>
  </si>
  <si>
    <t>##adres</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</si>
  <si>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</si>
  <si>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&lt;systeem naam en versie van het testobject&gt;</t>
  </si>
  <si>
    <t>cluster</t>
  </si>
  <si>
    <t>In een BRP-persoonslijst is altijd een actuele geslachtsnaam opgenomen</t>
  </si>
  <si>
    <t>##geboortegegevens</t>
  </si>
  <si>
    <t>PRE045</t>
  </si>
  <si>
    <t>Als er gegeven aan de hand van een conversietabel vertaald moeten worden (denk bijvoorbeeld aan de codering van adellijke titels en predikaten), dan moet de desbetreffende waarde voorkomen in de conversietabel, of het gegeven moet niet ingevuld zijn.</t>
  </si>
  <si>
    <t>R1 =&gt; R7</t>
  </si>
  <si>
    <t>R1 =&gt; R8</t>
  </si>
  <si>
    <t>R1 =&gt; R9</t>
  </si>
  <si>
    <t>Resultaat</t>
    <phoneticPr fontId="0" type="noConversion"/>
  </si>
  <si>
    <t>datum laatste wijziging</t>
  </si>
  <si>
    <t>&lt;datum&gt;</t>
  </si>
  <si>
    <t>versie</t>
  </si>
  <si>
    <t>Versie management</t>
  </si>
  <si>
    <t>Wijzigingen</t>
  </si>
  <si>
    <t>Versie</t>
  </si>
  <si>
    <t>Datum</t>
  </si>
  <si>
    <t>Auteur</t>
  </si>
  <si>
    <t>Functionele Prioriteit</t>
  </si>
  <si>
    <t>Could Test</t>
  </si>
  <si>
    <t>Won't Test</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</si>
  <si>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</si>
  <si>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Randvoorwaarden</t>
  </si>
  <si>
    <t>Randvoorwaarden&gt;</t>
  </si>
  <si>
    <t>Precondities</t>
  </si>
  <si>
    <t>subcluster prioriteit</t>
  </si>
  <si>
    <t>Not defined</t>
  </si>
  <si>
    <t>Cluster</t>
  </si>
  <si>
    <t>R1</t>
  </si>
  <si>
    <t>R2</t>
  </si>
  <si>
    <t>R3</t>
  </si>
  <si>
    <t>R4</t>
  </si>
  <si>
    <t>G</t>
  </si>
  <si>
    <t>Totals FNG and FWG</t>
  </si>
  <si>
    <t>&amp;cont kolom</t>
  </si>
  <si>
    <t>0.1</t>
  </si>
  <si>
    <t>initiële versie</t>
  </si>
  <si>
    <t>Up2R9</t>
  </si>
  <si>
    <t>Up2R10</t>
  </si>
  <si>
    <t>Up2R11</t>
  </si>
  <si>
    <t>Up2R12</t>
  </si>
  <si>
    <t>Up2R13</t>
  </si>
  <si>
    <t>Up2R14</t>
  </si>
  <si>
    <t>Up2R15</t>
  </si>
  <si>
    <t>Not tested, Presumed Fault</t>
  </si>
  <si>
    <t>&lt;leeg&gt;</t>
  </si>
  <si>
    <t>Code</t>
  </si>
  <si>
    <t>Description</t>
  </si>
  <si>
    <t>PRE032</t>
  </si>
  <si>
    <t>Selected, Presumed Fault</t>
  </si>
  <si>
    <t>Not Selected</t>
  </si>
  <si>
    <t>G (GNF+GWF)</t>
  </si>
  <si>
    <t>F (FWG+FNG)</t>
  </si>
  <si>
    <t>Quality per run</t>
  </si>
  <si>
    <t>Quality development</t>
  </si>
  <si>
    <t>R13</t>
  </si>
  <si>
    <t>R14</t>
  </si>
  <si>
    <t>R15</t>
  </si>
  <si>
    <t>Total of runs</t>
  </si>
  <si>
    <t>auteur</t>
  </si>
  <si>
    <t>geautoriseerd door</t>
  </si>
  <si>
    <t>&lt;naam stakeholder&gt;</t>
  </si>
  <si>
    <t>SLEUTELINFORMATIE</t>
  </si>
  <si>
    <t>Laatst gewijzigd door</t>
  </si>
  <si>
    <t>Not Ready</t>
  </si>
  <si>
    <t>Systeem</t>
  </si>
  <si>
    <t>Testsoort</t>
  </si>
  <si>
    <t>OPDRACHT</t>
  </si>
  <si>
    <t>&lt;Welke productrisico’s kunnen optreden indien dit cluster niet wordt uitgevoerd of wanneer er tijdens de productie fouten optreden in dit onderdeel?&gt;</t>
  </si>
  <si>
    <t>Belang</t>
  </si>
  <si>
    <t>Kwaliteitsattribuut</t>
  </si>
  <si>
    <t>&lt;Welke kwaliteitsattributen liggen ten grondslag aan dit cluster?&gt;</t>
  </si>
  <si>
    <t>Testcases</t>
  </si>
  <si>
    <t>Metrics</t>
  </si>
  <si>
    <t>R5</t>
  </si>
  <si>
    <t>R6</t>
  </si>
  <si>
    <t>R7</t>
  </si>
  <si>
    <t>R8</t>
  </si>
  <si>
    <t>&lt;preconditie, specialistische kennis of commentaar&gt;&lt;beschrijf ook wanneer de bepaalde omgevingsvariabelen aangepast wil hebben en zet deze terug na de test&gt;</t>
  </si>
  <si>
    <t>Beschrijving testgeval</t>
  </si>
  <si>
    <t>Precondities testgeval</t>
  </si>
  <si>
    <t>##groep …, wat is actueel… niet vervallen, geen einde geldigheid</t>
  </si>
  <si>
    <t>PRE044</t>
  </si>
  <si>
    <t xml:space="preserve">In een BRP-persoonslijst </t>
  </si>
  <si>
    <t>Up2R5</t>
  </si>
  <si>
    <t>Up2R6</t>
  </si>
  <si>
    <t>Up2R7</t>
  </si>
  <si>
    <t>Up2R8</t>
  </si>
  <si>
    <r>
      <t xml:space="preserve">In een LO3-persoonslijst moet </t>
    </r>
    <r>
      <rPr>
        <b/>
        <sz val="9"/>
        <rFont val="Courier New"/>
        <family val="3"/>
      </rPr>
      <t>categorie 07 Inschrijving</t>
    </r>
    <r>
      <rPr>
        <sz val="9"/>
        <rFont val="Times New Roman"/>
        <family val="1"/>
      </rPr>
      <t xml:space="preserve"> aanwezig zijn</t>
    </r>
  </si>
  <si>
    <t>PRE033</t>
  </si>
  <si>
    <t>N (N+NPG+NPF)</t>
  </si>
  <si>
    <t>Type</t>
  </si>
  <si>
    <t>Selected Presumed Good</t>
  </si>
  <si>
    <t>Selected Presumed False</t>
  </si>
  <si>
    <t>PRE047</t>
  </si>
  <si>
    <r>
      <t xml:space="preserve">In een LO3-persoonslijst moet </t>
    </r>
    <r>
      <rPr>
        <b/>
        <sz val="9"/>
        <rFont val="Courier New"/>
        <family val="3"/>
      </rPr>
      <t>categorie 01 Persoon</t>
    </r>
    <r>
      <rPr>
        <sz val="9"/>
        <rFont val="Times New Roman"/>
        <family val="1"/>
      </rPr>
      <t xml:space="preserve"> aanwezig zijn</t>
    </r>
  </si>
  <si>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</si>
  <si>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</si>
  <si>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</si>
  <si>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aantal testcondities</t>
  </si>
  <si>
    <t>Not selected</t>
  </si>
  <si>
    <t>R11</t>
  </si>
  <si>
    <t>R12</t>
  </si>
  <si>
    <t>Fault Never Good</t>
  </si>
  <si>
    <t>Good Never Fault</t>
  </si>
  <si>
    <t>Good Was Fault</t>
  </si>
  <si>
    <t>Geautoriseerd door</t>
  </si>
  <si>
    <t>Cluster ID</t>
  </si>
  <si>
    <t>Datum laatste wijziging</t>
  </si>
  <si>
    <t>Quality of system</t>
  </si>
  <si>
    <t>Quality of selection</t>
  </si>
  <si>
    <t>T</t>
  </si>
  <si>
    <t>F</t>
  </si>
  <si>
    <t>Fault Was Good</t>
  </si>
  <si>
    <t>Verwacht resultaat</t>
  </si>
  <si>
    <t>Omschrijving</t>
  </si>
  <si>
    <t>Applicatie</t>
  </si>
  <si>
    <t>Must have</t>
  </si>
  <si>
    <t>Should have</t>
  </si>
  <si>
    <t>Could have</t>
  </si>
  <si>
    <t>Won't have</t>
  </si>
  <si>
    <t>Not started</t>
  </si>
  <si>
    <t>aantal testgevallen</t>
  </si>
  <si>
    <t>&lt;handtekening&gt;</t>
  </si>
  <si>
    <t>subcluster ID</t>
  </si>
  <si>
    <t>subcluster naam</t>
  </si>
  <si>
    <t>R9</t>
  </si>
  <si>
    <t>R10</t>
  </si>
  <si>
    <t>N</t>
  </si>
  <si>
    <t>Fault In Test</t>
  </si>
  <si>
    <t>Fault In Application</t>
  </si>
  <si>
    <t>Selected, not executed</t>
  </si>
  <si>
    <t>FWG</t>
  </si>
  <si>
    <t>Resultaat</t>
    <phoneticPr fontId="0" type="noConversion"/>
  </si>
  <si>
    <t>testconditie</t>
  </si>
  <si>
    <t>testgeval</t>
  </si>
  <si>
    <t>PRE046</t>
  </si>
  <si>
    <t>## ??</t>
  </si>
  <si>
    <t>PRE054</t>
  </si>
  <si>
    <t>Count(FNG)</t>
  </si>
  <si>
    <t>Count(FWG)</t>
  </si>
  <si>
    <t>R1 =&gt; R2</t>
  </si>
  <si>
    <t>R1 =&gt; R3</t>
  </si>
  <si>
    <t>R1 =&gt; R4</t>
  </si>
  <si>
    <t>R1 =&gt; R5</t>
  </si>
  <si>
    <t>R1 =&gt; R6</t>
  </si>
  <si>
    <t>Test prioriteit</t>
  </si>
  <si>
    <t>Incident nummer</t>
  </si>
  <si>
    <t>Functionele prioriteit</t>
  </si>
  <si>
    <t>n/a1</t>
  </si>
  <si>
    <t>n/a2</t>
  </si>
  <si>
    <t>Up2R1</t>
  </si>
  <si>
    <t>Up2R2</t>
  </si>
  <si>
    <t>Up2R3</t>
  </si>
  <si>
    <t>Up2R4</t>
  </si>
  <si>
    <t>UITVOERING</t>
  </si>
  <si>
    <t>Testaanpak</t>
  </si>
  <si>
    <t>Testomgeving</t>
  </si>
  <si>
    <t>Fault, Was Good</t>
  </si>
  <si>
    <t>Good, Never Fault</t>
  </si>
  <si>
    <t>Not tested Presumed False</t>
  </si>
  <si>
    <t>Not tested Presumed Good</t>
  </si>
  <si>
    <t>Good, Was Fault</t>
  </si>
  <si>
    <t xml:space="preserve"> </t>
  </si>
  <si>
    <t>Total Cumulated</t>
  </si>
  <si>
    <t>(afkorting)</t>
  </si>
  <si>
    <r>
      <t xml:space="preserve">In een LO3-persoonslijst moet </t>
    </r>
    <r>
      <rPr>
        <b/>
        <sz val="9"/>
        <rFont val="Courier New"/>
        <family val="3"/>
      </rPr>
      <t>categorie 08 Verblijfplaats</t>
    </r>
    <r>
      <rPr>
        <sz val="9"/>
        <rFont val="Times New Roman"/>
        <family val="1"/>
      </rPr>
      <t xml:space="preserve"> aanwezig zijn</t>
    </r>
  </si>
  <si>
    <t>PRE043</t>
  </si>
  <si>
    <t>Selected, Presumed Good</t>
  </si>
  <si>
    <t>Good</t>
  </si>
  <si>
    <t>GNF</t>
  </si>
  <si>
    <t>S</t>
  </si>
  <si>
    <t>FNG</t>
  </si>
  <si>
    <t>GWF</t>
  </si>
  <si>
    <t>&lt;verwijs hier naar je stappenplannen en het gebruik van specifieke gegevens en queries&gt;</t>
  </si>
  <si>
    <t>Status testgeval</t>
  </si>
  <si>
    <t>Test Prioriteit</t>
  </si>
  <si>
    <t>Must Test</t>
  </si>
  <si>
    <t>Should Test</t>
  </si>
  <si>
    <t>Table with aggregated results</t>
  </si>
  <si>
    <t>Nieuwe Precondities</t>
  </si>
  <si>
    <t>Zie PL</t>
  </si>
  <si>
    <t>N.B. Op 08-01-2013 in overleg met de Productowner besloten dat INFO meldingen niet meer getest hoeven te worden. In dit testscript is hiermee rekening gehouden vanaf CAT07</t>
  </si>
  <si>
    <t>IST</t>
  </si>
  <si>
    <t>Vulling van CAT02, 03, 05, 09 en 11 (geen bijzonderheden)</t>
  </si>
  <si>
    <t>Vulling van IST tabel conform LG01 (PL)</t>
  </si>
  <si>
    <t>Met juridisch geen ouder (ouder 1) en ouder 1 heeft gezag</t>
  </si>
  <si>
    <t>Met juridisch geen ouder (ouder 2) en ouder 1 heeft gezag</t>
  </si>
  <si>
    <t>Vulling van CAT02, 03 en 11 (Juridisch geen ouder)</t>
  </si>
  <si>
    <t>Met puntouder (ouder 1) en ouder 1 heeft gezag</t>
  </si>
  <si>
    <t>Met puntouder (ouder 1) en ouder 2 heeft gezag</t>
  </si>
  <si>
    <t>Met meerdere kinderen (CAT09)</t>
  </si>
  <si>
    <t>Omzetting geregistreerd partnerschap in huwlijk</t>
  </si>
  <si>
    <t>Meerdere huwelijken</t>
  </si>
  <si>
    <t>3 huwelijken</t>
  </si>
  <si>
    <t>Meerdere correcties op ouder 1</t>
  </si>
  <si>
    <t>3 rijen</t>
  </si>
  <si>
    <t>Correctie kind -&gt; geen kind (onjuist en lege rij)</t>
  </si>
  <si>
    <t>PL CAT02, 03 in onderzoek</t>
  </si>
  <si>
    <t>2 kinderen</t>
  </si>
  <si>
    <t>Scheidingsteken + buitenlandse plaats</t>
  </si>
  <si>
    <t>PL zonder akte of document in CAT02, 03, 05, 09, 11 + onder curatele en derde heeft gezag</t>
  </si>
  <si>
    <t>Buitenlandse plaats/locatie sluiting en einde</t>
  </si>
  <si>
    <t>Locatieomschrijving + predikaat</t>
  </si>
  <si>
    <t>Vulling van CAT02, 03, 05, 09 en 11 (geen bijzonderheden) + predikaat JH bij KIND</t>
  </si>
  <si>
    <t>Definitieve versie</t>
  </si>
  <si>
    <t>1.0</t>
  </si>
  <si>
    <t>2.0</t>
  </si>
  <si>
    <t>Definitieve versie ten behoeve van Release 3.1</t>
  </si>
  <si>
    <t>Brondocumenten</t>
  </si>
  <si>
    <t>oBRP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</si>
</sst>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yy"/>
    <numFmt numFmtId="165" formatCode="dd\ mmm\ yyyy"/>
  </numFmts>
  <fonts count="20" x14ac:knownFonts="1">
    <font>
      <sz val="10"/>
      <name val="Arial"/>
      <family val="2"/>
    </font>
    <font>
      <sz val="8"/>
      <name val="Arial"/>
      <family val="2"/>
    </font>
    <font>
      <sz val="10"/>
      <name val="Arial"/>
      <family val="2"/>
    </font>
    <font>
      <sz val="10"/>
      <name val="Arial"/>
      <family val="2"/>
    </font>
    <font>
      <b/>
      <sz val="10"/>
      <name val="Arial"/>
      <family val="2"/>
    </font>
    <font>
      <b/>
      <sz val="8"/>
      <name val="Arial"/>
      <family val="2"/>
    </font>
    <font>
      <sz val="8"/>
      <name val="Arial"/>
      <family val="2"/>
    </font>
    <font>
      <b/>
      <sz val="12"/>
      <name val="Arial Black"/>
      <family val="2"/>
    </font>
    <font>
      <b/>
      <sz val="9"/>
      <name val="Times New Roman"/>
      <family val="1"/>
    </font>
    <font>
      <sz val="9"/>
      <name val="Times New Roman"/>
      <family val="1"/>
    </font>
    <font>
      <b/>
      <sz val="9"/>
      <name val="Courier New"/>
      <family val="3"/>
    </font>
    <font>
      <i/>
      <sz val="10"/>
      <name val="Arial"/>
      <family val="2"/>
    </font>
    <font>
      <b/>
      <sz val="10"/>
      <name val="Arial"/>
      <family val="2"/>
    </font>
    <font>
      <sz val="10"/>
      <color indexed="8"/>
      <name val="Arial"/>
      <family val="2"/>
    </font>
    <font>
      <b/>
      <sz val="10"/>
      <color indexed="8"/>
      <name val="Arial"/>
      <family val="2"/>
    </font>
    <font>
      <b/>
      <i/>
      <sz val="10"/>
      <color indexed="57"/>
      <name val="Arial"/>
      <family val="2"/>
    </font>
    <font>
      <sz val="10"/>
      <color indexed="22"/>
      <name val="Arial"/>
      <family val="2"/>
    </font>
    <font>
      <b/>
      <sz val="10"/>
      <color indexed="8"/>
      <name val="Arial"/>
      <family val="2"/>
    </font>
    <font>
      <b/>
      <sz val="10"/>
      <color indexed="22"/>
      <name val="Arial"/>
      <family val="2"/>
    </font>
    <font>
      <b/>
      <sz val="10"/>
      <color indexed="57"/>
      <name val="Arial"/>
      <family val="2"/>
    </font>
  </fonts>
  <fills count="6">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55"/>
        <bgColor indexed="64"/>
      </patternFill>
    </fill>
  </fills>
  <borders count="23">
    <border>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hair">
        <color auto="1"/>
      </top>
      <bottom/>
      <diagonal/>
    </border>
    <border>
      <left style="medium">
        <color indexed="22"/>
      </left>
      <right style="medium">
        <color indexed="22"/>
      </right>
      <top style="medium">
        <color indexed="22"/>
      </top>
      <bottom style="medium">
        <color indexed="22"/>
      </bottom>
      <diagonal/>
    </border>
    <border>
      <left/>
      <right style="medium">
        <color indexed="22"/>
      </right>
      <top style="medium">
        <color indexed="22"/>
      </top>
      <bottom style="medium">
        <color indexed="22"/>
      </bottom>
      <diagonal/>
    </border>
    <border>
      <left style="medium">
        <color indexed="22"/>
      </left>
      <right style="medium">
        <color indexed="22"/>
      </right>
      <top/>
      <bottom style="medium">
        <color indexed="22"/>
      </bottom>
      <diagonal/>
    </border>
    <border>
      <left/>
      <right style="medium">
        <color indexed="22"/>
      </right>
      <top/>
      <bottom style="medium">
        <color indexed="22"/>
      </bottom>
      <diagonal/>
    </border>
    <border>
      <left/>
      <right style="medium">
        <color indexed="22"/>
      </right>
      <top/>
      <bottom/>
      <diagonal/>
    </border>
    <border>
      <left style="medium">
        <color indexed="22"/>
      </left>
      <right style="medium">
        <color indexed="22"/>
      </right>
      <top style="medium">
        <color indexed="22"/>
      </top>
      <bottom/>
      <diagonal/>
    </border>
    <border>
      <left style="thin">
        <color auto="1"/>
      </left>
      <right/>
      <top style="thin">
        <color auto="1"/>
      </top>
      <bottom style="thin">
        <color auto="1"/>
      </bottom>
      <diagonal/>
    </border>
  </borders>
  <cellStyleXfs count="8">
    <xf numFmtId="0" fontId="0" fillId="0" borderId="0" applyNumberFormat="0">
      <alignment horizontal="left" vertical="top"/>
    </xf>
    <xf numFmtId="0" fontId="12" fillId="2" borderId="1" applyNumberFormat="0">
      <alignment horizontal="left" vertical="top"/>
    </xf>
    <xf numFmtId="0" fontId="3" fillId="0" borderId="0" applyNumberFormat="0">
      <alignment horizontal="left" vertical="top"/>
      <protection locked="0"/>
    </xf>
    <xf numFmtId="0" fontId="15" fillId="0" borderId="0" applyNumberFormat="0">
      <alignment horizontal="left" vertical="top"/>
    </xf>
    <xf numFmtId="0" fontId="14" fillId="3" borderId="0" applyNumberFormat="0">
      <alignment horizontal="left" vertical="top"/>
    </xf>
    <xf numFmtId="0" fontId="4" fillId="4" borderId="2" applyNumberFormat="0">
      <alignment horizontal="left" vertical="top"/>
    </xf>
    <xf numFmtId="0" fontId="14" fillId="3" borderId="2" applyNumberFormat="0">
      <alignment horizontal="left" vertical="top"/>
    </xf>
    <xf numFmtId="0" fontId="17" fillId="0" borderId="0" applyNumberFormat="0">
      <alignment horizontal="left" vertical="top"/>
    </xf>
  </cellStyleXfs>
  <cellXfs count="159">
    <xf numFmtId="0" fontId="0" fillId="0" borderId="0" xfId="0">
      <alignment horizontal="left" vertical="top"/>
    </xf>
    <xf numFmtId="0" fontId="13" fillId="3" borderId="3" xfId="4" applyFont="1" applyBorder="1">
      <alignment horizontal="left" vertical="top"/>
    </xf>
    <xf numFmtId="0" fontId="13" fillId="3" borderId="4" xfId="4" applyFont="1" applyBorder="1">
      <alignment horizontal="left" vertical="top"/>
    </xf>
    <xf numFmtId="0" fontId="14" fillId="3" borderId="0" xfId="4">
      <alignment horizontal="left" vertical="top"/>
    </xf>
    <xf numFmtId="0" fontId="14" fillId="3" borderId="0" xfId="4" applyBorder="1">
      <alignment horizontal="left" vertical="top"/>
    </xf>
    <xf numFmtId="0" fontId="4" fillId="0" borderId="0" xfId="0" applyFont="1" applyBorder="1" applyAlignment="1" applyProtection="1">
      <alignment vertical="top"/>
      <protection locked="0"/>
    </xf>
    <xf numFmtId="0" fontId="0" fillId="2" borderId="0" xfId="0" applyFill="1" applyBorder="1">
      <alignment horizontal="left" vertical="top"/>
    </xf>
    <xf numFmtId="0" fontId="0" fillId="0" borderId="0" xfId="0" applyFill="1" applyBorder="1">
      <alignment horizontal="left" vertical="top"/>
    </xf>
    <xf numFmtId="0" fontId="0" fillId="0" borderId="0" xfId="0" applyFill="1">
      <alignment horizontal="left" vertical="top"/>
    </xf>
    <xf numFmtId="0" fontId="5" fillId="5" borderId="0" xfId="0" applyFont="1" applyFill="1" applyBorder="1" applyProtection="1">
      <alignment horizontal="left" vertical="top"/>
    </xf>
    <xf numFmtId="0" fontId="5" fillId="2" borderId="0" xfId="0" applyFont="1" applyFill="1" applyBorder="1" applyProtection="1">
      <alignment horizontal="left" vertical="top"/>
    </xf>
    <xf numFmtId="0" fontId="4" fillId="2" borderId="0" xfId="0" applyFont="1" applyFill="1" applyBorder="1" applyProtection="1">
      <alignment horizontal="left" vertical="top"/>
    </xf>
    <xf numFmtId="0" fontId="2" fillId="0" borderId="0" xfId="0" applyFont="1" applyFill="1" applyBorder="1" applyAlignment="1" applyProtection="1">
      <alignment horizontal="left" vertical="top" wrapText="1"/>
    </xf>
    <xf numFmtId="0" fontId="11" fillId="0" borderId="0" xfId="0" applyFont="1" applyFill="1" applyBorder="1" applyAlignment="1" applyProtection="1">
      <alignment horizontal="left" vertical="top" wrapText="1"/>
      <protection locked="0"/>
    </xf>
    <xf numFmtId="0" fontId="2" fillId="0" borderId="0" xfId="0" applyFont="1" applyFill="1" applyBorder="1" applyProtection="1">
      <alignment horizontal="left" vertical="top"/>
      <protection locked="0"/>
    </xf>
    <xf numFmtId="0" fontId="0" fillId="0" borderId="0" xfId="0" applyFill="1" applyBorder="1" applyProtection="1">
      <alignment horizontal="left" vertical="top"/>
    </xf>
    <xf numFmtId="0" fontId="0" fillId="2" borderId="0" xfId="0" applyFill="1" applyBorder="1" applyAlignment="1" applyProtection="1">
      <alignment horizontal="center"/>
    </xf>
    <xf numFmtId="0" fontId="0" fillId="2" borderId="0" xfId="0" applyFill="1" applyBorder="1" applyProtection="1">
      <alignment horizontal="left" vertical="top"/>
    </xf>
    <xf numFmtId="0" fontId="5" fillId="5" borderId="0" xfId="0" applyFont="1" applyFill="1" applyBorder="1" applyAlignment="1" applyProtection="1">
      <alignment horizontal="center" textRotation="90"/>
    </xf>
    <xf numFmtId="0" fontId="5" fillId="5" borderId="0" xfId="0" applyFont="1" applyFill="1" applyBorder="1" applyAlignment="1" applyProtection="1">
      <alignment textRotation="90"/>
    </xf>
    <xf numFmtId="0" fontId="4" fillId="5" borderId="0" xfId="0" applyFont="1" applyFill="1" applyBorder="1" applyAlignment="1" applyProtection="1">
      <alignment horizontal="center" textRotation="90" wrapText="1"/>
    </xf>
    <xf numFmtId="0" fontId="0" fillId="5" borderId="0" xfId="0" applyFill="1" applyBorder="1" applyProtection="1">
      <alignment horizontal="left" vertical="top"/>
    </xf>
    <xf numFmtId="0" fontId="4" fillId="5" borderId="0" xfId="0" applyFont="1" applyFill="1" applyBorder="1" applyProtection="1">
      <alignment horizontal="left" vertical="top"/>
    </xf>
    <xf numFmtId="0" fontId="0" fillId="5" borderId="0" xfId="0" applyFill="1" applyBorder="1" applyAlignment="1" applyProtection="1">
      <alignment horizontal="center"/>
    </xf>
    <xf numFmtId="0" fontId="5" fillId="5" borderId="0" xfId="0" applyFont="1" applyFill="1" applyBorder="1" applyAlignment="1" applyProtection="1">
      <alignment horizontal="center"/>
    </xf>
    <xf numFmtId="0" fontId="4" fillId="5" borderId="0" xfId="0" applyFont="1" applyFill="1" applyBorder="1" applyAlignment="1" applyProtection="1">
      <alignment horizontal="center" textRotation="90"/>
    </xf>
    <xf numFmtId="0" fontId="0" fillId="2" borderId="0" xfId="0" applyNumberFormat="1" applyFill="1" applyBorder="1" applyAlignment="1" applyProtection="1">
      <alignment horizontal="center"/>
    </xf>
    <xf numFmtId="10" fontId="0" fillId="2" borderId="0" xfId="0" applyNumberFormat="1" applyFill="1" applyBorder="1" applyAlignment="1" applyProtection="1">
      <alignment horizontal="center"/>
    </xf>
    <xf numFmtId="0" fontId="5" fillId="0" borderId="0" xfId="0" applyFont="1" applyFill="1" applyBorder="1" applyProtection="1">
      <alignment horizontal="left" vertical="top"/>
    </xf>
    <xf numFmtId="0" fontId="0" fillId="0" borderId="0" xfId="0" applyFill="1" applyBorder="1" applyAlignment="1" applyProtection="1">
      <alignment horizontal="center"/>
    </xf>
    <xf numFmtId="0" fontId="0" fillId="2" borderId="0" xfId="0" applyFill="1" applyBorder="1" applyProtection="1">
      <alignment horizontal="left" vertical="top"/>
      <protection locked="0"/>
    </xf>
    <xf numFmtId="164" fontId="4"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164" fontId="2" fillId="0" borderId="0" xfId="0" applyNumberFormat="1" applyFont="1" applyFill="1" applyBorder="1" applyAlignment="1" applyProtection="1">
      <alignment horizontal="left" vertical="top" wrapText="1"/>
      <protection locked="0"/>
    </xf>
    <xf numFmtId="164" fontId="4" fillId="0" borderId="0" xfId="0" applyNumberFormat="1"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xf>
    <xf numFmtId="0" fontId="2" fillId="0" borderId="0" xfId="0" applyFont="1" applyBorder="1" applyAlignment="1" applyProtection="1">
      <alignment wrapText="1"/>
      <protection locked="0"/>
    </xf>
    <xf numFmtId="0" fontId="2" fillId="0" borderId="0" xfId="0" applyFont="1" applyBorder="1" applyAlignment="1" applyProtection="1">
      <alignment vertical="top" wrapText="1"/>
      <protection locked="0"/>
    </xf>
    <xf numFmtId="0" fontId="2" fillId="0" borderId="0" xfId="0" applyFont="1" applyProtection="1">
      <alignment horizontal="left" vertical="top"/>
    </xf>
    <xf numFmtId="0" fontId="2" fillId="0" borderId="0" xfId="0" applyFont="1" applyBorder="1" applyProtection="1">
      <alignment horizontal="left" vertical="top"/>
      <protection locked="0"/>
    </xf>
    <xf numFmtId="0" fontId="2" fillId="0" borderId="0" xfId="0" applyFont="1" applyBorder="1" applyAlignment="1" applyProtection="1">
      <alignment horizontal="left" vertical="top"/>
      <protection locked="0"/>
    </xf>
    <xf numFmtId="0" fontId="4" fillId="2" borderId="0" xfId="0" applyFont="1" applyFill="1" applyBorder="1" applyProtection="1">
      <alignment horizontal="left" vertical="top"/>
      <protection locked="0"/>
    </xf>
    <xf numFmtId="0" fontId="4" fillId="5" borderId="0" xfId="0" applyFont="1" applyFill="1" applyBorder="1">
      <alignment horizontal="left" vertical="top"/>
    </xf>
    <xf numFmtId="0" fontId="2" fillId="5" borderId="0" xfId="0" applyFont="1" applyFill="1" applyBorder="1">
      <alignment horizontal="left" vertical="top"/>
    </xf>
    <xf numFmtId="0" fontId="2" fillId="2" borderId="0" xfId="0" applyFont="1" applyFill="1" applyBorder="1">
      <alignment horizontal="left" vertical="top"/>
    </xf>
    <xf numFmtId="0" fontId="4" fillId="2" borderId="0" xfId="0" applyNumberFormat="1" applyFont="1" applyFill="1" applyBorder="1" applyAlignment="1">
      <alignment vertical="top"/>
    </xf>
    <xf numFmtId="0" fontId="0" fillId="2" borderId="0" xfId="0" applyFill="1">
      <alignment horizontal="left" vertical="top"/>
    </xf>
    <xf numFmtId="0" fontId="7" fillId="2" borderId="0" xfId="0" applyFont="1" applyFill="1" applyBorder="1" applyProtection="1">
      <alignment horizontal="left" vertical="top"/>
    </xf>
    <xf numFmtId="0" fontId="1" fillId="2" borderId="0" xfId="0" applyFont="1" applyFill="1">
      <alignment horizontal="left" vertical="top"/>
    </xf>
    <xf numFmtId="0" fontId="5" fillId="2" borderId="0" xfId="0" applyFont="1" applyFill="1">
      <alignment horizontal="left" vertical="top"/>
    </xf>
    <xf numFmtId="0" fontId="4" fillId="2" borderId="6"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16" fillId="2" borderId="7" xfId="0" applyNumberFormat="1" applyFont="1" applyFill="1" applyBorder="1" applyAlignment="1" applyProtection="1">
      <alignment horizontal="center" vertical="center"/>
      <protection locked="0"/>
    </xf>
    <xf numFmtId="0" fontId="16" fillId="2" borderId="7"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top"/>
      <protection locked="0"/>
    </xf>
    <xf numFmtId="0" fontId="4" fillId="2" borderId="8"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13" fillId="3" borderId="8" xfId="4" applyFont="1" applyBorder="1">
      <alignment horizontal="left" vertical="top"/>
    </xf>
    <xf numFmtId="0" fontId="14" fillId="3" borderId="10" xfId="4" applyBorder="1">
      <alignment horizontal="left" vertical="top"/>
    </xf>
    <xf numFmtId="0" fontId="14" fillId="3" borderId="8" xfId="4" applyBorder="1">
      <alignment horizontal="left" vertical="top"/>
    </xf>
    <xf numFmtId="0" fontId="14" fillId="3" borderId="1" xfId="4" applyBorder="1">
      <alignment horizontal="left" vertical="top"/>
    </xf>
    <xf numFmtId="0" fontId="14" fillId="3" borderId="2" xfId="4" applyBorder="1">
      <alignment horizontal="left" vertical="top"/>
    </xf>
    <xf numFmtId="0" fontId="14" fillId="3" borderId="3" xfId="4" applyBorder="1">
      <alignment horizontal="left" vertical="top"/>
    </xf>
    <xf numFmtId="0" fontId="13" fillId="3" borderId="10" xfId="4" applyFont="1" applyBorder="1">
      <alignment horizontal="left" vertical="top"/>
    </xf>
    <xf numFmtId="0" fontId="13" fillId="3" borderId="2" xfId="4" applyFont="1" applyBorder="1">
      <alignment horizontal="left" vertical="top"/>
    </xf>
    <xf numFmtId="0" fontId="13" fillId="3" borderId="0" xfId="4" applyFont="1" applyBorder="1">
      <alignment horizontal="left" vertical="top"/>
    </xf>
    <xf numFmtId="0" fontId="13" fillId="3" borderId="1" xfId="4" applyFont="1" applyBorder="1">
      <alignment horizontal="left" vertical="top"/>
    </xf>
    <xf numFmtId="0" fontId="13" fillId="3" borderId="11" xfId="4" applyFont="1" applyBorder="1">
      <alignment horizontal="left" vertical="top"/>
    </xf>
    <xf numFmtId="0" fontId="13" fillId="3" borderId="12" xfId="4" applyFont="1" applyBorder="1">
      <alignment horizontal="left" vertical="top"/>
    </xf>
    <xf numFmtId="0" fontId="16" fillId="2" borderId="8" xfId="0" applyNumberFormat="1" applyFont="1" applyFill="1" applyBorder="1" applyAlignment="1" applyProtection="1">
      <alignment horizontal="center" vertical="center"/>
      <protection locked="0"/>
    </xf>
    <xf numFmtId="0" fontId="4" fillId="2" borderId="12"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0" borderId="0" xfId="0" applyFont="1" applyBorder="1" applyAlignment="1" applyProtection="1">
      <alignment horizontal="center" vertical="center"/>
      <protection locked="0"/>
    </xf>
    <xf numFmtId="0" fontId="14" fillId="3" borderId="12" xfId="4" applyBorder="1">
      <alignment horizontal="left" vertical="top"/>
    </xf>
    <xf numFmtId="0" fontId="4" fillId="2" borderId="13" xfId="0" applyFont="1" applyFill="1" applyBorder="1" applyAlignment="1" applyProtection="1">
      <alignment horizontal="center" vertical="top"/>
      <protection locked="0"/>
    </xf>
    <xf numFmtId="0" fontId="4" fillId="2" borderId="1" xfId="0" applyFont="1" applyFill="1" applyBorder="1" applyAlignment="1" applyProtection="1">
      <alignment horizontal="center" vertical="top"/>
      <protection locked="0"/>
    </xf>
    <xf numFmtId="0" fontId="4" fillId="2" borderId="14" xfId="0" applyFont="1" applyFill="1" applyBorder="1" applyAlignment="1" applyProtection="1">
      <alignment horizontal="center" vertical="top"/>
      <protection locked="0"/>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top"/>
      <protection locked="0"/>
    </xf>
    <xf numFmtId="0" fontId="13" fillId="0" borderId="0" xfId="0" applyFont="1" applyFill="1" applyBorder="1" applyAlignment="1" applyProtection="1">
      <alignment horizontal="left" vertical="top" wrapText="1"/>
      <protection locked="0"/>
    </xf>
    <xf numFmtId="0" fontId="14" fillId="3" borderId="0" xfId="4" applyFont="1" applyAlignment="1">
      <alignment horizontal="left" vertical="top"/>
    </xf>
    <xf numFmtId="0" fontId="14" fillId="3" borderId="0" xfId="4" applyAlignment="1">
      <alignment horizontal="lef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1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2"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14" fillId="3" borderId="0" xfId="4" applyBorder="1" applyAlignment="1">
      <alignment horizontal="left" vertical="top"/>
    </xf>
    <xf numFmtId="0" fontId="14" fillId="3" borderId="11" xfId="4" applyFont="1" applyBorder="1" applyAlignment="1">
      <alignment horizontal="left" vertical="top"/>
    </xf>
    <xf numFmtId="0" fontId="14" fillId="3" borderId="11" xfId="4" applyBorder="1" applyAlignment="1">
      <alignment horizontal="left" vertical="top"/>
    </xf>
    <xf numFmtId="0" fontId="0" fillId="0" borderId="0" xfId="0" applyAlignment="1">
      <alignment horizontal="left" vertical="top"/>
    </xf>
    <xf numFmtId="164" fontId="6" fillId="0" borderId="0" xfId="0" applyNumberFormat="1" applyFont="1" applyFill="1" applyBorder="1" applyAlignment="1" applyProtection="1">
      <alignment horizontal="left" vertical="top"/>
      <protection locked="0"/>
    </xf>
    <xf numFmtId="0" fontId="0" fillId="0" borderId="4" xfId="0" applyFill="1" applyBorder="1" applyAlignment="1" applyProtection="1">
      <alignment horizontal="left" vertical="top"/>
      <protection locked="0"/>
    </xf>
    <xf numFmtId="0" fontId="3" fillId="0" borderId="0" xfId="0" applyFont="1" applyAlignment="1">
      <alignment horizontal="left" vertical="top"/>
    </xf>
    <xf numFmtId="0" fontId="14" fillId="0" borderId="0" xfId="0" applyFont="1" applyFill="1" applyBorder="1" applyAlignment="1" applyProtection="1">
      <alignment horizontal="left" vertical="top"/>
      <protection locked="0"/>
    </xf>
    <xf numFmtId="0" fontId="13" fillId="3" borderId="4" xfId="4" applyFont="1" applyBorder="1" applyAlignment="1">
      <alignment horizontal="left" vertical="top"/>
    </xf>
    <xf numFmtId="0" fontId="13" fillId="3" borderId="3" xfId="4" applyFont="1" applyBorder="1" applyAlignment="1">
      <alignment horizontal="left" vertical="top"/>
    </xf>
    <xf numFmtId="14" fontId="14" fillId="0" borderId="0" xfId="0" applyNumberFormat="1" applyFont="1" applyFill="1" applyBorder="1" applyAlignment="1" applyProtection="1">
      <alignment horizontal="left" vertical="top"/>
      <protection locked="0"/>
    </xf>
    <xf numFmtId="165" fontId="14" fillId="3" borderId="0" xfId="4" applyNumberFormat="1" applyFont="1" applyAlignment="1">
      <alignment horizontal="left" vertical="top"/>
    </xf>
    <xf numFmtId="165" fontId="14" fillId="3" borderId="0" xfId="4" applyNumberFormat="1" applyAlignment="1">
      <alignment horizontal="left" vertical="top"/>
    </xf>
    <xf numFmtId="165" fontId="0" fillId="0" borderId="4" xfId="0" applyNumberFormat="1" applyFill="1" applyBorder="1" applyAlignment="1" applyProtection="1">
      <alignment horizontal="left" vertical="top"/>
      <protection locked="0"/>
    </xf>
    <xf numFmtId="0" fontId="4" fillId="2" borderId="13" xfId="0" applyFont="1" applyFill="1" applyBorder="1" applyAlignment="1" applyProtection="1">
      <alignment horizontal="center" vertical="top" wrapText="1"/>
      <protection locked="0"/>
    </xf>
    <xf numFmtId="0" fontId="16" fillId="2" borderId="0" xfId="0" applyFont="1" applyFill="1" applyBorder="1" applyAlignment="1" applyProtection="1">
      <alignment vertical="top"/>
      <protection locked="0"/>
    </xf>
    <xf numFmtId="0" fontId="18" fillId="2" borderId="0" xfId="0" applyFont="1" applyFill="1" applyBorder="1" applyAlignment="1" applyProtection="1">
      <alignment vertical="top"/>
      <protection locked="0"/>
    </xf>
    <xf numFmtId="165" fontId="14" fillId="3" borderId="0" xfId="4" applyNumberFormat="1">
      <alignment horizontal="left" vertical="top"/>
    </xf>
    <xf numFmtId="0" fontId="4" fillId="2" borderId="1" xfId="1" applyFont="1" applyAlignment="1">
      <alignment horizontal="left" vertical="top"/>
    </xf>
    <xf numFmtId="0" fontId="4" fillId="2" borderId="1" xfId="1" applyFont="1" applyBorder="1" applyAlignment="1">
      <alignment horizontal="left" vertical="top"/>
    </xf>
    <xf numFmtId="0" fontId="14" fillId="3" borderId="0" xfId="4" applyFont="1">
      <alignment horizontal="left" vertical="top"/>
    </xf>
    <xf numFmtId="14" fontId="14" fillId="3" borderId="2" xfId="6" applyNumberFormat="1" applyFont="1" applyAlignment="1">
      <alignment horizontal="left" vertical="top"/>
    </xf>
    <xf numFmtId="0" fontId="4" fillId="4" borderId="2" xfId="5" applyFont="1" applyAlignment="1">
      <alignment horizontal="left" vertical="top"/>
    </xf>
    <xf numFmtId="0" fontId="14" fillId="3" borderId="0" xfId="4" applyFont="1" applyBorder="1" applyAlignment="1">
      <alignment horizontal="left" vertical="top"/>
    </xf>
    <xf numFmtId="0" fontId="19" fillId="3" borderId="0" xfId="4" applyFont="1" applyBorder="1" applyAlignment="1">
      <alignment horizontal="left" vertical="top"/>
    </xf>
    <xf numFmtId="0" fontId="4" fillId="2" borderId="1" xfId="1" applyNumberFormat="1" applyFont="1" applyAlignment="1">
      <alignment horizontal="left" vertical="top"/>
    </xf>
    <xf numFmtId="14" fontId="19" fillId="0" borderId="0" xfId="3" applyNumberFormat="1" applyFont="1" applyAlignment="1">
      <alignment horizontal="left" vertical="top"/>
    </xf>
    <xf numFmtId="0" fontId="6" fillId="0" borderId="0" xfId="0" applyFont="1" applyFill="1" applyBorder="1" applyAlignment="1" applyProtection="1">
      <alignment horizontal="left" vertical="top" wrapText="1"/>
      <protection locked="0"/>
    </xf>
    <xf numFmtId="14" fontId="2" fillId="0" borderId="0" xfId="0" applyNumberFormat="1" applyFont="1" applyFill="1" applyBorder="1" applyAlignment="1" applyProtection="1">
      <alignment horizontal="left" vertical="top"/>
      <protection locked="0"/>
    </xf>
    <xf numFmtId="0" fontId="14" fillId="3" borderId="2" xfId="6" applyFont="1" applyAlignment="1">
      <alignment horizontal="left" vertical="top"/>
    </xf>
    <xf numFmtId="0" fontId="19" fillId="0" borderId="0" xfId="3" applyFont="1" applyAlignment="1">
      <alignment horizontal="left" vertical="top"/>
    </xf>
    <xf numFmtId="0" fontId="2" fillId="0" borderId="0" xfId="2" applyFont="1">
      <alignment horizontal="left" vertical="top"/>
      <protection locked="0"/>
    </xf>
    <xf numFmtId="1" fontId="2" fillId="0" borderId="0" xfId="2" applyNumberFormat="1" applyFont="1">
      <alignment horizontal="left" vertical="top"/>
      <protection locked="0"/>
    </xf>
    <xf numFmtId="0" fontId="14" fillId="0" borderId="0" xfId="7" applyFont="1">
      <alignment horizontal="left" vertical="top"/>
    </xf>
    <xf numFmtId="0" fontId="4" fillId="2" borderId="1" xfId="1" applyNumberFormat="1" applyFont="1">
      <alignment horizontal="left" vertical="top"/>
    </xf>
    <xf numFmtId="0" fontId="8" fillId="0" borderId="16" xfId="0" applyFont="1" applyBorder="1" applyAlignment="1">
      <alignment horizontal="left" vertical="top" wrapText="1"/>
    </xf>
    <xf numFmtId="0" fontId="8" fillId="0" borderId="17" xfId="0" applyFont="1" applyBorder="1" applyAlignment="1">
      <alignment horizontal="left" vertical="top" wrapText="1"/>
    </xf>
    <xf numFmtId="0" fontId="9" fillId="0" borderId="18" xfId="0" applyFont="1" applyBorder="1" applyAlignment="1">
      <alignment horizontal="left" vertical="top" wrapText="1"/>
    </xf>
    <xf numFmtId="0" fontId="9" fillId="0" borderId="19" xfId="0" applyFont="1" applyBorder="1" applyAlignment="1">
      <alignment horizontal="left" vertical="top" wrapText="1"/>
    </xf>
    <xf numFmtId="0" fontId="9" fillId="0" borderId="20" xfId="0" applyFont="1" applyBorder="1" applyAlignment="1">
      <alignment horizontal="left" vertical="top" wrapText="1"/>
    </xf>
    <xf numFmtId="0" fontId="2" fillId="0" borderId="0" xfId="3" applyFont="1" applyAlignment="1">
      <alignment horizontal="left" vertical="top"/>
    </xf>
    <xf numFmtId="0" fontId="13" fillId="0" borderId="0" xfId="0" applyFont="1" applyFill="1" applyAlignment="1" applyProtection="1">
      <alignment horizontal="left" vertical="top" wrapText="1"/>
      <protection locked="0"/>
    </xf>
    <xf numFmtId="0" fontId="4" fillId="0" borderId="0" xfId="3" applyFont="1" applyAlignment="1">
      <alignment horizontal="left" vertical="top"/>
    </xf>
    <xf numFmtId="0" fontId="2"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14" fontId="14" fillId="3" borderId="2" xfId="6" applyNumberFormat="1" applyFont="1" applyAlignment="1">
      <alignment horizontal="left" vertical="top"/>
    </xf>
    <xf numFmtId="0" fontId="14"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4" fillId="3" borderId="2" xfId="6" applyNumberFormat="1" applyFont="1" applyAlignment="1">
      <alignment horizontal="left" vertical="top"/>
    </xf>
    <xf numFmtId="0" fontId="14" fillId="3" borderId="2" xfId="6" applyFont="1" applyAlignment="1">
      <alignment horizontal="left" vertical="top"/>
    </xf>
    <xf numFmtId="0" fontId="4" fillId="4" borderId="2" xfId="5" applyFont="1" applyAlignment="1">
      <alignment horizontal="left" vertical="top"/>
    </xf>
    <xf numFmtId="14" fontId="14" fillId="3" borderId="2" xfId="6" applyNumberFormat="1" applyFont="1" applyAlignment="1">
      <alignment horizontal="left" vertical="top"/>
    </xf>
    <xf numFmtId="0" fontId="14" fillId="3" borderId="2" xfId="6" applyFont="1" applyAlignment="1">
      <alignment horizontal="left" vertical="top"/>
    </xf>
    <xf numFmtId="14" fontId="14" fillId="3" borderId="2" xfId="6" applyNumberFormat="1" applyFont="1" applyAlignment="1">
      <alignment horizontal="left" vertical="top"/>
    </xf>
    <xf numFmtId="0" fontId="14" fillId="3" borderId="2" xfId="6"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0" fontId="4" fillId="4" borderId="2" xfId="5" applyFont="1" applyAlignment="1">
      <alignment horizontal="left" vertical="top"/>
    </xf>
    <xf numFmtId="14" fontId="14" fillId="3" borderId="2" xfId="6" applyNumberFormat="1" applyFont="1" applyAlignment="1">
      <alignment horizontal="left" vertical="top"/>
    </xf>
    <xf numFmtId="0" fontId="14" fillId="3" borderId="2" xfId="6" applyFont="1" applyAlignment="1">
      <alignment horizontal="left" vertical="top"/>
    </xf>
    <xf numFmtId="0" fontId="9" fillId="0" borderId="21" xfId="0" applyFont="1" applyBorder="1" applyAlignment="1">
      <alignment horizontal="left" vertical="top" wrapText="1"/>
    </xf>
    <xf numFmtId="0" fontId="9" fillId="0" borderId="18" xfId="0" applyFont="1" applyBorder="1" applyAlignment="1">
      <alignment horizontal="left" vertical="top" wrapText="1"/>
    </xf>
    <xf numFmtId="0" fontId="4" fillId="2" borderId="22"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cellXfs>
  <cellStyles count="8">
    <cellStyle name="actionword" xfId="1" xr:uid="{00000000-0005-0000-0000-000000000000}"/>
    <cellStyle name="argument" xfId="2" xr:uid="{00000000-0005-0000-0000-000001000000}"/>
    <cellStyle name="comment" xfId="3" xr:uid="{00000000-0005-0000-0000-000002000000}"/>
    <cellStyle name="information" xfId="4" xr:uid="{00000000-0005-0000-0000-000003000000}"/>
    <cellStyle name="Standaard" xfId="0" builtinId="0"/>
    <cellStyle name="testcase" xfId="5" xr:uid="{00000000-0005-0000-0000-000005000000}"/>
    <cellStyle name="testcondition" xfId="6" xr:uid="{00000000-0005-0000-0000-000006000000}"/>
    <cellStyle name="testdata" xfId="7"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system per run</a:t>
            </a:r>
          </a:p>
        </c:rich>
      </c:tx>
      <c:layout>
        <c:manualLayout>
          <c:xMode val="edge"/>
          <c:yMode val="edge"/>
          <c:x val="0.33180821736905503"/>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5400478951792199"/>
          <c:y val="0.19354867290177799"/>
          <c:w val="0.37757468712123599"/>
          <c:h val="0.67338809113743603"/>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A1E8-4D58-84FB-679AC2C11D9C}"/>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A1E8-4D58-84FB-679AC2C11D9C}"/>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A1E8-4D58-84FB-679AC2C11D9C}"/>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A1E8-4D58-84FB-679AC2C11D9C}"/>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A1E8-4D58-84FB-679AC2C11D9C}"/>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A1E8-4D58-84FB-679AC2C11D9C}"/>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A1E8-4D58-84FB-679AC2C11D9C}"/>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A1E8-4D58-84FB-679AC2C11D9C}"/>
              </c:ext>
            </c:extLst>
          </c:dPt>
          <c:dPt>
            <c:idx val="8"/>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11-A1E8-4D58-84FB-679AC2C11D9C}"/>
              </c:ext>
            </c:extLst>
          </c:dPt>
          <c:dPt>
            <c:idx val="9"/>
            <c:bubble3D val="0"/>
            <c:spPr>
              <a:pattFill prst="pct60">
                <a:fgClr>
                  <a:srgbClr val="FFFFFF"/>
                </a:fgClr>
                <a:bgClr>
                  <a:srgbClr val="CCFFCC"/>
                </a:bgClr>
              </a:pattFill>
              <a:ln w="12700">
                <a:solidFill>
                  <a:srgbClr val="000000"/>
                </a:solidFill>
                <a:prstDash val="solid"/>
              </a:ln>
            </c:spPr>
            <c:extLst>
              <c:ext xmlns:c16="http://schemas.microsoft.com/office/drawing/2014/chart" uri="{C3380CC4-5D6E-409C-BE32-E72D297353CC}">
                <c16:uniqueId val="{00000013-A1E8-4D58-84FB-679AC2C11D9C}"/>
              </c:ext>
            </c:extLst>
          </c:dPt>
          <c:dPt>
            <c:idx val="10"/>
            <c:bubble3D val="0"/>
            <c:spPr>
              <a:pattFill prst="dashDnDiag">
                <a:fgClr>
                  <a:srgbClr val="FFFFFF"/>
                </a:fgClr>
                <a:bgClr>
                  <a:srgbClr val="FFCC99"/>
                </a:bgClr>
              </a:pattFill>
              <a:ln w="12700">
                <a:solidFill>
                  <a:srgbClr val="000000"/>
                </a:solidFill>
                <a:prstDash val="solid"/>
              </a:ln>
            </c:spPr>
            <c:extLst>
              <c:ext xmlns:c16="http://schemas.microsoft.com/office/drawing/2014/chart" uri="{C3380CC4-5D6E-409C-BE32-E72D297353CC}">
                <c16:uniqueId val="{00000015-A1E8-4D58-84FB-679AC2C11D9C}"/>
              </c:ext>
            </c:extLst>
          </c:dPt>
          <c:dPt>
            <c:idx val="11"/>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17-A1E8-4D58-84FB-679AC2C11D9C}"/>
              </c:ext>
            </c:extLst>
          </c:dPt>
          <c:dLbls>
            <c:dLbl>
              <c:idx val="4"/>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A1E8-4D58-84FB-679AC2C11D9C}"/>
                </c:ext>
              </c:extLst>
            </c:dLbl>
            <c:dLbl>
              <c:idx val="5"/>
              <c:layout>
                <c:manualLayout>
                  <c:x val="1.07994644270512E-2"/>
                  <c:y val="-1.40479544681388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A1E8-4D58-84FB-679AC2C11D9C}"/>
                </c:ext>
              </c:extLst>
            </c:dLbl>
            <c:numFmt formatCode="0%" sourceLinked="0"/>
            <c:spPr>
              <a:noFill/>
              <a:ln w="25400">
                <a:noFill/>
              </a:ln>
            </c:spPr>
            <c:txPr>
              <a:bodyPr/>
              <a:lstStyle/>
              <a:p>
                <a:pPr>
                  <a:defRPr sz="875" b="0" i="0" u="none" strike="noStrike" baseline="0">
                    <a:solidFill>
                      <a:srgbClr val="000000"/>
                    </a:solidFill>
                    <a:latin typeface="Arial"/>
                    <a:ea typeface="Arial"/>
                    <a:cs typeface="Arial"/>
                  </a:defRPr>
                </a:pPr>
                <a:endParaRPr lang="nl-NL"/>
              </a:p>
            </c:txPr>
            <c:showLegendKey val="1"/>
            <c:showVal val="0"/>
            <c:showCatName val="0"/>
            <c:showSerName val="0"/>
            <c:showPercent val="1"/>
            <c:showBubbleSize val="0"/>
            <c:showLeaderLines val="0"/>
            <c:extLst>
              <c:ext xmlns:c15="http://schemas.microsoft.com/office/drawing/2012/chart" uri="{CE6537A1-D6FC-4f65-9D91-7224C49458BB}"/>
            </c:extLst>
          </c:dLbls>
          <c:cat>
            <c:strRef>
              <c:f>'Samenvatting testresultaat'!$B$8:$B$19</c:f>
              <c:strCache>
                <c:ptCount val="12"/>
                <c:pt idx="0">
                  <c:v>GNF</c:v>
                </c:pt>
                <c:pt idx="1">
                  <c:v>GWF</c:v>
                </c:pt>
                <c:pt idx="2">
                  <c:v>FWG</c:v>
                </c:pt>
                <c:pt idx="3">
                  <c:v>FNG</c:v>
                </c:pt>
                <c:pt idx="4">
                  <c:v>T</c:v>
                </c:pt>
                <c:pt idx="5">
                  <c:v>S</c:v>
                </c:pt>
                <c:pt idx="6">
                  <c:v>SPG</c:v>
                </c:pt>
                <c:pt idx="7">
                  <c:v>SPF</c:v>
                </c:pt>
                <c:pt idx="8">
                  <c:v>N</c:v>
                </c:pt>
                <c:pt idx="9">
                  <c:v>NPG</c:v>
                </c:pt>
                <c:pt idx="10">
                  <c:v>NPF</c:v>
                </c:pt>
                <c:pt idx="11">
                  <c:v>Not Ready</c:v>
                </c:pt>
              </c:strCache>
            </c:strRef>
          </c:cat>
          <c:val>
            <c:numRef>
              <c:f>'Samenvatting testresultaat'!$C$8:$C$19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A1E8-4D58-84FB-679AC2C11D9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5849188662737896"/>
          <c:y val="0.13390343301104499"/>
          <c:w val="0.98270588817907201"/>
          <c:h val="0.9800596720281760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selection per run</a:t>
            </a:r>
          </a:p>
        </c:rich>
      </c:tx>
      <c:layout>
        <c:manualLayout>
          <c:xMode val="edge"/>
          <c:yMode val="edge"/>
          <c:x val="0.31890642777633998"/>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4601353061071299"/>
          <c:y val="0.20161320093935201"/>
          <c:w val="0.39407722958938202"/>
          <c:h val="0.70564620328773198"/>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149F-4900-B994-A0209DF06F8E}"/>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149F-4900-B994-A0209DF06F8E}"/>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149F-4900-B994-A0209DF06F8E}"/>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149F-4900-B994-A0209DF06F8E}"/>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149F-4900-B994-A0209DF06F8E}"/>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149F-4900-B994-A0209DF06F8E}"/>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149F-4900-B994-A0209DF06F8E}"/>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149F-4900-B994-A0209DF06F8E}"/>
              </c:ext>
            </c:extLst>
          </c:dPt>
          <c:dLbls>
            <c:spPr>
              <a:noFill/>
              <a:ln w="25400">
                <a:noFill/>
              </a:ln>
            </c:spPr>
            <c:txPr>
              <a:bodyPr/>
              <a:lstStyle/>
              <a:p>
                <a:pPr>
                  <a:defRPr sz="1200"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testresultaat'!$B$22:$B$29</c:f>
              <c:strCache>
                <c:ptCount val="8"/>
                <c:pt idx="0">
                  <c:v>GNF</c:v>
                </c:pt>
                <c:pt idx="1">
                  <c:v>GWF</c:v>
                </c:pt>
                <c:pt idx="2">
                  <c:v>FWG</c:v>
                </c:pt>
                <c:pt idx="3">
                  <c:v>FNG</c:v>
                </c:pt>
                <c:pt idx="4">
                  <c:v>T</c:v>
                </c:pt>
                <c:pt idx="5">
                  <c:v>S</c:v>
                </c:pt>
                <c:pt idx="6">
                  <c:v>SPG</c:v>
                </c:pt>
                <c:pt idx="7">
                  <c:v>SPF</c:v>
                </c:pt>
              </c:strCache>
            </c:strRef>
          </c:cat>
          <c:val>
            <c:numRef>
              <c:f>'Samenvatting testresultaat'!$C$22:$C$29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149F-4900-B994-A0209DF06F8E}"/>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8263042237091305"/>
          <c:y val="0.32478722211005701"/>
          <c:w val="0.97809224551156404"/>
          <c:h val="0.874646267507160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t>Quality of system per run (simplified)</a:t>
            </a:r>
          </a:p>
        </c:rich>
      </c:tx>
      <c:layout>
        <c:manualLayout>
          <c:xMode val="edge"/>
          <c:yMode val="edge"/>
          <c:x val="0.259090879265092"/>
          <c:y val="1.7391430365682799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6590909090909098"/>
          <c:y val="0.195652485435131"/>
          <c:w val="0.37045454545454498"/>
          <c:h val="0.71739244659547996"/>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A5F7-4697-91E8-2FB1A7FAD598}"/>
              </c:ext>
            </c:extLst>
          </c:dPt>
          <c:dPt>
            <c:idx val="1"/>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3-A5F7-4697-91E8-2FB1A7FAD598}"/>
              </c:ext>
            </c:extLst>
          </c:dPt>
          <c:dPt>
            <c:idx val="2"/>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5-A5F7-4697-91E8-2FB1A7FAD598}"/>
              </c:ext>
            </c:extLst>
          </c:dPt>
          <c:dPt>
            <c:idx val="3"/>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7-A5F7-4697-91E8-2FB1A7FAD598}"/>
              </c:ext>
            </c:extLst>
          </c:dPt>
          <c:dPt>
            <c:idx val="4"/>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09-A5F7-4697-91E8-2FB1A7FAD598}"/>
              </c:ext>
            </c:extLst>
          </c:dPt>
          <c:dPt>
            <c:idx val="5"/>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0B-A5F7-4697-91E8-2FB1A7FAD598}"/>
              </c:ext>
            </c:extLst>
          </c:dPt>
          <c:dLbls>
            <c:spPr>
              <a:noFill/>
              <a:ln w="25400">
                <a:noFill/>
              </a:ln>
            </c:spPr>
            <c:txPr>
              <a:bodyPr/>
              <a:lstStyle/>
              <a:p>
                <a:pPr>
                  <a:defRPr sz="1125"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testresultaat'!$T$22:$T$27</c:f>
              <c:strCache>
                <c:ptCount val="6"/>
                <c:pt idx="0">
                  <c:v>G (GNF+GWF)</c:v>
                </c:pt>
                <c:pt idx="1">
                  <c:v>F (FWG+FNG)</c:v>
                </c:pt>
                <c:pt idx="2">
                  <c:v>T</c:v>
                </c:pt>
                <c:pt idx="3">
                  <c:v>S (S+SPG+SPF)</c:v>
                </c:pt>
                <c:pt idx="4">
                  <c:v>N (N+NPG+NPF)</c:v>
                </c:pt>
                <c:pt idx="5">
                  <c:v>Not Ready</c:v>
                </c:pt>
              </c:strCache>
            </c:strRef>
          </c:cat>
          <c:val>
            <c:numRef>
              <c:f>'Samenvatting testresultaat'!$U$22:$U$27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A5F7-4697-91E8-2FB1A7FAD598}"/>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760938156167979"/>
          <c:y val="0.40797546012269897"/>
          <c:w val="0.97968832020997398"/>
          <c:h val="0.754601226993865"/>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Quality development of the system</a:t>
            </a:r>
          </a:p>
        </c:rich>
      </c:tx>
      <c:layout>
        <c:manualLayout>
          <c:xMode val="edge"/>
          <c:yMode val="edge"/>
          <c:x val="0.37512940155984797"/>
          <c:y val="3.2608762779332903E-2"/>
        </c:manualLayout>
      </c:layout>
      <c:overlay val="0"/>
      <c:spPr>
        <a:noFill/>
        <a:ln w="25400">
          <a:noFill/>
        </a:ln>
      </c:spPr>
    </c:title>
    <c:autoTitleDeleted val="0"/>
    <c:plotArea>
      <c:layout>
        <c:manualLayout>
          <c:layoutTarget val="inner"/>
          <c:xMode val="edge"/>
          <c:yMode val="edge"/>
          <c:x val="7.0466294502043794E-2"/>
          <c:y val="0.16666637181136101"/>
          <c:w val="0.919170635636953"/>
          <c:h val="0.62681048529055305"/>
        </c:manualLayout>
      </c:layout>
      <c:barChart>
        <c:barDir val="col"/>
        <c:grouping val="percentStacked"/>
        <c:varyColors val="0"/>
        <c:ser>
          <c:idx val="0"/>
          <c:order val="0"/>
          <c:tx>
            <c:strRef>
              <c:f>'Samenvatting testresultaat'!$B$8</c:f>
              <c:strCache>
                <c:ptCount val="1"/>
                <c:pt idx="0">
                  <c:v>GNF</c:v>
                </c:pt>
              </c:strCache>
            </c:strRef>
          </c:tx>
          <c:spPr>
            <a:pattFill prst="wdDnDiag">
              <a:fgClr>
                <a:srgbClr val="FFFFFF"/>
              </a:fgClr>
              <a:bgClr>
                <a:srgbClr val="006411"/>
              </a:bgClr>
            </a:pattFill>
            <a:ln w="12700">
              <a:solidFill>
                <a:srgbClr val="000000"/>
              </a:solidFill>
              <a:prstDash val="solid"/>
            </a:ln>
          </c:spPr>
          <c:invertIfNegative val="0"/>
          <c:cat>
            <c:strRef>
              <c:f>'Samenvatting testresultaat'!$C$5</c:f>
              <c:strCache>
                <c:ptCount val="1"/>
                <c:pt idx="0">
                  <c:v>R1</c:v>
                </c:pt>
              </c:strCache>
            </c:strRef>
          </c:cat>
          <c:val>
            <c:numRef>
              <c:f>'Samenvatting testresultaat'!$C$8</c:f>
              <c:numCache>
                <c:formatCode>General</c:formatCode>
                <c:ptCount val="1"/>
                <c:pt idx="0">
                  <c:v>0</c:v>
                </c:pt>
              </c:numCache>
            </c:numRef>
          </c:val>
          <c:extLst>
            <c:ext xmlns:c16="http://schemas.microsoft.com/office/drawing/2014/chart" uri="{C3380CC4-5D6E-409C-BE32-E72D297353CC}">
              <c16:uniqueId val="{00000000-2A81-44DB-B5A1-D8A1DE87366A}"/>
            </c:ext>
          </c:extLst>
        </c:ser>
        <c:ser>
          <c:idx val="1"/>
          <c:order val="1"/>
          <c:tx>
            <c:strRef>
              <c:f>'Samenvatting testresultaat'!$B$9</c:f>
              <c:strCache>
                <c:ptCount val="1"/>
                <c:pt idx="0">
                  <c:v>GWF</c:v>
                </c:pt>
              </c:strCache>
            </c:strRef>
          </c:tx>
          <c:spPr>
            <a:pattFill prst="dkVert">
              <a:fgClr>
                <a:srgbClr val="FFFFFF"/>
              </a:fgClr>
              <a:bgClr>
                <a:srgbClr val="339966"/>
              </a:bgClr>
            </a:pattFill>
            <a:ln w="12700">
              <a:solidFill>
                <a:srgbClr val="000000"/>
              </a:solidFill>
              <a:prstDash val="solid"/>
            </a:ln>
          </c:spPr>
          <c:invertIfNegative val="0"/>
          <c:val>
            <c:numRef>
              <c:f>'Samenvatting testresultaat'!$C$9</c:f>
              <c:numCache>
                <c:formatCode>General</c:formatCode>
                <c:ptCount val="1"/>
                <c:pt idx="0">
                  <c:v>0</c:v>
                </c:pt>
              </c:numCache>
            </c:numRef>
          </c:val>
          <c:extLst>
            <c:ext xmlns:c16="http://schemas.microsoft.com/office/drawing/2014/chart" uri="{C3380CC4-5D6E-409C-BE32-E72D297353CC}">
              <c16:uniqueId val="{00000001-2A81-44DB-B5A1-D8A1DE87366A}"/>
            </c:ext>
          </c:extLst>
        </c:ser>
        <c:ser>
          <c:idx val="2"/>
          <c:order val="2"/>
          <c:tx>
            <c:strRef>
              <c:f>'Samenvatting testresultaat'!$B$10</c:f>
              <c:strCache>
                <c:ptCount val="1"/>
                <c:pt idx="0">
                  <c:v>FWG</c:v>
                </c:pt>
              </c:strCache>
            </c:strRef>
          </c:tx>
          <c:spPr>
            <a:pattFill prst="wdUpDiag">
              <a:fgClr>
                <a:srgbClr val="FFFFFF"/>
              </a:fgClr>
              <a:bgClr>
                <a:srgbClr val="FF6600"/>
              </a:bgClr>
            </a:pattFill>
            <a:ln w="12700">
              <a:solidFill>
                <a:srgbClr val="000000"/>
              </a:solidFill>
              <a:prstDash val="solid"/>
            </a:ln>
          </c:spPr>
          <c:invertIfNegative val="0"/>
          <c:val>
            <c:numRef>
              <c:f>'Samenvatting testresultaat'!$C$10</c:f>
              <c:numCache>
                <c:formatCode>General</c:formatCode>
                <c:ptCount val="1"/>
                <c:pt idx="0">
                  <c:v>0</c:v>
                </c:pt>
              </c:numCache>
            </c:numRef>
          </c:val>
          <c:extLst>
            <c:ext xmlns:c16="http://schemas.microsoft.com/office/drawing/2014/chart" uri="{C3380CC4-5D6E-409C-BE32-E72D297353CC}">
              <c16:uniqueId val="{00000002-2A81-44DB-B5A1-D8A1DE87366A}"/>
            </c:ext>
          </c:extLst>
        </c:ser>
        <c:ser>
          <c:idx val="3"/>
          <c:order val="3"/>
          <c:tx>
            <c:strRef>
              <c:f>'Samenvatting testresultaat'!$B$11</c:f>
              <c:strCache>
                <c:ptCount val="1"/>
                <c:pt idx="0">
                  <c:v>FNG</c:v>
                </c:pt>
              </c:strCache>
            </c:strRef>
          </c:tx>
          <c:spPr>
            <a:pattFill prst="dkHorz">
              <a:fgClr>
                <a:srgbClr val="FFFFFF"/>
              </a:fgClr>
              <a:bgClr>
                <a:srgbClr val="FF9900"/>
              </a:bgClr>
            </a:pattFill>
            <a:ln w="12700">
              <a:solidFill>
                <a:srgbClr val="000000"/>
              </a:solidFill>
              <a:prstDash val="solid"/>
            </a:ln>
          </c:spPr>
          <c:invertIfNegative val="0"/>
          <c:val>
            <c:numRef>
              <c:f>'Samenvatting testresultaat'!$C$11</c:f>
              <c:numCache>
                <c:formatCode>General</c:formatCode>
                <c:ptCount val="1"/>
                <c:pt idx="0">
                  <c:v>0</c:v>
                </c:pt>
              </c:numCache>
            </c:numRef>
          </c:val>
          <c:extLst>
            <c:ext xmlns:c16="http://schemas.microsoft.com/office/drawing/2014/chart" uri="{C3380CC4-5D6E-409C-BE32-E72D297353CC}">
              <c16:uniqueId val="{00000003-2A81-44DB-B5A1-D8A1DE87366A}"/>
            </c:ext>
          </c:extLst>
        </c:ser>
        <c:ser>
          <c:idx val="4"/>
          <c:order val="4"/>
          <c:tx>
            <c:strRef>
              <c:f>'Samenvatting testresultaat'!$B$12</c:f>
              <c:strCache>
                <c:ptCount val="1"/>
                <c:pt idx="0">
                  <c:v>T</c:v>
                </c:pt>
              </c:strCache>
            </c:strRef>
          </c:tx>
          <c:spPr>
            <a:pattFill prst="openDmnd">
              <a:fgClr>
                <a:srgbClr val="FFFFFF"/>
              </a:fgClr>
              <a:bgClr>
                <a:srgbClr val="993300"/>
              </a:bgClr>
            </a:pattFill>
            <a:ln w="12700">
              <a:solidFill>
                <a:srgbClr val="000000"/>
              </a:solidFill>
              <a:prstDash val="solid"/>
            </a:ln>
          </c:spPr>
          <c:invertIfNegative val="0"/>
          <c:val>
            <c:numRef>
              <c:f>'Samenvatting testresultaat'!$C$12</c:f>
              <c:numCache>
                <c:formatCode>General</c:formatCode>
                <c:ptCount val="1"/>
                <c:pt idx="0">
                  <c:v>0</c:v>
                </c:pt>
              </c:numCache>
            </c:numRef>
          </c:val>
          <c:extLst>
            <c:ext xmlns:c16="http://schemas.microsoft.com/office/drawing/2014/chart" uri="{C3380CC4-5D6E-409C-BE32-E72D297353CC}">
              <c16:uniqueId val="{00000004-2A81-44DB-B5A1-D8A1DE87366A}"/>
            </c:ext>
          </c:extLst>
        </c:ser>
        <c:ser>
          <c:idx val="5"/>
          <c:order val="5"/>
          <c:tx>
            <c:strRef>
              <c:f>'Samenvatting testresultaat'!$B$13</c:f>
              <c:strCache>
                <c:ptCount val="1"/>
                <c:pt idx="0">
                  <c:v>S</c:v>
                </c:pt>
              </c:strCache>
            </c:strRef>
          </c:tx>
          <c:spPr>
            <a:pattFill prst="smGrid">
              <a:fgClr>
                <a:srgbClr val="FFFFFF"/>
              </a:fgClr>
              <a:bgClr>
                <a:srgbClr val="FFFF99"/>
              </a:bgClr>
            </a:pattFill>
            <a:ln w="12700">
              <a:solidFill>
                <a:srgbClr val="000000"/>
              </a:solidFill>
              <a:prstDash val="solid"/>
            </a:ln>
          </c:spPr>
          <c:invertIfNegative val="0"/>
          <c:val>
            <c:numRef>
              <c:f>'Samenvatting testresultaat'!$C$13</c:f>
              <c:numCache>
                <c:formatCode>General</c:formatCode>
                <c:ptCount val="1"/>
                <c:pt idx="0">
                  <c:v>0</c:v>
                </c:pt>
              </c:numCache>
            </c:numRef>
          </c:val>
          <c:extLst>
            <c:ext xmlns:c16="http://schemas.microsoft.com/office/drawing/2014/chart" uri="{C3380CC4-5D6E-409C-BE32-E72D297353CC}">
              <c16:uniqueId val="{00000005-2A81-44DB-B5A1-D8A1DE87366A}"/>
            </c:ext>
          </c:extLst>
        </c:ser>
        <c:ser>
          <c:idx val="6"/>
          <c:order val="6"/>
          <c:tx>
            <c:strRef>
              <c:f>'Samenvatting testresultaat'!$B$14</c:f>
              <c:strCache>
                <c:ptCount val="1"/>
                <c:pt idx="0">
                  <c:v>SPG</c:v>
                </c:pt>
              </c:strCache>
            </c:strRef>
          </c:tx>
          <c:spPr>
            <a:pattFill prst="horzBrick">
              <a:fgClr>
                <a:srgbClr val="FFFFFF"/>
              </a:fgClr>
              <a:bgClr>
                <a:srgbClr val="1FB714"/>
              </a:bgClr>
            </a:pattFill>
            <a:ln w="12700">
              <a:solidFill>
                <a:srgbClr val="000000"/>
              </a:solidFill>
              <a:prstDash val="solid"/>
            </a:ln>
          </c:spPr>
          <c:invertIfNegative val="0"/>
          <c:val>
            <c:numRef>
              <c:f>'Samenvatting testresultaat'!$C$14</c:f>
              <c:numCache>
                <c:formatCode>General</c:formatCode>
                <c:ptCount val="1"/>
                <c:pt idx="0">
                  <c:v>0</c:v>
                </c:pt>
              </c:numCache>
            </c:numRef>
          </c:val>
          <c:extLst>
            <c:ext xmlns:c16="http://schemas.microsoft.com/office/drawing/2014/chart" uri="{C3380CC4-5D6E-409C-BE32-E72D297353CC}">
              <c16:uniqueId val="{00000006-2A81-44DB-B5A1-D8A1DE87366A}"/>
            </c:ext>
          </c:extLst>
        </c:ser>
        <c:ser>
          <c:idx val="7"/>
          <c:order val="7"/>
          <c:tx>
            <c:strRef>
              <c:f>'Samenvatting testresultaat'!$B$15</c:f>
              <c:strCache>
                <c:ptCount val="1"/>
                <c:pt idx="0">
                  <c:v>SPF</c:v>
                </c:pt>
              </c:strCache>
            </c:strRef>
          </c:tx>
          <c:spPr>
            <a:pattFill prst="diagBrick">
              <a:fgClr>
                <a:srgbClr val="FFFFFF"/>
              </a:fgClr>
              <a:bgClr>
                <a:srgbClr val="FFCC00"/>
              </a:bgClr>
            </a:pattFill>
            <a:ln w="12700">
              <a:solidFill>
                <a:srgbClr val="000000"/>
              </a:solidFill>
              <a:prstDash val="solid"/>
            </a:ln>
          </c:spPr>
          <c:invertIfNegative val="0"/>
          <c:val>
            <c:numRef>
              <c:f>'Samenvatting testresultaat'!$C$15</c:f>
              <c:numCache>
                <c:formatCode>General</c:formatCode>
                <c:ptCount val="1"/>
                <c:pt idx="0">
                  <c:v>0</c:v>
                </c:pt>
              </c:numCache>
            </c:numRef>
          </c:val>
          <c:extLst>
            <c:ext xmlns:c16="http://schemas.microsoft.com/office/drawing/2014/chart" uri="{C3380CC4-5D6E-409C-BE32-E72D297353CC}">
              <c16:uniqueId val="{00000007-2A81-44DB-B5A1-D8A1DE87366A}"/>
            </c:ext>
          </c:extLst>
        </c:ser>
        <c:ser>
          <c:idx val="8"/>
          <c:order val="8"/>
          <c:tx>
            <c:strRef>
              <c:f>'Samenvatting testresultaat'!$B$16</c:f>
              <c:strCache>
                <c:ptCount val="1"/>
                <c:pt idx="0">
                  <c:v>N</c:v>
                </c:pt>
              </c:strCache>
            </c:strRef>
          </c:tx>
          <c:spPr>
            <a:pattFill prst="pct75">
              <a:fgClr>
                <a:srgbClr val="FFFFFF"/>
              </a:fgClr>
              <a:bgClr>
                <a:srgbClr val="000080"/>
              </a:bgClr>
            </a:pattFill>
            <a:ln w="12700">
              <a:solidFill>
                <a:srgbClr val="000000"/>
              </a:solidFill>
              <a:prstDash val="solid"/>
            </a:ln>
          </c:spPr>
          <c:invertIfNegative val="0"/>
          <c:val>
            <c:numRef>
              <c:f>'Samenvatting testresultaat'!$C$16</c:f>
              <c:numCache>
                <c:formatCode>General</c:formatCode>
                <c:ptCount val="1"/>
                <c:pt idx="0">
                  <c:v>0</c:v>
                </c:pt>
              </c:numCache>
            </c:numRef>
          </c:val>
          <c:extLst>
            <c:ext xmlns:c16="http://schemas.microsoft.com/office/drawing/2014/chart" uri="{C3380CC4-5D6E-409C-BE32-E72D297353CC}">
              <c16:uniqueId val="{00000008-2A81-44DB-B5A1-D8A1DE87366A}"/>
            </c:ext>
          </c:extLst>
        </c:ser>
        <c:ser>
          <c:idx val="9"/>
          <c:order val="9"/>
          <c:tx>
            <c:strRef>
              <c:f>'Samenvatting testresultaat'!$B$17</c:f>
              <c:strCache>
                <c:ptCount val="1"/>
                <c:pt idx="0">
                  <c:v>NPG</c:v>
                </c:pt>
              </c:strCache>
            </c:strRef>
          </c:tx>
          <c:spPr>
            <a:pattFill prst="pct60">
              <a:fgClr>
                <a:srgbClr val="FFFFFF"/>
              </a:fgClr>
              <a:bgClr>
                <a:srgbClr val="CCFFCC"/>
              </a:bgClr>
            </a:pattFill>
            <a:ln w="12700">
              <a:solidFill>
                <a:srgbClr val="000000"/>
              </a:solidFill>
              <a:prstDash val="solid"/>
            </a:ln>
          </c:spPr>
          <c:invertIfNegative val="0"/>
          <c:val>
            <c:numRef>
              <c:f>'Samenvatting testresultaat'!$C$17</c:f>
              <c:numCache>
                <c:formatCode>General</c:formatCode>
                <c:ptCount val="1"/>
                <c:pt idx="0">
                  <c:v>0</c:v>
                </c:pt>
              </c:numCache>
            </c:numRef>
          </c:val>
          <c:extLst>
            <c:ext xmlns:c16="http://schemas.microsoft.com/office/drawing/2014/chart" uri="{C3380CC4-5D6E-409C-BE32-E72D297353CC}">
              <c16:uniqueId val="{00000009-2A81-44DB-B5A1-D8A1DE87366A}"/>
            </c:ext>
          </c:extLst>
        </c:ser>
        <c:ser>
          <c:idx val="10"/>
          <c:order val="10"/>
          <c:tx>
            <c:strRef>
              <c:f>'Samenvatting testresultaat'!$B$18</c:f>
              <c:strCache>
                <c:ptCount val="1"/>
                <c:pt idx="0">
                  <c:v>NPF</c:v>
                </c:pt>
              </c:strCache>
            </c:strRef>
          </c:tx>
          <c:spPr>
            <a:pattFill prst="dashDnDiag">
              <a:fgClr>
                <a:srgbClr val="FFFFFF"/>
              </a:fgClr>
              <a:bgClr>
                <a:srgbClr val="FFCC99"/>
              </a:bgClr>
            </a:pattFill>
            <a:ln w="12700">
              <a:solidFill>
                <a:srgbClr val="000000"/>
              </a:solidFill>
              <a:prstDash val="solid"/>
            </a:ln>
          </c:spPr>
          <c:invertIfNegative val="0"/>
          <c:val>
            <c:numRef>
              <c:f>'Samenvatting testresultaat'!$C$18</c:f>
              <c:numCache>
                <c:formatCode>General</c:formatCode>
                <c:ptCount val="1"/>
                <c:pt idx="0">
                  <c:v>0</c:v>
                </c:pt>
              </c:numCache>
            </c:numRef>
          </c:val>
          <c:extLst>
            <c:ext xmlns:c16="http://schemas.microsoft.com/office/drawing/2014/chart" uri="{C3380CC4-5D6E-409C-BE32-E72D297353CC}">
              <c16:uniqueId val="{0000000A-2A81-44DB-B5A1-D8A1DE87366A}"/>
            </c:ext>
          </c:extLst>
        </c:ser>
        <c:ser>
          <c:idx val="11"/>
          <c:order val="11"/>
          <c:tx>
            <c:strRef>
              <c:f>'Samenvatting testresultaat'!$B$19</c:f>
              <c:strCache>
                <c:ptCount val="1"/>
                <c:pt idx="0">
                  <c:v>Not Ready</c:v>
                </c:pt>
              </c:strCache>
            </c:strRef>
          </c:tx>
          <c:spPr>
            <a:pattFill prst="dashUpDiag">
              <a:fgClr>
                <a:srgbClr val="FFFFFF"/>
              </a:fgClr>
              <a:bgClr>
                <a:srgbClr val="00FFFF"/>
              </a:bgClr>
            </a:pattFill>
            <a:ln w="12700">
              <a:solidFill>
                <a:srgbClr val="000000"/>
              </a:solidFill>
              <a:prstDash val="solid"/>
            </a:ln>
          </c:spPr>
          <c:invertIfNegative val="0"/>
          <c:val>
            <c:numRef>
              <c:f>'Samenvatting testresultaat'!$C$19</c:f>
              <c:numCache>
                <c:formatCode>General</c:formatCode>
                <c:ptCount val="1"/>
                <c:pt idx="0">
                  <c:v>0</c:v>
                </c:pt>
              </c:numCache>
            </c:numRef>
          </c:val>
          <c:extLst>
            <c:ext xmlns:c16="http://schemas.microsoft.com/office/drawing/2014/chart" uri="{C3380CC4-5D6E-409C-BE32-E72D297353CC}">
              <c16:uniqueId val="{0000000B-2A81-44DB-B5A1-D8A1DE87366A}"/>
            </c:ext>
          </c:extLst>
        </c:ser>
        <c:dLbls>
          <c:showLegendKey val="0"/>
          <c:showVal val="0"/>
          <c:showCatName val="0"/>
          <c:showSerName val="0"/>
          <c:showPercent val="0"/>
          <c:showBubbleSize val="0"/>
        </c:dLbls>
        <c:gapWidth val="150"/>
        <c:overlap val="100"/>
        <c:serLines>
          <c:spPr>
            <a:ln w="3175">
              <a:solidFill>
                <a:srgbClr val="000000"/>
              </a:solidFill>
              <a:prstDash val="solid"/>
            </a:ln>
          </c:spPr>
        </c:serLines>
        <c:axId val="-745955328"/>
        <c:axId val="-745953696"/>
      </c:barChart>
      <c:catAx>
        <c:axId val="-745955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1" i="1" u="none" strike="noStrike" baseline="0">
                <a:solidFill>
                  <a:srgbClr val="000000"/>
                </a:solidFill>
                <a:latin typeface="Arial"/>
                <a:ea typeface="Arial"/>
                <a:cs typeface="Arial"/>
              </a:defRPr>
            </a:pPr>
            <a:endParaRPr lang="nl-NL"/>
          </a:p>
        </c:txPr>
        <c:crossAx val="-745953696"/>
        <c:crosses val="autoZero"/>
        <c:auto val="1"/>
        <c:lblAlgn val="ctr"/>
        <c:lblOffset val="100"/>
        <c:tickLblSkip val="1"/>
        <c:tickMarkSkip val="1"/>
        <c:noMultiLvlLbl val="0"/>
      </c:catAx>
      <c:valAx>
        <c:axId val="-745953696"/>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175" b="1" i="0" u="none" strike="noStrike" baseline="0">
                <a:solidFill>
                  <a:srgbClr val="000000"/>
                </a:solidFill>
                <a:latin typeface="Arial"/>
                <a:ea typeface="Arial"/>
                <a:cs typeface="Arial"/>
              </a:defRPr>
            </a:pPr>
            <a:endParaRPr lang="nl-NL"/>
          </a:p>
        </c:txPr>
        <c:crossAx val="-745955328"/>
        <c:crosses val="autoZero"/>
        <c:crossBetween val="between"/>
      </c:valAx>
      <c:spPr>
        <a:solidFill>
          <a:srgbClr val="FFFFFF"/>
        </a:solidFill>
        <a:ln w="12700">
          <a:solidFill>
            <a:srgbClr val="808080"/>
          </a:solidFill>
          <a:prstDash val="solid"/>
        </a:ln>
      </c:spPr>
    </c:plotArea>
    <c:legend>
      <c:legendPos val="b"/>
      <c:layout>
        <c:manualLayout>
          <c:xMode val="edge"/>
          <c:yMode val="edge"/>
          <c:wMode val="edge"/>
          <c:hMode val="edge"/>
          <c:x val="0.25997165952546503"/>
          <c:y val="0.92071718656651302"/>
          <c:w val="0.710826659488077"/>
          <c:h val="0.992328439763443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nl-NL"/>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orientation="landscape" horizontalDpi="300" verticalDpi="300"/>
  </c:printSettings>
</c:chartSpace>
</file>

<file path=xl/ctrlProps/ctrlProp1.xml><?xml version="1.0" encoding="utf-8"?>
<formControlPr xmlns="http://schemas.microsoft.com/office/spreadsheetml/2009/9/main" objectType="CheckBox" fmlaLink="$K$10" lockText="1" noThreeD="1"/>
</file>

<file path=xl/ctrlProps/ctrlProp10.xml><?xml version="1.0" encoding="utf-8"?>
<formControlPr xmlns="http://schemas.microsoft.com/office/spreadsheetml/2009/9/main" objectType="CheckBox" fmlaLink="$T$10" lockText="1" noThreeD="1"/>
</file>

<file path=xl/ctrlProps/ctrlProp11.xml><?xml version="1.0" encoding="utf-8"?>
<formControlPr xmlns="http://schemas.microsoft.com/office/spreadsheetml/2009/9/main" objectType="CheckBox" fmlaLink="$U$10" lockText="1" noThreeD="1"/>
</file>

<file path=xl/ctrlProps/ctrlProp12.xml><?xml version="1.0" encoding="utf-8"?>
<formControlPr xmlns="http://schemas.microsoft.com/office/spreadsheetml/2009/9/main" objectType="CheckBox" fmlaLink="$V$10" lockText="1" noThreeD="1"/>
</file>

<file path=xl/ctrlProps/ctrlProp13.xml><?xml version="1.0" encoding="utf-8"?>
<formControlPr xmlns="http://schemas.microsoft.com/office/spreadsheetml/2009/9/main" objectType="CheckBox" fmlaLink="$W$10" lockText="1" noThreeD="1"/>
</file>

<file path=xl/ctrlProps/ctrlProp14.xml><?xml version="1.0" encoding="utf-8"?>
<formControlPr xmlns="http://schemas.microsoft.com/office/spreadsheetml/2009/9/main" objectType="CheckBox" fmlaLink="$J$10" lockText="1" noThreeD="1"/>
</file>

<file path=xl/ctrlProps/ctrlProp15.xml><?xml version="1.0" encoding="utf-8"?>
<formControlPr xmlns="http://schemas.microsoft.com/office/spreadsheetml/2009/9/main" objectType="CheckBox" checked="Checked" fmlaLink="$I$10" lockText="1" noThreeD="1"/>
</file>

<file path=xl/ctrlProps/ctrlProp2.xml><?xml version="1.0" encoding="utf-8"?>
<formControlPr xmlns="http://schemas.microsoft.com/office/spreadsheetml/2009/9/main" objectType="CheckBox" fmlaLink="$L$10" lockText="1" noThreeD="1"/>
</file>

<file path=xl/ctrlProps/ctrlProp3.xml><?xml version="1.0" encoding="utf-8"?>
<formControlPr xmlns="http://schemas.microsoft.com/office/spreadsheetml/2009/9/main" objectType="CheckBox" fmlaLink="$M$10" lockText="1" noThreeD="1"/>
</file>

<file path=xl/ctrlProps/ctrlProp4.xml><?xml version="1.0" encoding="utf-8"?>
<formControlPr xmlns="http://schemas.microsoft.com/office/spreadsheetml/2009/9/main" objectType="CheckBox" fmlaLink="$N$10" lockText="1" noThreeD="1"/>
</file>

<file path=xl/ctrlProps/ctrlProp5.xml><?xml version="1.0" encoding="utf-8"?>
<formControlPr xmlns="http://schemas.microsoft.com/office/spreadsheetml/2009/9/main" objectType="CheckBox" fmlaLink="$O$10" lockText="1" noThreeD="1"/>
</file>

<file path=xl/ctrlProps/ctrlProp6.xml><?xml version="1.0" encoding="utf-8"?>
<formControlPr xmlns="http://schemas.microsoft.com/office/spreadsheetml/2009/9/main" objectType="CheckBox" fmlaLink="$P$10" lockText="1" noThreeD="1"/>
</file>

<file path=xl/ctrlProps/ctrlProp7.xml><?xml version="1.0" encoding="utf-8"?>
<formControlPr xmlns="http://schemas.microsoft.com/office/spreadsheetml/2009/9/main" objectType="CheckBox" fmlaLink="$Q$10" lockText="1" noThreeD="1"/>
</file>

<file path=xl/ctrlProps/ctrlProp8.xml><?xml version="1.0" encoding="utf-8"?>
<formControlPr xmlns="http://schemas.microsoft.com/office/spreadsheetml/2009/9/main" objectType="CheckBox" fmlaLink="$R$10" lockText="1" noThreeD="1"/>
</file>

<file path=xl/ctrlProps/ctrlProp9.xml><?xml version="1.0" encoding="utf-8"?>
<formControlPr xmlns="http://schemas.microsoft.com/office/spreadsheetml/2009/9/main" objectType="CheckBox" fmlaLink="$S$1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8" Type="http://schemas.openxmlformats.org/officeDocument/2006/relationships/image" Target="../media/image13.emf"/><Relationship Id="rId3" Type="http://schemas.openxmlformats.org/officeDocument/2006/relationships/image" Target="../media/image8.emf"/><Relationship Id="rId7" Type="http://schemas.openxmlformats.org/officeDocument/2006/relationships/image" Target="../media/image12.emf"/><Relationship Id="rId12" Type="http://schemas.openxmlformats.org/officeDocument/2006/relationships/image" Target="../media/image17.emf"/><Relationship Id="rId2" Type="http://schemas.openxmlformats.org/officeDocument/2006/relationships/image" Target="../media/image7.emf"/><Relationship Id="rId1" Type="http://schemas.openxmlformats.org/officeDocument/2006/relationships/image" Target="../media/image1.jpeg"/><Relationship Id="rId6" Type="http://schemas.openxmlformats.org/officeDocument/2006/relationships/image" Target="../media/image11.emf"/><Relationship Id="rId11" Type="http://schemas.openxmlformats.org/officeDocument/2006/relationships/image" Target="../media/image16.emf"/><Relationship Id="rId5" Type="http://schemas.openxmlformats.org/officeDocument/2006/relationships/image" Target="../media/image10.emf"/><Relationship Id="rId10" Type="http://schemas.openxmlformats.org/officeDocument/2006/relationships/image" Target="../media/image15.emf"/><Relationship Id="rId4" Type="http://schemas.openxmlformats.org/officeDocument/2006/relationships/image" Target="../media/image9.emf"/><Relationship Id="rId9" Type="http://schemas.openxmlformats.org/officeDocument/2006/relationships/image" Target="../media/image14.emf"/></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9.emf"/><Relationship Id="rId4" Type="http://schemas.openxmlformats.org/officeDocument/2006/relationships/image" Target="../media/image18.emf"/></Relationships>
</file>

<file path=xl/drawings/_rels/drawing7.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20.emf"/><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3" Type="http://schemas.openxmlformats.org/officeDocument/2006/relationships/image" Target="../media/image23.emf"/><Relationship Id="rId2" Type="http://schemas.openxmlformats.org/officeDocument/2006/relationships/image" Target="../media/image22.emf"/><Relationship Id="rId1" Type="http://schemas.openxmlformats.org/officeDocument/2006/relationships/image" Target="../media/image21.emf"/><Relationship Id="rId4" Type="http://schemas.openxmlformats.org/officeDocument/2006/relationships/image" Target="../media/image24.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1</xdr:col>
      <xdr:colOff>4629150</xdr:colOff>
      <xdr:row>6</xdr:row>
      <xdr:rowOff>9525</xdr:rowOff>
    </xdr:to>
    <xdr:pic>
      <xdr:nvPicPr>
        <xdr:cNvPr id="102024" name="Picture 16" descr="TestFrame logo">
          <a:extLst>
            <a:ext uri="{FF2B5EF4-FFF2-40B4-BE49-F238E27FC236}">
              <a16:creationId xmlns:a16="http://schemas.microsoft.com/office/drawing/2014/main" id="{00000000-0008-0000-0000-0000888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18</xdr:row>
      <xdr:rowOff>3175</xdr:rowOff>
    </xdr:from>
    <xdr:to>
      <xdr:col>4</xdr:col>
      <xdr:colOff>0</xdr:colOff>
      <xdr:row>30</xdr:row>
      <xdr:rowOff>1942</xdr:rowOff>
    </xdr:to>
    <xdr:sp macro="" textlink="">
      <xdr:nvSpPr>
        <xdr:cNvPr id="104449" name="Text Box 1">
          <a:extLst>
            <a:ext uri="{FF2B5EF4-FFF2-40B4-BE49-F238E27FC236}">
              <a16:creationId xmlns:a16="http://schemas.microsoft.com/office/drawing/2014/main" id="{00000000-0008-0000-0100-000001980100}"/>
            </a:ext>
          </a:extLst>
        </xdr:cNvPr>
        <xdr:cNvSpPr txBox="1">
          <a:spLocks noChangeArrowheads="1"/>
        </xdr:cNvSpPr>
      </xdr:nvSpPr>
      <xdr:spPr bwMode="auto">
        <a:xfrm>
          <a:off x="12700" y="2755900"/>
          <a:ext cx="11912600" cy="18034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rtl="0"/>
          <a:r>
            <a:rPr lang="nl-NL" sz="1100" b="0" i="0" baseline="0">
              <a:effectLst/>
              <a:latin typeface="+mn-lt"/>
              <a:ea typeface="+mn-ea"/>
              <a:cs typeface="+mn-cs"/>
            </a:rPr>
            <a:t>MV FO Deltabepaling			1.3</a:t>
          </a:r>
          <a:endParaRPr lang="en-US" sz="1000">
            <a:effectLst/>
          </a:endParaRPr>
        </a:p>
        <a:p>
          <a:pPr rtl="0"/>
          <a:r>
            <a:rPr lang="nl-NL" sz="1100" b="0" i="0" baseline="0">
              <a:effectLst/>
              <a:latin typeface="+mn-lt"/>
              <a:ea typeface="+mn-ea"/>
              <a:cs typeface="+mn-cs"/>
            </a:rPr>
            <a:t>Documentatie Bidirectionele Conversie		1.9</a:t>
          </a:r>
          <a:endParaRPr lang="en-US" sz="1000">
            <a:effectLst/>
          </a:endParaRPr>
        </a:p>
        <a:p>
          <a:pPr rtl="0"/>
          <a:r>
            <a:rPr lang="nl-NL" sz="1100" b="0" i="0" baseline="0">
              <a:effectLst/>
              <a:latin typeface="+mn-lt"/>
              <a:ea typeface="+mn-ea"/>
              <a:cs typeface="+mn-cs"/>
            </a:rPr>
            <a:t>Documentatie Bidirectionele Conversie appendix	1.3</a:t>
          </a:r>
          <a:endParaRPr lang="en-US" sz="1000">
            <a:effectLst/>
          </a:endParaRPr>
        </a:p>
        <a:p>
          <a:pPr rtl="0"/>
          <a:r>
            <a:rPr lang="nl-NL" sz="1100" b="0" i="0" baseline="0">
              <a:effectLst/>
              <a:latin typeface="+mn-lt"/>
              <a:ea typeface="+mn-ea"/>
              <a:cs typeface="+mn-cs"/>
            </a:rPr>
            <a:t>LO GBA 				3.9</a:t>
          </a:r>
          <a:endParaRPr lang="en-US" sz="1000">
            <a:effectLst/>
          </a:endParaRPr>
        </a:p>
        <a:p>
          <a:pPr rtl="0"/>
          <a:r>
            <a:rPr lang="nl-NL" sz="1100" b="0" i="0" baseline="0">
              <a:effectLst/>
              <a:latin typeface="+mn-lt"/>
              <a:ea typeface="+mn-ea"/>
              <a:cs typeface="+mn-cs"/>
            </a:rPr>
            <a:t>Handleiding Uitvoering Procedures		2.3</a:t>
          </a:r>
          <a:endParaRPr lang="en-US" sz="1000">
            <a:effectLst/>
          </a:endParaRPr>
        </a:p>
      </xdr:txBody>
    </xdr:sp>
    <xdr:clientData/>
  </xdr:twoCellAnchor>
  <xdr:twoCellAnchor editAs="oneCell">
    <xdr:from>
      <xdr:col>3</xdr:col>
      <xdr:colOff>685800</xdr:colOff>
      <xdr:row>0</xdr:row>
      <xdr:rowOff>0</xdr:rowOff>
    </xdr:from>
    <xdr:to>
      <xdr:col>4</xdr:col>
      <xdr:colOff>0</xdr:colOff>
      <xdr:row>4</xdr:row>
      <xdr:rowOff>152400</xdr:rowOff>
    </xdr:to>
    <xdr:pic>
      <xdr:nvPicPr>
        <xdr:cNvPr id="2664700" name="Picture 13" descr="TestFrame logo">
          <a:extLst>
            <a:ext uri="{FF2B5EF4-FFF2-40B4-BE49-F238E27FC236}">
              <a16:creationId xmlns:a16="http://schemas.microsoft.com/office/drawing/2014/main" id="{00000000-0008-0000-0100-0000FCA82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2</xdr:row>
      <xdr:rowOff>127000</xdr:rowOff>
    </xdr:from>
    <xdr:to>
      <xdr:col>2</xdr:col>
      <xdr:colOff>1663700</xdr:colOff>
      <xdr:row>4</xdr:row>
      <xdr:rowOff>12700</xdr:rowOff>
    </xdr:to>
    <xdr:sp macro="" textlink="">
      <xdr:nvSpPr>
        <xdr:cNvPr id="104460" name="chkShowOther" hidden="1">
          <a:extLst>
            <a:ext uri="{63B3BB69-23CF-44E3-9099-C40C66FF867C}">
              <a14:compatExt xmlns:a14="http://schemas.microsoft.com/office/drawing/2010/main"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15240</xdr:colOff>
      <xdr:row>2</xdr:row>
      <xdr:rowOff>76200</xdr:rowOff>
    </xdr:from>
    <xdr:to>
      <xdr:col>2</xdr:col>
      <xdr:colOff>998220</xdr:colOff>
      <xdr:row>4</xdr:row>
      <xdr:rowOff>7620</xdr:rowOff>
    </xdr:to>
    <xdr:pic>
      <xdr:nvPicPr>
        <xdr:cNvPr id="2" name="chkShowOther">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67600" y="411480"/>
          <a:ext cx="98298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0458" name="Picture 5" descr="TestFrame logo">
          <a:extLst>
            <a:ext uri="{FF2B5EF4-FFF2-40B4-BE49-F238E27FC236}">
              <a16:creationId xmlns:a16="http://schemas.microsoft.com/office/drawing/2014/main" id="{00000000-0008-0000-0200-00008AD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19809" name="cmdFixeren_Testcodes" hidden="1">
          <a:extLst>
            <a:ext uri="{63B3BB69-23CF-44E3-9099-C40C66FF867C}">
              <a14:compatExt xmlns:a14="http://schemas.microsoft.com/office/drawing/2010/main" spid="_x0000_s119809"/>
            </a:ext>
            <a:ext uri="{FF2B5EF4-FFF2-40B4-BE49-F238E27FC236}">
              <a16:creationId xmlns:a16="http://schemas.microsoft.com/office/drawing/2014/main" id="{00000000-0008-0000-0200-000001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19810" name="cmdGroupingTestcases" hidden="1">
          <a:extLst>
            <a:ext uri="{63B3BB69-23CF-44E3-9099-C40C66FF867C}">
              <a14:compatExt xmlns:a14="http://schemas.microsoft.com/office/drawing/2010/main" spid="_x0000_s119810"/>
            </a:ext>
            <a:ext uri="{FF2B5EF4-FFF2-40B4-BE49-F238E27FC236}">
              <a16:creationId xmlns:a16="http://schemas.microsoft.com/office/drawing/2014/main" id="{00000000-0008-0000-0200-000002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19811" name="cmdTestrun_by_Test_Priority" hidden="1">
          <a:extLst>
            <a:ext uri="{63B3BB69-23CF-44E3-9099-C40C66FF867C}">
              <a14:compatExt xmlns:a14="http://schemas.microsoft.com/office/drawing/2010/main" spid="_x0000_s119811"/>
            </a:ext>
            <a:ext uri="{FF2B5EF4-FFF2-40B4-BE49-F238E27FC236}">
              <a16:creationId xmlns:a16="http://schemas.microsoft.com/office/drawing/2014/main" id="{00000000-0008-0000-0200-000003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19812" name="cmdRecalculateNumbers" hidden="1">
          <a:extLst>
            <a:ext uri="{63B3BB69-23CF-44E3-9099-C40C66FF867C}">
              <a14:compatExt xmlns:a14="http://schemas.microsoft.com/office/drawing/2010/main" spid="_x0000_s119812"/>
            </a:ext>
            <a:ext uri="{FF2B5EF4-FFF2-40B4-BE49-F238E27FC236}">
              <a16:creationId xmlns:a16="http://schemas.microsoft.com/office/drawing/2014/main" id="{00000000-0008-0000-0200-000004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60960</xdr:rowOff>
    </xdr:from>
    <xdr:to>
      <xdr:col>4</xdr:col>
      <xdr:colOff>990600</xdr:colOff>
      <xdr:row>5</xdr:row>
      <xdr:rowOff>38100</xdr:rowOff>
    </xdr:to>
    <xdr:pic>
      <xdr:nvPicPr>
        <xdr:cNvPr id="2" name="cmdFixeren_Testcodes">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26680" y="563880"/>
          <a:ext cx="990600" cy="3124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83820</xdr:rowOff>
    </xdr:from>
    <xdr:to>
      <xdr:col>4</xdr:col>
      <xdr:colOff>990600</xdr:colOff>
      <xdr:row>3</xdr:row>
      <xdr:rowOff>60960</xdr:rowOff>
    </xdr:to>
    <xdr:pic>
      <xdr:nvPicPr>
        <xdr:cNvPr id="3" name="cmdGroupingTestcases">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726680" y="251460"/>
          <a:ext cx="990600" cy="3124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7620</xdr:rowOff>
    </xdr:from>
    <xdr:to>
      <xdr:col>4</xdr:col>
      <xdr:colOff>990600</xdr:colOff>
      <xdr:row>1</xdr:row>
      <xdr:rowOff>83820</xdr:rowOff>
    </xdr:to>
    <xdr:pic>
      <xdr:nvPicPr>
        <xdr:cNvPr id="4" name="cmdTestrun_by_Test_Priority">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726680" y="7620"/>
          <a:ext cx="990600" cy="24384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38100</xdr:rowOff>
    </xdr:from>
    <xdr:to>
      <xdr:col>4</xdr:col>
      <xdr:colOff>990600</xdr:colOff>
      <xdr:row>7</xdr:row>
      <xdr:rowOff>7620</xdr:rowOff>
    </xdr:to>
    <xdr:pic>
      <xdr:nvPicPr>
        <xdr:cNvPr id="5" name="cmdRecalculateNumbers">
          <a:extLst>
            <a:ext uri="{FF2B5EF4-FFF2-40B4-BE49-F238E27FC236}">
              <a16:creationId xmlns:a16="http://schemas.microsoft.com/office/drawing/2014/main" id="{00000000-0008-0000-02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726680" y="876300"/>
          <a:ext cx="990600" cy="3048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200025</xdr:colOff>
      <xdr:row>7</xdr:row>
      <xdr:rowOff>0</xdr:rowOff>
    </xdr:from>
    <xdr:to>
      <xdr:col>8</xdr:col>
      <xdr:colOff>279047</xdr:colOff>
      <xdr:row>7</xdr:row>
      <xdr:rowOff>0</xdr:rowOff>
    </xdr:to>
    <xdr:sp macro="" textlink="">
      <xdr:nvSpPr>
        <xdr:cNvPr id="1026" name="Text Box 2">
          <a:extLst>
            <a:ext uri="{FF2B5EF4-FFF2-40B4-BE49-F238E27FC236}">
              <a16:creationId xmlns:a16="http://schemas.microsoft.com/office/drawing/2014/main" id="{00000000-0008-0000-0400-00000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38" name="Text Box 14">
          <a:extLst>
            <a:ext uri="{FF2B5EF4-FFF2-40B4-BE49-F238E27FC236}">
              <a16:creationId xmlns:a16="http://schemas.microsoft.com/office/drawing/2014/main" id="{00000000-0008-0000-0400-00000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3" name="Text Box 19">
          <a:extLst>
            <a:ext uri="{FF2B5EF4-FFF2-40B4-BE49-F238E27FC236}">
              <a16:creationId xmlns:a16="http://schemas.microsoft.com/office/drawing/2014/main" id="{00000000-0008-0000-0400-00001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5" name="Text Box 21">
          <a:extLst>
            <a:ext uri="{FF2B5EF4-FFF2-40B4-BE49-F238E27FC236}">
              <a16:creationId xmlns:a16="http://schemas.microsoft.com/office/drawing/2014/main" id="{00000000-0008-0000-0400-000015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6" name="Text Box 22">
          <a:extLst>
            <a:ext uri="{FF2B5EF4-FFF2-40B4-BE49-F238E27FC236}">
              <a16:creationId xmlns:a16="http://schemas.microsoft.com/office/drawing/2014/main" id="{00000000-0008-0000-0400-00001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7" name="Text Box 23">
          <a:extLst>
            <a:ext uri="{FF2B5EF4-FFF2-40B4-BE49-F238E27FC236}">
              <a16:creationId xmlns:a16="http://schemas.microsoft.com/office/drawing/2014/main" id="{00000000-0008-0000-0400-00001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8" name="Text Box 24">
          <a:extLst>
            <a:ext uri="{FF2B5EF4-FFF2-40B4-BE49-F238E27FC236}">
              <a16:creationId xmlns:a16="http://schemas.microsoft.com/office/drawing/2014/main" id="{00000000-0008-0000-0400-000018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9" name="Text Box 25">
          <a:extLst>
            <a:ext uri="{FF2B5EF4-FFF2-40B4-BE49-F238E27FC236}">
              <a16:creationId xmlns:a16="http://schemas.microsoft.com/office/drawing/2014/main" id="{00000000-0008-0000-0400-00001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0" name="Text Box 26">
          <a:extLst>
            <a:ext uri="{FF2B5EF4-FFF2-40B4-BE49-F238E27FC236}">
              <a16:creationId xmlns:a16="http://schemas.microsoft.com/office/drawing/2014/main" id="{00000000-0008-0000-0400-00001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1" name="Text Box 27">
          <a:extLst>
            <a:ext uri="{FF2B5EF4-FFF2-40B4-BE49-F238E27FC236}">
              <a16:creationId xmlns:a16="http://schemas.microsoft.com/office/drawing/2014/main" id="{00000000-0008-0000-0400-00001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2" name="Text Box 28">
          <a:extLst>
            <a:ext uri="{FF2B5EF4-FFF2-40B4-BE49-F238E27FC236}">
              <a16:creationId xmlns:a16="http://schemas.microsoft.com/office/drawing/2014/main" id="{00000000-0008-0000-0400-00001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3" name="Text Box 29">
          <a:extLst>
            <a:ext uri="{FF2B5EF4-FFF2-40B4-BE49-F238E27FC236}">
              <a16:creationId xmlns:a16="http://schemas.microsoft.com/office/drawing/2014/main" id="{00000000-0008-0000-0400-00001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4" name="Text Box 30">
          <a:extLst>
            <a:ext uri="{FF2B5EF4-FFF2-40B4-BE49-F238E27FC236}">
              <a16:creationId xmlns:a16="http://schemas.microsoft.com/office/drawing/2014/main" id="{00000000-0008-0000-0400-00001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5" name="Text Box 31">
          <a:extLst>
            <a:ext uri="{FF2B5EF4-FFF2-40B4-BE49-F238E27FC236}">
              <a16:creationId xmlns:a16="http://schemas.microsoft.com/office/drawing/2014/main" id="{00000000-0008-0000-0400-00001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6" name="Text Box 32">
          <a:extLst>
            <a:ext uri="{FF2B5EF4-FFF2-40B4-BE49-F238E27FC236}">
              <a16:creationId xmlns:a16="http://schemas.microsoft.com/office/drawing/2014/main" id="{00000000-0008-0000-0400-00002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7" name="Text Box 33">
          <a:extLst>
            <a:ext uri="{FF2B5EF4-FFF2-40B4-BE49-F238E27FC236}">
              <a16:creationId xmlns:a16="http://schemas.microsoft.com/office/drawing/2014/main" id="{00000000-0008-0000-0400-00002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8" name="Text Box 34">
          <a:extLst>
            <a:ext uri="{FF2B5EF4-FFF2-40B4-BE49-F238E27FC236}">
              <a16:creationId xmlns:a16="http://schemas.microsoft.com/office/drawing/2014/main" id="{00000000-0008-0000-0400-00002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9" name="Text Box 35">
          <a:extLst>
            <a:ext uri="{FF2B5EF4-FFF2-40B4-BE49-F238E27FC236}">
              <a16:creationId xmlns:a16="http://schemas.microsoft.com/office/drawing/2014/main" id="{00000000-0008-0000-0400-00002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0" name="Text Box 36">
          <a:extLst>
            <a:ext uri="{FF2B5EF4-FFF2-40B4-BE49-F238E27FC236}">
              <a16:creationId xmlns:a16="http://schemas.microsoft.com/office/drawing/2014/main" id="{00000000-0008-0000-0400-00002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1" name="Text Box 37">
          <a:extLst>
            <a:ext uri="{FF2B5EF4-FFF2-40B4-BE49-F238E27FC236}">
              <a16:creationId xmlns:a16="http://schemas.microsoft.com/office/drawing/2014/main" id="{00000000-0008-0000-0400-00002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2" name="Text Box 38">
          <a:extLst>
            <a:ext uri="{FF2B5EF4-FFF2-40B4-BE49-F238E27FC236}">
              <a16:creationId xmlns:a16="http://schemas.microsoft.com/office/drawing/2014/main" id="{00000000-0008-0000-0400-00002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3" name="Text Box 39">
          <a:extLst>
            <a:ext uri="{FF2B5EF4-FFF2-40B4-BE49-F238E27FC236}">
              <a16:creationId xmlns:a16="http://schemas.microsoft.com/office/drawing/2014/main" id="{00000000-0008-0000-0400-00002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4" name="Text Box 40">
          <a:extLst>
            <a:ext uri="{FF2B5EF4-FFF2-40B4-BE49-F238E27FC236}">
              <a16:creationId xmlns:a16="http://schemas.microsoft.com/office/drawing/2014/main" id="{00000000-0008-0000-0400-00002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5" name="Text Box 41">
          <a:extLst>
            <a:ext uri="{FF2B5EF4-FFF2-40B4-BE49-F238E27FC236}">
              <a16:creationId xmlns:a16="http://schemas.microsoft.com/office/drawing/2014/main" id="{00000000-0008-0000-0400-00002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6" name="Text Box 42">
          <a:extLst>
            <a:ext uri="{FF2B5EF4-FFF2-40B4-BE49-F238E27FC236}">
              <a16:creationId xmlns:a16="http://schemas.microsoft.com/office/drawing/2014/main" id="{00000000-0008-0000-0400-00002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7" name="Text Box 43">
          <a:extLst>
            <a:ext uri="{FF2B5EF4-FFF2-40B4-BE49-F238E27FC236}">
              <a16:creationId xmlns:a16="http://schemas.microsoft.com/office/drawing/2014/main" id="{00000000-0008-0000-0400-00002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8" name="Text Box 44">
          <a:extLst>
            <a:ext uri="{FF2B5EF4-FFF2-40B4-BE49-F238E27FC236}">
              <a16:creationId xmlns:a16="http://schemas.microsoft.com/office/drawing/2014/main" id="{00000000-0008-0000-0400-00002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9" name="Text Box 45">
          <a:extLst>
            <a:ext uri="{FF2B5EF4-FFF2-40B4-BE49-F238E27FC236}">
              <a16:creationId xmlns:a16="http://schemas.microsoft.com/office/drawing/2014/main" id="{00000000-0008-0000-0400-00002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0" name="Text Box 46">
          <a:extLst>
            <a:ext uri="{FF2B5EF4-FFF2-40B4-BE49-F238E27FC236}">
              <a16:creationId xmlns:a16="http://schemas.microsoft.com/office/drawing/2014/main" id="{00000000-0008-0000-0400-00002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1" name="Text Box 47">
          <a:extLst>
            <a:ext uri="{FF2B5EF4-FFF2-40B4-BE49-F238E27FC236}">
              <a16:creationId xmlns:a16="http://schemas.microsoft.com/office/drawing/2014/main" id="{00000000-0008-0000-0400-00002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3" name="Text Box 49">
          <a:extLst>
            <a:ext uri="{FF2B5EF4-FFF2-40B4-BE49-F238E27FC236}">
              <a16:creationId xmlns:a16="http://schemas.microsoft.com/office/drawing/2014/main" id="{00000000-0008-0000-0400-00003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4" name="Text Box 50">
          <a:extLst>
            <a:ext uri="{FF2B5EF4-FFF2-40B4-BE49-F238E27FC236}">
              <a16:creationId xmlns:a16="http://schemas.microsoft.com/office/drawing/2014/main" id="{00000000-0008-0000-0400-00003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5" name="Text Box 51">
          <a:extLst>
            <a:ext uri="{FF2B5EF4-FFF2-40B4-BE49-F238E27FC236}">
              <a16:creationId xmlns:a16="http://schemas.microsoft.com/office/drawing/2014/main" id="{00000000-0008-0000-0400-00003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3" name="Text Box 59">
          <a:extLst>
            <a:ext uri="{FF2B5EF4-FFF2-40B4-BE49-F238E27FC236}">
              <a16:creationId xmlns:a16="http://schemas.microsoft.com/office/drawing/2014/main" id="{00000000-0008-0000-0400-00003B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4" name="Text Box 60">
          <a:extLst>
            <a:ext uri="{FF2B5EF4-FFF2-40B4-BE49-F238E27FC236}">
              <a16:creationId xmlns:a16="http://schemas.microsoft.com/office/drawing/2014/main" id="{00000000-0008-0000-0400-00003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5" name="Text Box 61">
          <a:extLst>
            <a:ext uri="{FF2B5EF4-FFF2-40B4-BE49-F238E27FC236}">
              <a16:creationId xmlns:a16="http://schemas.microsoft.com/office/drawing/2014/main" id="{00000000-0008-0000-0400-00003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6" name="Text Box 62">
          <a:extLst>
            <a:ext uri="{FF2B5EF4-FFF2-40B4-BE49-F238E27FC236}">
              <a16:creationId xmlns:a16="http://schemas.microsoft.com/office/drawing/2014/main" id="{00000000-0008-0000-0400-00003E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7" name="Text Box 93">
          <a:extLst>
            <a:ext uri="{FF2B5EF4-FFF2-40B4-BE49-F238E27FC236}">
              <a16:creationId xmlns:a16="http://schemas.microsoft.com/office/drawing/2014/main" id="{00000000-0008-0000-0400-00005D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8" name="Text Box 94">
          <a:extLst>
            <a:ext uri="{FF2B5EF4-FFF2-40B4-BE49-F238E27FC236}">
              <a16:creationId xmlns:a16="http://schemas.microsoft.com/office/drawing/2014/main" id="{00000000-0008-0000-0400-00005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9" name="Text Box 95">
          <a:extLst>
            <a:ext uri="{FF2B5EF4-FFF2-40B4-BE49-F238E27FC236}">
              <a16:creationId xmlns:a16="http://schemas.microsoft.com/office/drawing/2014/main" id="{00000000-0008-0000-0400-00005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0" name="Text Box 96">
          <a:extLst>
            <a:ext uri="{FF2B5EF4-FFF2-40B4-BE49-F238E27FC236}">
              <a16:creationId xmlns:a16="http://schemas.microsoft.com/office/drawing/2014/main" id="{00000000-0008-0000-0400-00006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1" name="Text Box 97">
          <a:extLst>
            <a:ext uri="{FF2B5EF4-FFF2-40B4-BE49-F238E27FC236}">
              <a16:creationId xmlns:a16="http://schemas.microsoft.com/office/drawing/2014/main" id="{00000000-0008-0000-0400-00006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2" name="Text Box 98">
          <a:extLst>
            <a:ext uri="{FF2B5EF4-FFF2-40B4-BE49-F238E27FC236}">
              <a16:creationId xmlns:a16="http://schemas.microsoft.com/office/drawing/2014/main" id="{00000000-0008-0000-0400-000062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3" name="Text Box 99">
          <a:extLst>
            <a:ext uri="{FF2B5EF4-FFF2-40B4-BE49-F238E27FC236}">
              <a16:creationId xmlns:a16="http://schemas.microsoft.com/office/drawing/2014/main" id="{00000000-0008-0000-0400-00006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24" name="Text Box 100">
          <a:extLst>
            <a:ext uri="{FF2B5EF4-FFF2-40B4-BE49-F238E27FC236}">
              <a16:creationId xmlns:a16="http://schemas.microsoft.com/office/drawing/2014/main" id="{00000000-0008-0000-0400-00006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5" name="Text Box 101">
          <a:extLst>
            <a:ext uri="{FF2B5EF4-FFF2-40B4-BE49-F238E27FC236}">
              <a16:creationId xmlns:a16="http://schemas.microsoft.com/office/drawing/2014/main" id="{00000000-0008-0000-0400-000065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6" name="Text Box 102">
          <a:extLst>
            <a:ext uri="{FF2B5EF4-FFF2-40B4-BE49-F238E27FC236}">
              <a16:creationId xmlns:a16="http://schemas.microsoft.com/office/drawing/2014/main" id="{00000000-0008-0000-0400-00006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7" name="Text Box 103">
          <a:extLst>
            <a:ext uri="{FF2B5EF4-FFF2-40B4-BE49-F238E27FC236}">
              <a16:creationId xmlns:a16="http://schemas.microsoft.com/office/drawing/2014/main" id="{00000000-0008-0000-0400-00006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8" name="Text Box 104">
          <a:extLst>
            <a:ext uri="{FF2B5EF4-FFF2-40B4-BE49-F238E27FC236}">
              <a16:creationId xmlns:a16="http://schemas.microsoft.com/office/drawing/2014/main" id="{00000000-0008-0000-0400-00006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9" name="Text Box 105">
          <a:extLst>
            <a:ext uri="{FF2B5EF4-FFF2-40B4-BE49-F238E27FC236}">
              <a16:creationId xmlns:a16="http://schemas.microsoft.com/office/drawing/2014/main" id="{00000000-0008-0000-0400-00006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0" name="Text Box 106">
          <a:extLst>
            <a:ext uri="{FF2B5EF4-FFF2-40B4-BE49-F238E27FC236}">
              <a16:creationId xmlns:a16="http://schemas.microsoft.com/office/drawing/2014/main" id="{00000000-0008-0000-0400-00006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1" name="Text Box 107">
          <a:extLst>
            <a:ext uri="{FF2B5EF4-FFF2-40B4-BE49-F238E27FC236}">
              <a16:creationId xmlns:a16="http://schemas.microsoft.com/office/drawing/2014/main" id="{00000000-0008-0000-0400-00006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2" name="Text Box 108">
          <a:extLst>
            <a:ext uri="{FF2B5EF4-FFF2-40B4-BE49-F238E27FC236}">
              <a16:creationId xmlns:a16="http://schemas.microsoft.com/office/drawing/2014/main" id="{00000000-0008-0000-0400-00006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3" name="Text Box 109">
          <a:extLst>
            <a:ext uri="{FF2B5EF4-FFF2-40B4-BE49-F238E27FC236}">
              <a16:creationId xmlns:a16="http://schemas.microsoft.com/office/drawing/2014/main" id="{00000000-0008-0000-0400-00006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4" name="Text Box 110">
          <a:extLst>
            <a:ext uri="{FF2B5EF4-FFF2-40B4-BE49-F238E27FC236}">
              <a16:creationId xmlns:a16="http://schemas.microsoft.com/office/drawing/2014/main" id="{00000000-0008-0000-0400-00006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5" name="Text Box 111">
          <a:extLst>
            <a:ext uri="{FF2B5EF4-FFF2-40B4-BE49-F238E27FC236}">
              <a16:creationId xmlns:a16="http://schemas.microsoft.com/office/drawing/2014/main" id="{00000000-0008-0000-0400-00006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6" name="Text Box 112">
          <a:extLst>
            <a:ext uri="{FF2B5EF4-FFF2-40B4-BE49-F238E27FC236}">
              <a16:creationId xmlns:a16="http://schemas.microsoft.com/office/drawing/2014/main" id="{00000000-0008-0000-0400-00007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7" name="Text Box 113">
          <a:extLst>
            <a:ext uri="{FF2B5EF4-FFF2-40B4-BE49-F238E27FC236}">
              <a16:creationId xmlns:a16="http://schemas.microsoft.com/office/drawing/2014/main" id="{00000000-0008-0000-0400-00007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8" name="Text Box 114">
          <a:extLst>
            <a:ext uri="{FF2B5EF4-FFF2-40B4-BE49-F238E27FC236}">
              <a16:creationId xmlns:a16="http://schemas.microsoft.com/office/drawing/2014/main" id="{00000000-0008-0000-0400-00007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9" name="Text Box 115">
          <a:extLst>
            <a:ext uri="{FF2B5EF4-FFF2-40B4-BE49-F238E27FC236}">
              <a16:creationId xmlns:a16="http://schemas.microsoft.com/office/drawing/2014/main" id="{00000000-0008-0000-0400-00007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0" name="Text Box 116">
          <a:extLst>
            <a:ext uri="{FF2B5EF4-FFF2-40B4-BE49-F238E27FC236}">
              <a16:creationId xmlns:a16="http://schemas.microsoft.com/office/drawing/2014/main" id="{00000000-0008-0000-0400-00007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1" name="Text Box 117">
          <a:extLst>
            <a:ext uri="{FF2B5EF4-FFF2-40B4-BE49-F238E27FC236}">
              <a16:creationId xmlns:a16="http://schemas.microsoft.com/office/drawing/2014/main" id="{00000000-0008-0000-0400-00007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2" name="Text Box 118">
          <a:extLst>
            <a:ext uri="{FF2B5EF4-FFF2-40B4-BE49-F238E27FC236}">
              <a16:creationId xmlns:a16="http://schemas.microsoft.com/office/drawing/2014/main" id="{00000000-0008-0000-0400-00007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3" name="Text Box 119">
          <a:extLst>
            <a:ext uri="{FF2B5EF4-FFF2-40B4-BE49-F238E27FC236}">
              <a16:creationId xmlns:a16="http://schemas.microsoft.com/office/drawing/2014/main" id="{00000000-0008-0000-0400-00007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4" name="Text Box 120">
          <a:extLst>
            <a:ext uri="{FF2B5EF4-FFF2-40B4-BE49-F238E27FC236}">
              <a16:creationId xmlns:a16="http://schemas.microsoft.com/office/drawing/2014/main" id="{00000000-0008-0000-0400-00007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5" name="Text Box 121">
          <a:extLst>
            <a:ext uri="{FF2B5EF4-FFF2-40B4-BE49-F238E27FC236}">
              <a16:creationId xmlns:a16="http://schemas.microsoft.com/office/drawing/2014/main" id="{00000000-0008-0000-0400-00007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6" name="Text Box 122">
          <a:extLst>
            <a:ext uri="{FF2B5EF4-FFF2-40B4-BE49-F238E27FC236}">
              <a16:creationId xmlns:a16="http://schemas.microsoft.com/office/drawing/2014/main" id="{00000000-0008-0000-0400-00007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7" name="Text Box 123">
          <a:extLst>
            <a:ext uri="{FF2B5EF4-FFF2-40B4-BE49-F238E27FC236}">
              <a16:creationId xmlns:a16="http://schemas.microsoft.com/office/drawing/2014/main" id="{00000000-0008-0000-0400-00007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8" name="Text Box 124">
          <a:extLst>
            <a:ext uri="{FF2B5EF4-FFF2-40B4-BE49-F238E27FC236}">
              <a16:creationId xmlns:a16="http://schemas.microsoft.com/office/drawing/2014/main" id="{00000000-0008-0000-0400-00007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9" name="Text Box 125">
          <a:extLst>
            <a:ext uri="{FF2B5EF4-FFF2-40B4-BE49-F238E27FC236}">
              <a16:creationId xmlns:a16="http://schemas.microsoft.com/office/drawing/2014/main" id="{00000000-0008-0000-0400-00007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0" name="Text Box 126">
          <a:extLst>
            <a:ext uri="{FF2B5EF4-FFF2-40B4-BE49-F238E27FC236}">
              <a16:creationId xmlns:a16="http://schemas.microsoft.com/office/drawing/2014/main" id="{00000000-0008-0000-0400-00007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1" name="Text Box 127">
          <a:extLst>
            <a:ext uri="{FF2B5EF4-FFF2-40B4-BE49-F238E27FC236}">
              <a16:creationId xmlns:a16="http://schemas.microsoft.com/office/drawing/2014/main" id="{00000000-0008-0000-0400-00007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2" name="Text Box 128">
          <a:extLst>
            <a:ext uri="{FF2B5EF4-FFF2-40B4-BE49-F238E27FC236}">
              <a16:creationId xmlns:a16="http://schemas.microsoft.com/office/drawing/2014/main" id="{00000000-0008-0000-0400-00008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3" name="Text Box 129">
          <a:extLst>
            <a:ext uri="{FF2B5EF4-FFF2-40B4-BE49-F238E27FC236}">
              <a16:creationId xmlns:a16="http://schemas.microsoft.com/office/drawing/2014/main" id="{00000000-0008-0000-0400-00008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4" name="Text Box 130">
          <a:extLst>
            <a:ext uri="{FF2B5EF4-FFF2-40B4-BE49-F238E27FC236}">
              <a16:creationId xmlns:a16="http://schemas.microsoft.com/office/drawing/2014/main" id="{00000000-0008-0000-0400-00008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5" name="Text Box 131">
          <a:extLst>
            <a:ext uri="{FF2B5EF4-FFF2-40B4-BE49-F238E27FC236}">
              <a16:creationId xmlns:a16="http://schemas.microsoft.com/office/drawing/2014/main" id="{00000000-0008-0000-0400-00008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6" name="Text Box 132">
          <a:extLst>
            <a:ext uri="{FF2B5EF4-FFF2-40B4-BE49-F238E27FC236}">
              <a16:creationId xmlns:a16="http://schemas.microsoft.com/office/drawing/2014/main" id="{00000000-0008-0000-0400-000084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7" name="Text Box 133">
          <a:extLst>
            <a:ext uri="{FF2B5EF4-FFF2-40B4-BE49-F238E27FC236}">
              <a16:creationId xmlns:a16="http://schemas.microsoft.com/office/drawing/2014/main" id="{00000000-0008-0000-0400-00008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8" name="Text Box 134">
          <a:extLst>
            <a:ext uri="{FF2B5EF4-FFF2-40B4-BE49-F238E27FC236}">
              <a16:creationId xmlns:a16="http://schemas.microsoft.com/office/drawing/2014/main" id="{00000000-0008-0000-0400-00008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9" name="Text Box 135">
          <a:extLst>
            <a:ext uri="{FF2B5EF4-FFF2-40B4-BE49-F238E27FC236}">
              <a16:creationId xmlns:a16="http://schemas.microsoft.com/office/drawing/2014/main" id="{00000000-0008-0000-0400-000087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2" name="Text Box 138">
          <a:extLst>
            <a:ext uri="{FF2B5EF4-FFF2-40B4-BE49-F238E27FC236}">
              <a16:creationId xmlns:a16="http://schemas.microsoft.com/office/drawing/2014/main" id="{00000000-0008-0000-0400-00008A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3" name="Text Box 139">
          <a:extLst>
            <a:ext uri="{FF2B5EF4-FFF2-40B4-BE49-F238E27FC236}">
              <a16:creationId xmlns:a16="http://schemas.microsoft.com/office/drawing/2014/main" id="{00000000-0008-0000-0400-00008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4" name="Text Box 140">
          <a:extLst>
            <a:ext uri="{FF2B5EF4-FFF2-40B4-BE49-F238E27FC236}">
              <a16:creationId xmlns:a16="http://schemas.microsoft.com/office/drawing/2014/main" id="{00000000-0008-0000-0400-00008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5" name="Text Box 141">
          <a:extLst>
            <a:ext uri="{FF2B5EF4-FFF2-40B4-BE49-F238E27FC236}">
              <a16:creationId xmlns:a16="http://schemas.microsoft.com/office/drawing/2014/main" id="{00000000-0008-0000-0400-00008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6" name="Text Box 142">
          <a:extLst>
            <a:ext uri="{FF2B5EF4-FFF2-40B4-BE49-F238E27FC236}">
              <a16:creationId xmlns:a16="http://schemas.microsoft.com/office/drawing/2014/main" id="{00000000-0008-0000-0400-00008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7" name="Text Box 143">
          <a:extLst>
            <a:ext uri="{FF2B5EF4-FFF2-40B4-BE49-F238E27FC236}">
              <a16:creationId xmlns:a16="http://schemas.microsoft.com/office/drawing/2014/main" id="{00000000-0008-0000-0400-00008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8" name="Text Box 144">
          <a:extLst>
            <a:ext uri="{FF2B5EF4-FFF2-40B4-BE49-F238E27FC236}">
              <a16:creationId xmlns:a16="http://schemas.microsoft.com/office/drawing/2014/main" id="{00000000-0008-0000-0400-00009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9" name="Text Box 145">
          <a:extLst>
            <a:ext uri="{FF2B5EF4-FFF2-40B4-BE49-F238E27FC236}">
              <a16:creationId xmlns:a16="http://schemas.microsoft.com/office/drawing/2014/main" id="{00000000-0008-0000-0400-00009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0" name="Text Box 146">
          <a:extLst>
            <a:ext uri="{FF2B5EF4-FFF2-40B4-BE49-F238E27FC236}">
              <a16:creationId xmlns:a16="http://schemas.microsoft.com/office/drawing/2014/main" id="{00000000-0008-0000-0400-00009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1" name="Text Box 147">
          <a:extLst>
            <a:ext uri="{FF2B5EF4-FFF2-40B4-BE49-F238E27FC236}">
              <a16:creationId xmlns:a16="http://schemas.microsoft.com/office/drawing/2014/main" id="{00000000-0008-0000-0400-00009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2" name="Text Box 148">
          <a:extLst>
            <a:ext uri="{FF2B5EF4-FFF2-40B4-BE49-F238E27FC236}">
              <a16:creationId xmlns:a16="http://schemas.microsoft.com/office/drawing/2014/main" id="{00000000-0008-0000-0400-000094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3" name="Text Box 149">
          <a:extLst>
            <a:ext uri="{FF2B5EF4-FFF2-40B4-BE49-F238E27FC236}">
              <a16:creationId xmlns:a16="http://schemas.microsoft.com/office/drawing/2014/main" id="{00000000-0008-0000-0400-00009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4" name="Text Box 150">
          <a:extLst>
            <a:ext uri="{FF2B5EF4-FFF2-40B4-BE49-F238E27FC236}">
              <a16:creationId xmlns:a16="http://schemas.microsoft.com/office/drawing/2014/main" id="{00000000-0008-0000-0400-00009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5" name="Text Box 151">
          <a:extLst>
            <a:ext uri="{FF2B5EF4-FFF2-40B4-BE49-F238E27FC236}">
              <a16:creationId xmlns:a16="http://schemas.microsoft.com/office/drawing/2014/main" id="{00000000-0008-0000-0400-00009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6" name="Text Box 152">
          <a:extLst>
            <a:ext uri="{FF2B5EF4-FFF2-40B4-BE49-F238E27FC236}">
              <a16:creationId xmlns:a16="http://schemas.microsoft.com/office/drawing/2014/main" id="{00000000-0008-0000-0400-00009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7" name="Text Box 153">
          <a:extLst>
            <a:ext uri="{FF2B5EF4-FFF2-40B4-BE49-F238E27FC236}">
              <a16:creationId xmlns:a16="http://schemas.microsoft.com/office/drawing/2014/main" id="{00000000-0008-0000-0400-000099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8" name="Text Box 154">
          <a:extLst>
            <a:ext uri="{FF2B5EF4-FFF2-40B4-BE49-F238E27FC236}">
              <a16:creationId xmlns:a16="http://schemas.microsoft.com/office/drawing/2014/main" id="{00000000-0008-0000-0400-00009A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9" name="Text Box 155">
          <a:extLst>
            <a:ext uri="{FF2B5EF4-FFF2-40B4-BE49-F238E27FC236}">
              <a16:creationId xmlns:a16="http://schemas.microsoft.com/office/drawing/2014/main" id="{00000000-0008-0000-0400-00009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80" name="Text Box 156">
          <a:extLst>
            <a:ext uri="{FF2B5EF4-FFF2-40B4-BE49-F238E27FC236}">
              <a16:creationId xmlns:a16="http://schemas.microsoft.com/office/drawing/2014/main" id="{00000000-0008-0000-0400-00009C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81" name="Text Box 157">
          <a:extLst>
            <a:ext uri="{FF2B5EF4-FFF2-40B4-BE49-F238E27FC236}">
              <a16:creationId xmlns:a16="http://schemas.microsoft.com/office/drawing/2014/main" id="{00000000-0008-0000-0400-00009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7" name="Text Box 163">
          <a:extLst>
            <a:ext uri="{FF2B5EF4-FFF2-40B4-BE49-F238E27FC236}">
              <a16:creationId xmlns:a16="http://schemas.microsoft.com/office/drawing/2014/main" id="{00000000-0008-0000-0400-0000A3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8" name="Text Box 164">
          <a:extLst>
            <a:ext uri="{FF2B5EF4-FFF2-40B4-BE49-F238E27FC236}">
              <a16:creationId xmlns:a16="http://schemas.microsoft.com/office/drawing/2014/main" id="{00000000-0008-0000-0400-0000A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89" name="Text Box 165">
          <a:extLst>
            <a:ext uri="{FF2B5EF4-FFF2-40B4-BE49-F238E27FC236}">
              <a16:creationId xmlns:a16="http://schemas.microsoft.com/office/drawing/2014/main" id="{00000000-0008-0000-0400-0000A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0" name="Text Box 166">
          <a:extLst>
            <a:ext uri="{FF2B5EF4-FFF2-40B4-BE49-F238E27FC236}">
              <a16:creationId xmlns:a16="http://schemas.microsoft.com/office/drawing/2014/main" id="{00000000-0008-0000-0400-0000A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1" name="Text Box 167">
          <a:extLst>
            <a:ext uri="{FF2B5EF4-FFF2-40B4-BE49-F238E27FC236}">
              <a16:creationId xmlns:a16="http://schemas.microsoft.com/office/drawing/2014/main" id="{00000000-0008-0000-0400-0000A7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2" name="Text Box 168">
          <a:extLst>
            <a:ext uri="{FF2B5EF4-FFF2-40B4-BE49-F238E27FC236}">
              <a16:creationId xmlns:a16="http://schemas.microsoft.com/office/drawing/2014/main" id="{00000000-0008-0000-0400-0000A8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3" name="Text Box 169">
          <a:extLst>
            <a:ext uri="{FF2B5EF4-FFF2-40B4-BE49-F238E27FC236}">
              <a16:creationId xmlns:a16="http://schemas.microsoft.com/office/drawing/2014/main" id="{00000000-0008-0000-0400-0000A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4" name="Text Box 170">
          <a:extLst>
            <a:ext uri="{FF2B5EF4-FFF2-40B4-BE49-F238E27FC236}">
              <a16:creationId xmlns:a16="http://schemas.microsoft.com/office/drawing/2014/main" id="{00000000-0008-0000-0400-0000A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5" name="Text Box 171">
          <a:extLst>
            <a:ext uri="{FF2B5EF4-FFF2-40B4-BE49-F238E27FC236}">
              <a16:creationId xmlns:a16="http://schemas.microsoft.com/office/drawing/2014/main" id="{00000000-0008-0000-0400-0000AB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6" name="Text Box 172">
          <a:extLst>
            <a:ext uri="{FF2B5EF4-FFF2-40B4-BE49-F238E27FC236}">
              <a16:creationId xmlns:a16="http://schemas.microsoft.com/office/drawing/2014/main" id="{00000000-0008-0000-0400-0000AC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7" name="Text Box 173">
          <a:extLst>
            <a:ext uri="{FF2B5EF4-FFF2-40B4-BE49-F238E27FC236}">
              <a16:creationId xmlns:a16="http://schemas.microsoft.com/office/drawing/2014/main" id="{00000000-0008-0000-0400-0000A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8" name="Text Box 174">
          <a:extLst>
            <a:ext uri="{FF2B5EF4-FFF2-40B4-BE49-F238E27FC236}">
              <a16:creationId xmlns:a16="http://schemas.microsoft.com/office/drawing/2014/main" id="{00000000-0008-0000-0400-0000AE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9" name="Text Box 175">
          <a:extLst>
            <a:ext uri="{FF2B5EF4-FFF2-40B4-BE49-F238E27FC236}">
              <a16:creationId xmlns:a16="http://schemas.microsoft.com/office/drawing/2014/main" id="{00000000-0008-0000-0400-0000AF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0" name="Text Box 176">
          <a:extLst>
            <a:ext uri="{FF2B5EF4-FFF2-40B4-BE49-F238E27FC236}">
              <a16:creationId xmlns:a16="http://schemas.microsoft.com/office/drawing/2014/main" id="{00000000-0008-0000-0400-0000B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1" name="Text Box 177">
          <a:extLst>
            <a:ext uri="{FF2B5EF4-FFF2-40B4-BE49-F238E27FC236}">
              <a16:creationId xmlns:a16="http://schemas.microsoft.com/office/drawing/2014/main" id="{00000000-0008-0000-0400-0000B1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2" name="Text Box 178">
          <a:extLst>
            <a:ext uri="{FF2B5EF4-FFF2-40B4-BE49-F238E27FC236}">
              <a16:creationId xmlns:a16="http://schemas.microsoft.com/office/drawing/2014/main" id="{00000000-0008-0000-0400-0000B2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3" name="Text Box 179">
          <a:extLst>
            <a:ext uri="{FF2B5EF4-FFF2-40B4-BE49-F238E27FC236}">
              <a16:creationId xmlns:a16="http://schemas.microsoft.com/office/drawing/2014/main" id="{00000000-0008-0000-0400-0000B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4" name="Text Box 180">
          <a:extLst>
            <a:ext uri="{FF2B5EF4-FFF2-40B4-BE49-F238E27FC236}">
              <a16:creationId xmlns:a16="http://schemas.microsoft.com/office/drawing/2014/main" id="{00000000-0008-0000-0400-0000B4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5" name="Text Box 181">
          <a:extLst>
            <a:ext uri="{FF2B5EF4-FFF2-40B4-BE49-F238E27FC236}">
              <a16:creationId xmlns:a16="http://schemas.microsoft.com/office/drawing/2014/main" id="{00000000-0008-0000-0400-0000B5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6" name="Text Box 182">
          <a:extLst>
            <a:ext uri="{FF2B5EF4-FFF2-40B4-BE49-F238E27FC236}">
              <a16:creationId xmlns:a16="http://schemas.microsoft.com/office/drawing/2014/main" id="{00000000-0008-0000-0400-0000B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4" name="Text Box 190">
          <a:extLst>
            <a:ext uri="{FF2B5EF4-FFF2-40B4-BE49-F238E27FC236}">
              <a16:creationId xmlns:a16="http://schemas.microsoft.com/office/drawing/2014/main" id="{00000000-0008-0000-0400-0000B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5" name="Text Box 191">
          <a:extLst>
            <a:ext uri="{FF2B5EF4-FFF2-40B4-BE49-F238E27FC236}">
              <a16:creationId xmlns:a16="http://schemas.microsoft.com/office/drawing/2014/main" id="{00000000-0008-0000-0400-0000B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6" name="Text Box 192">
          <a:extLst>
            <a:ext uri="{FF2B5EF4-FFF2-40B4-BE49-F238E27FC236}">
              <a16:creationId xmlns:a16="http://schemas.microsoft.com/office/drawing/2014/main" id="{00000000-0008-0000-0400-0000C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7" name="Text Box 193">
          <a:extLst>
            <a:ext uri="{FF2B5EF4-FFF2-40B4-BE49-F238E27FC236}">
              <a16:creationId xmlns:a16="http://schemas.microsoft.com/office/drawing/2014/main" id="{00000000-0008-0000-0400-0000C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8" name="Text Box 194">
          <a:extLst>
            <a:ext uri="{FF2B5EF4-FFF2-40B4-BE49-F238E27FC236}">
              <a16:creationId xmlns:a16="http://schemas.microsoft.com/office/drawing/2014/main" id="{00000000-0008-0000-0400-0000C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9" name="Text Box 195">
          <a:extLst>
            <a:ext uri="{FF2B5EF4-FFF2-40B4-BE49-F238E27FC236}">
              <a16:creationId xmlns:a16="http://schemas.microsoft.com/office/drawing/2014/main" id="{00000000-0008-0000-0400-0000C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0" name="Text Box 196">
          <a:extLst>
            <a:ext uri="{FF2B5EF4-FFF2-40B4-BE49-F238E27FC236}">
              <a16:creationId xmlns:a16="http://schemas.microsoft.com/office/drawing/2014/main" id="{00000000-0008-0000-0400-0000C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1" name="Text Box 197">
          <a:extLst>
            <a:ext uri="{FF2B5EF4-FFF2-40B4-BE49-F238E27FC236}">
              <a16:creationId xmlns:a16="http://schemas.microsoft.com/office/drawing/2014/main" id="{00000000-0008-0000-0400-0000C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2" name="Text Box 198">
          <a:extLst>
            <a:ext uri="{FF2B5EF4-FFF2-40B4-BE49-F238E27FC236}">
              <a16:creationId xmlns:a16="http://schemas.microsoft.com/office/drawing/2014/main" id="{00000000-0008-0000-0400-0000C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3" name="Text Box 199">
          <a:extLst>
            <a:ext uri="{FF2B5EF4-FFF2-40B4-BE49-F238E27FC236}">
              <a16:creationId xmlns:a16="http://schemas.microsoft.com/office/drawing/2014/main" id="{00000000-0008-0000-0400-0000C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4" name="Text Box 200">
          <a:extLst>
            <a:ext uri="{FF2B5EF4-FFF2-40B4-BE49-F238E27FC236}">
              <a16:creationId xmlns:a16="http://schemas.microsoft.com/office/drawing/2014/main" id="{00000000-0008-0000-0400-0000C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5" name="Text Box 201">
          <a:extLst>
            <a:ext uri="{FF2B5EF4-FFF2-40B4-BE49-F238E27FC236}">
              <a16:creationId xmlns:a16="http://schemas.microsoft.com/office/drawing/2014/main" id="{00000000-0008-0000-0400-0000C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6" name="Text Box 202">
          <a:extLst>
            <a:ext uri="{FF2B5EF4-FFF2-40B4-BE49-F238E27FC236}">
              <a16:creationId xmlns:a16="http://schemas.microsoft.com/office/drawing/2014/main" id="{00000000-0008-0000-0400-0000C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7" name="Text Box 203">
          <a:extLst>
            <a:ext uri="{FF2B5EF4-FFF2-40B4-BE49-F238E27FC236}">
              <a16:creationId xmlns:a16="http://schemas.microsoft.com/office/drawing/2014/main" id="{00000000-0008-0000-0400-0000C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8" name="Text Box 204">
          <a:extLst>
            <a:ext uri="{FF2B5EF4-FFF2-40B4-BE49-F238E27FC236}">
              <a16:creationId xmlns:a16="http://schemas.microsoft.com/office/drawing/2014/main" id="{00000000-0008-0000-0400-0000C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9" name="Text Box 205">
          <a:extLst>
            <a:ext uri="{FF2B5EF4-FFF2-40B4-BE49-F238E27FC236}">
              <a16:creationId xmlns:a16="http://schemas.microsoft.com/office/drawing/2014/main" id="{00000000-0008-0000-0400-0000C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0" name="Text Box 206">
          <a:extLst>
            <a:ext uri="{FF2B5EF4-FFF2-40B4-BE49-F238E27FC236}">
              <a16:creationId xmlns:a16="http://schemas.microsoft.com/office/drawing/2014/main" id="{00000000-0008-0000-0400-0000C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1" name="Text Box 207">
          <a:extLst>
            <a:ext uri="{FF2B5EF4-FFF2-40B4-BE49-F238E27FC236}">
              <a16:creationId xmlns:a16="http://schemas.microsoft.com/office/drawing/2014/main" id="{00000000-0008-0000-0400-0000C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2" name="Text Box 208">
          <a:extLst>
            <a:ext uri="{FF2B5EF4-FFF2-40B4-BE49-F238E27FC236}">
              <a16:creationId xmlns:a16="http://schemas.microsoft.com/office/drawing/2014/main" id="{00000000-0008-0000-0400-0000D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3" name="Text Box 209">
          <a:extLst>
            <a:ext uri="{FF2B5EF4-FFF2-40B4-BE49-F238E27FC236}">
              <a16:creationId xmlns:a16="http://schemas.microsoft.com/office/drawing/2014/main" id="{00000000-0008-0000-0400-0000D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4" name="Text Box 210">
          <a:extLst>
            <a:ext uri="{FF2B5EF4-FFF2-40B4-BE49-F238E27FC236}">
              <a16:creationId xmlns:a16="http://schemas.microsoft.com/office/drawing/2014/main" id="{00000000-0008-0000-0400-0000D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5" name="Text Box 211">
          <a:extLst>
            <a:ext uri="{FF2B5EF4-FFF2-40B4-BE49-F238E27FC236}">
              <a16:creationId xmlns:a16="http://schemas.microsoft.com/office/drawing/2014/main" id="{00000000-0008-0000-0400-0000D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6" name="Text Box 212">
          <a:extLst>
            <a:ext uri="{FF2B5EF4-FFF2-40B4-BE49-F238E27FC236}">
              <a16:creationId xmlns:a16="http://schemas.microsoft.com/office/drawing/2014/main" id="{00000000-0008-0000-0400-0000D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7" name="Text Box 213">
          <a:extLst>
            <a:ext uri="{FF2B5EF4-FFF2-40B4-BE49-F238E27FC236}">
              <a16:creationId xmlns:a16="http://schemas.microsoft.com/office/drawing/2014/main" id="{00000000-0008-0000-0400-0000D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8" name="Text Box 214">
          <a:extLst>
            <a:ext uri="{FF2B5EF4-FFF2-40B4-BE49-F238E27FC236}">
              <a16:creationId xmlns:a16="http://schemas.microsoft.com/office/drawing/2014/main" id="{00000000-0008-0000-0400-0000D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9" name="Text Box 215">
          <a:extLst>
            <a:ext uri="{FF2B5EF4-FFF2-40B4-BE49-F238E27FC236}">
              <a16:creationId xmlns:a16="http://schemas.microsoft.com/office/drawing/2014/main" id="{00000000-0008-0000-0400-0000D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0" name="Text Box 216">
          <a:extLst>
            <a:ext uri="{FF2B5EF4-FFF2-40B4-BE49-F238E27FC236}">
              <a16:creationId xmlns:a16="http://schemas.microsoft.com/office/drawing/2014/main" id="{00000000-0008-0000-0400-0000D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1" name="Text Box 217">
          <a:extLst>
            <a:ext uri="{FF2B5EF4-FFF2-40B4-BE49-F238E27FC236}">
              <a16:creationId xmlns:a16="http://schemas.microsoft.com/office/drawing/2014/main" id="{00000000-0008-0000-0400-0000D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2" name="Text Box 218">
          <a:extLst>
            <a:ext uri="{FF2B5EF4-FFF2-40B4-BE49-F238E27FC236}">
              <a16:creationId xmlns:a16="http://schemas.microsoft.com/office/drawing/2014/main" id="{00000000-0008-0000-0400-0000D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3" name="Text Box 219">
          <a:extLst>
            <a:ext uri="{FF2B5EF4-FFF2-40B4-BE49-F238E27FC236}">
              <a16:creationId xmlns:a16="http://schemas.microsoft.com/office/drawing/2014/main" id="{00000000-0008-0000-0400-0000D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4" name="Text Box 220">
          <a:extLst>
            <a:ext uri="{FF2B5EF4-FFF2-40B4-BE49-F238E27FC236}">
              <a16:creationId xmlns:a16="http://schemas.microsoft.com/office/drawing/2014/main" id="{00000000-0008-0000-0400-0000D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5" name="Text Box 221">
          <a:extLst>
            <a:ext uri="{FF2B5EF4-FFF2-40B4-BE49-F238E27FC236}">
              <a16:creationId xmlns:a16="http://schemas.microsoft.com/office/drawing/2014/main" id="{00000000-0008-0000-0400-0000D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6" name="Text Box 222">
          <a:extLst>
            <a:ext uri="{FF2B5EF4-FFF2-40B4-BE49-F238E27FC236}">
              <a16:creationId xmlns:a16="http://schemas.microsoft.com/office/drawing/2014/main" id="{00000000-0008-0000-0400-0000D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7" name="Text Box 223">
          <a:extLst>
            <a:ext uri="{FF2B5EF4-FFF2-40B4-BE49-F238E27FC236}">
              <a16:creationId xmlns:a16="http://schemas.microsoft.com/office/drawing/2014/main" id="{00000000-0008-0000-0400-0000D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8" name="Text Box 224">
          <a:extLst>
            <a:ext uri="{FF2B5EF4-FFF2-40B4-BE49-F238E27FC236}">
              <a16:creationId xmlns:a16="http://schemas.microsoft.com/office/drawing/2014/main" id="{00000000-0008-0000-0400-0000E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9" name="Text Box 225">
          <a:extLst>
            <a:ext uri="{FF2B5EF4-FFF2-40B4-BE49-F238E27FC236}">
              <a16:creationId xmlns:a16="http://schemas.microsoft.com/office/drawing/2014/main" id="{00000000-0008-0000-0400-0000E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0" name="Text Box 226">
          <a:extLst>
            <a:ext uri="{FF2B5EF4-FFF2-40B4-BE49-F238E27FC236}">
              <a16:creationId xmlns:a16="http://schemas.microsoft.com/office/drawing/2014/main" id="{00000000-0008-0000-0400-0000E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1" name="Text Box 227">
          <a:extLst>
            <a:ext uri="{FF2B5EF4-FFF2-40B4-BE49-F238E27FC236}">
              <a16:creationId xmlns:a16="http://schemas.microsoft.com/office/drawing/2014/main" id="{00000000-0008-0000-0400-0000E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2" name="Text Box 228">
          <a:extLst>
            <a:ext uri="{FF2B5EF4-FFF2-40B4-BE49-F238E27FC236}">
              <a16:creationId xmlns:a16="http://schemas.microsoft.com/office/drawing/2014/main" id="{00000000-0008-0000-0400-0000E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3" name="Text Box 229">
          <a:extLst>
            <a:ext uri="{FF2B5EF4-FFF2-40B4-BE49-F238E27FC236}">
              <a16:creationId xmlns:a16="http://schemas.microsoft.com/office/drawing/2014/main" id="{00000000-0008-0000-0400-0000E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4" name="Text Box 230">
          <a:extLst>
            <a:ext uri="{FF2B5EF4-FFF2-40B4-BE49-F238E27FC236}">
              <a16:creationId xmlns:a16="http://schemas.microsoft.com/office/drawing/2014/main" id="{00000000-0008-0000-0400-0000E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5" name="Text Box 231">
          <a:extLst>
            <a:ext uri="{FF2B5EF4-FFF2-40B4-BE49-F238E27FC236}">
              <a16:creationId xmlns:a16="http://schemas.microsoft.com/office/drawing/2014/main" id="{00000000-0008-0000-0400-0000E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6" name="Text Box 232">
          <a:extLst>
            <a:ext uri="{FF2B5EF4-FFF2-40B4-BE49-F238E27FC236}">
              <a16:creationId xmlns:a16="http://schemas.microsoft.com/office/drawing/2014/main" id="{00000000-0008-0000-0400-0000E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7" name="Text Box 233">
          <a:extLst>
            <a:ext uri="{FF2B5EF4-FFF2-40B4-BE49-F238E27FC236}">
              <a16:creationId xmlns:a16="http://schemas.microsoft.com/office/drawing/2014/main" id="{00000000-0008-0000-0400-0000E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8" name="Text Box 234">
          <a:extLst>
            <a:ext uri="{FF2B5EF4-FFF2-40B4-BE49-F238E27FC236}">
              <a16:creationId xmlns:a16="http://schemas.microsoft.com/office/drawing/2014/main" id="{00000000-0008-0000-0400-0000E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9" name="Text Box 235">
          <a:extLst>
            <a:ext uri="{FF2B5EF4-FFF2-40B4-BE49-F238E27FC236}">
              <a16:creationId xmlns:a16="http://schemas.microsoft.com/office/drawing/2014/main" id="{00000000-0008-0000-0400-0000E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0" name="Text Box 236">
          <a:extLst>
            <a:ext uri="{FF2B5EF4-FFF2-40B4-BE49-F238E27FC236}">
              <a16:creationId xmlns:a16="http://schemas.microsoft.com/office/drawing/2014/main" id="{00000000-0008-0000-0400-0000E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1" name="Text Box 237">
          <a:extLst>
            <a:ext uri="{FF2B5EF4-FFF2-40B4-BE49-F238E27FC236}">
              <a16:creationId xmlns:a16="http://schemas.microsoft.com/office/drawing/2014/main" id="{00000000-0008-0000-0400-0000E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2" name="Text Box 238">
          <a:extLst>
            <a:ext uri="{FF2B5EF4-FFF2-40B4-BE49-F238E27FC236}">
              <a16:creationId xmlns:a16="http://schemas.microsoft.com/office/drawing/2014/main" id="{00000000-0008-0000-0400-0000E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3" name="Text Box 239">
          <a:extLst>
            <a:ext uri="{FF2B5EF4-FFF2-40B4-BE49-F238E27FC236}">
              <a16:creationId xmlns:a16="http://schemas.microsoft.com/office/drawing/2014/main" id="{00000000-0008-0000-0400-0000E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4" name="Text Box 240">
          <a:extLst>
            <a:ext uri="{FF2B5EF4-FFF2-40B4-BE49-F238E27FC236}">
              <a16:creationId xmlns:a16="http://schemas.microsoft.com/office/drawing/2014/main" id="{00000000-0008-0000-0400-0000F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5" name="Text Box 241">
          <a:extLst>
            <a:ext uri="{FF2B5EF4-FFF2-40B4-BE49-F238E27FC236}">
              <a16:creationId xmlns:a16="http://schemas.microsoft.com/office/drawing/2014/main" id="{00000000-0008-0000-0400-0000F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6" name="Text Box 242">
          <a:extLst>
            <a:ext uri="{FF2B5EF4-FFF2-40B4-BE49-F238E27FC236}">
              <a16:creationId xmlns:a16="http://schemas.microsoft.com/office/drawing/2014/main" id="{00000000-0008-0000-0400-0000F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7" name="Text Box 243">
          <a:extLst>
            <a:ext uri="{FF2B5EF4-FFF2-40B4-BE49-F238E27FC236}">
              <a16:creationId xmlns:a16="http://schemas.microsoft.com/office/drawing/2014/main" id="{00000000-0008-0000-0400-0000F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8" name="Text Box 244">
          <a:extLst>
            <a:ext uri="{FF2B5EF4-FFF2-40B4-BE49-F238E27FC236}">
              <a16:creationId xmlns:a16="http://schemas.microsoft.com/office/drawing/2014/main" id="{00000000-0008-0000-0400-0000F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9" name="Text Box 245">
          <a:extLst>
            <a:ext uri="{FF2B5EF4-FFF2-40B4-BE49-F238E27FC236}">
              <a16:creationId xmlns:a16="http://schemas.microsoft.com/office/drawing/2014/main" id="{00000000-0008-0000-0400-0000F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0" name="Text Box 246">
          <a:extLst>
            <a:ext uri="{FF2B5EF4-FFF2-40B4-BE49-F238E27FC236}">
              <a16:creationId xmlns:a16="http://schemas.microsoft.com/office/drawing/2014/main" id="{00000000-0008-0000-0400-0000F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1" name="Text Box 247">
          <a:extLst>
            <a:ext uri="{FF2B5EF4-FFF2-40B4-BE49-F238E27FC236}">
              <a16:creationId xmlns:a16="http://schemas.microsoft.com/office/drawing/2014/main" id="{00000000-0008-0000-0400-0000F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2" name="Text Box 248">
          <a:extLst>
            <a:ext uri="{FF2B5EF4-FFF2-40B4-BE49-F238E27FC236}">
              <a16:creationId xmlns:a16="http://schemas.microsoft.com/office/drawing/2014/main" id="{00000000-0008-0000-0400-0000F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3" name="Text Box 249">
          <a:extLst>
            <a:ext uri="{FF2B5EF4-FFF2-40B4-BE49-F238E27FC236}">
              <a16:creationId xmlns:a16="http://schemas.microsoft.com/office/drawing/2014/main" id="{00000000-0008-0000-0400-0000F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4" name="Text Box 250">
          <a:extLst>
            <a:ext uri="{FF2B5EF4-FFF2-40B4-BE49-F238E27FC236}">
              <a16:creationId xmlns:a16="http://schemas.microsoft.com/office/drawing/2014/main" id="{00000000-0008-0000-0400-0000F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5" name="Text Box 251">
          <a:extLst>
            <a:ext uri="{FF2B5EF4-FFF2-40B4-BE49-F238E27FC236}">
              <a16:creationId xmlns:a16="http://schemas.microsoft.com/office/drawing/2014/main" id="{00000000-0008-0000-0400-0000F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6" name="Text Box 252">
          <a:extLst>
            <a:ext uri="{FF2B5EF4-FFF2-40B4-BE49-F238E27FC236}">
              <a16:creationId xmlns:a16="http://schemas.microsoft.com/office/drawing/2014/main" id="{00000000-0008-0000-0400-0000F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7" name="Text Box 253">
          <a:extLst>
            <a:ext uri="{FF2B5EF4-FFF2-40B4-BE49-F238E27FC236}">
              <a16:creationId xmlns:a16="http://schemas.microsoft.com/office/drawing/2014/main" id="{00000000-0008-0000-0400-0000F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8" name="Text Box 254">
          <a:extLst>
            <a:ext uri="{FF2B5EF4-FFF2-40B4-BE49-F238E27FC236}">
              <a16:creationId xmlns:a16="http://schemas.microsoft.com/office/drawing/2014/main" id="{00000000-0008-0000-0400-0000F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9" name="Text Box 255">
          <a:extLst>
            <a:ext uri="{FF2B5EF4-FFF2-40B4-BE49-F238E27FC236}">
              <a16:creationId xmlns:a16="http://schemas.microsoft.com/office/drawing/2014/main" id="{00000000-0008-0000-0400-0000F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0" name="Text Box 256">
          <a:extLst>
            <a:ext uri="{FF2B5EF4-FFF2-40B4-BE49-F238E27FC236}">
              <a16:creationId xmlns:a16="http://schemas.microsoft.com/office/drawing/2014/main" id="{00000000-0008-0000-0400-00000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1" name="Text Box 257">
          <a:extLst>
            <a:ext uri="{FF2B5EF4-FFF2-40B4-BE49-F238E27FC236}">
              <a16:creationId xmlns:a16="http://schemas.microsoft.com/office/drawing/2014/main" id="{00000000-0008-0000-0400-00000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2" name="Text Box 258">
          <a:extLst>
            <a:ext uri="{FF2B5EF4-FFF2-40B4-BE49-F238E27FC236}">
              <a16:creationId xmlns:a16="http://schemas.microsoft.com/office/drawing/2014/main" id="{00000000-0008-0000-0400-00000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3" name="Text Box 259">
          <a:extLst>
            <a:ext uri="{FF2B5EF4-FFF2-40B4-BE49-F238E27FC236}">
              <a16:creationId xmlns:a16="http://schemas.microsoft.com/office/drawing/2014/main" id="{00000000-0008-0000-0400-00000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4" name="Text Box 260">
          <a:extLst>
            <a:ext uri="{FF2B5EF4-FFF2-40B4-BE49-F238E27FC236}">
              <a16:creationId xmlns:a16="http://schemas.microsoft.com/office/drawing/2014/main" id="{00000000-0008-0000-0400-00000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5" name="Text Box 261">
          <a:extLst>
            <a:ext uri="{FF2B5EF4-FFF2-40B4-BE49-F238E27FC236}">
              <a16:creationId xmlns:a16="http://schemas.microsoft.com/office/drawing/2014/main" id="{00000000-0008-0000-0400-00000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6" name="Text Box 262">
          <a:extLst>
            <a:ext uri="{FF2B5EF4-FFF2-40B4-BE49-F238E27FC236}">
              <a16:creationId xmlns:a16="http://schemas.microsoft.com/office/drawing/2014/main" id="{00000000-0008-0000-0400-00000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7" name="Text Box 263">
          <a:extLst>
            <a:ext uri="{FF2B5EF4-FFF2-40B4-BE49-F238E27FC236}">
              <a16:creationId xmlns:a16="http://schemas.microsoft.com/office/drawing/2014/main" id="{00000000-0008-0000-0400-00000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8" name="Text Box 264">
          <a:extLst>
            <a:ext uri="{FF2B5EF4-FFF2-40B4-BE49-F238E27FC236}">
              <a16:creationId xmlns:a16="http://schemas.microsoft.com/office/drawing/2014/main" id="{00000000-0008-0000-0400-00000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9" name="Text Box 265">
          <a:extLst>
            <a:ext uri="{FF2B5EF4-FFF2-40B4-BE49-F238E27FC236}">
              <a16:creationId xmlns:a16="http://schemas.microsoft.com/office/drawing/2014/main" id="{00000000-0008-0000-0400-00000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0" name="Text Box 266">
          <a:extLst>
            <a:ext uri="{FF2B5EF4-FFF2-40B4-BE49-F238E27FC236}">
              <a16:creationId xmlns:a16="http://schemas.microsoft.com/office/drawing/2014/main" id="{00000000-0008-0000-0400-00000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1" name="Text Box 267">
          <a:extLst>
            <a:ext uri="{FF2B5EF4-FFF2-40B4-BE49-F238E27FC236}">
              <a16:creationId xmlns:a16="http://schemas.microsoft.com/office/drawing/2014/main" id="{00000000-0008-0000-0400-00000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2" name="Text Box 268">
          <a:extLst>
            <a:ext uri="{FF2B5EF4-FFF2-40B4-BE49-F238E27FC236}">
              <a16:creationId xmlns:a16="http://schemas.microsoft.com/office/drawing/2014/main" id="{00000000-0008-0000-0400-00000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3" name="Text Box 269">
          <a:extLst>
            <a:ext uri="{FF2B5EF4-FFF2-40B4-BE49-F238E27FC236}">
              <a16:creationId xmlns:a16="http://schemas.microsoft.com/office/drawing/2014/main" id="{00000000-0008-0000-0400-00000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4" name="Text Box 270">
          <a:extLst>
            <a:ext uri="{FF2B5EF4-FFF2-40B4-BE49-F238E27FC236}">
              <a16:creationId xmlns:a16="http://schemas.microsoft.com/office/drawing/2014/main" id="{00000000-0008-0000-0400-00000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5" name="Text Box 271">
          <a:extLst>
            <a:ext uri="{FF2B5EF4-FFF2-40B4-BE49-F238E27FC236}">
              <a16:creationId xmlns:a16="http://schemas.microsoft.com/office/drawing/2014/main" id="{00000000-0008-0000-0400-00000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6" name="Text Box 272">
          <a:extLst>
            <a:ext uri="{FF2B5EF4-FFF2-40B4-BE49-F238E27FC236}">
              <a16:creationId xmlns:a16="http://schemas.microsoft.com/office/drawing/2014/main" id="{00000000-0008-0000-0400-00001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7" name="Text Box 273">
          <a:extLst>
            <a:ext uri="{FF2B5EF4-FFF2-40B4-BE49-F238E27FC236}">
              <a16:creationId xmlns:a16="http://schemas.microsoft.com/office/drawing/2014/main" id="{00000000-0008-0000-0400-00001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8" name="Text Box 274">
          <a:extLst>
            <a:ext uri="{FF2B5EF4-FFF2-40B4-BE49-F238E27FC236}">
              <a16:creationId xmlns:a16="http://schemas.microsoft.com/office/drawing/2014/main" id="{00000000-0008-0000-0400-00001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9" name="Text Box 275">
          <a:extLst>
            <a:ext uri="{FF2B5EF4-FFF2-40B4-BE49-F238E27FC236}">
              <a16:creationId xmlns:a16="http://schemas.microsoft.com/office/drawing/2014/main" id="{00000000-0008-0000-0400-00001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0" name="Text Box 276">
          <a:extLst>
            <a:ext uri="{FF2B5EF4-FFF2-40B4-BE49-F238E27FC236}">
              <a16:creationId xmlns:a16="http://schemas.microsoft.com/office/drawing/2014/main" id="{00000000-0008-0000-0400-00001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1" name="Text Box 277">
          <a:extLst>
            <a:ext uri="{FF2B5EF4-FFF2-40B4-BE49-F238E27FC236}">
              <a16:creationId xmlns:a16="http://schemas.microsoft.com/office/drawing/2014/main" id="{00000000-0008-0000-0400-00001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2" name="Text Box 278">
          <a:extLst>
            <a:ext uri="{FF2B5EF4-FFF2-40B4-BE49-F238E27FC236}">
              <a16:creationId xmlns:a16="http://schemas.microsoft.com/office/drawing/2014/main" id="{00000000-0008-0000-0400-00001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3" name="Text Box 279">
          <a:extLst>
            <a:ext uri="{FF2B5EF4-FFF2-40B4-BE49-F238E27FC236}">
              <a16:creationId xmlns:a16="http://schemas.microsoft.com/office/drawing/2014/main" id="{00000000-0008-0000-0400-00001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4" name="Text Box 280">
          <a:extLst>
            <a:ext uri="{FF2B5EF4-FFF2-40B4-BE49-F238E27FC236}">
              <a16:creationId xmlns:a16="http://schemas.microsoft.com/office/drawing/2014/main" id="{00000000-0008-0000-0400-00001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5" name="Text Box 281">
          <a:extLst>
            <a:ext uri="{FF2B5EF4-FFF2-40B4-BE49-F238E27FC236}">
              <a16:creationId xmlns:a16="http://schemas.microsoft.com/office/drawing/2014/main" id="{00000000-0008-0000-0400-00001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6" name="Text Box 282">
          <a:extLst>
            <a:ext uri="{FF2B5EF4-FFF2-40B4-BE49-F238E27FC236}">
              <a16:creationId xmlns:a16="http://schemas.microsoft.com/office/drawing/2014/main" id="{00000000-0008-0000-0400-00001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7" name="Text Box 283">
          <a:extLst>
            <a:ext uri="{FF2B5EF4-FFF2-40B4-BE49-F238E27FC236}">
              <a16:creationId xmlns:a16="http://schemas.microsoft.com/office/drawing/2014/main" id="{00000000-0008-0000-0400-00001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8" name="Text Box 284">
          <a:extLst>
            <a:ext uri="{FF2B5EF4-FFF2-40B4-BE49-F238E27FC236}">
              <a16:creationId xmlns:a16="http://schemas.microsoft.com/office/drawing/2014/main" id="{00000000-0008-0000-0400-00001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9" name="Text Box 285">
          <a:extLst>
            <a:ext uri="{FF2B5EF4-FFF2-40B4-BE49-F238E27FC236}">
              <a16:creationId xmlns:a16="http://schemas.microsoft.com/office/drawing/2014/main" id="{00000000-0008-0000-0400-00001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0" name="Text Box 286">
          <a:extLst>
            <a:ext uri="{FF2B5EF4-FFF2-40B4-BE49-F238E27FC236}">
              <a16:creationId xmlns:a16="http://schemas.microsoft.com/office/drawing/2014/main" id="{00000000-0008-0000-0400-00001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1" name="Text Box 287">
          <a:extLst>
            <a:ext uri="{FF2B5EF4-FFF2-40B4-BE49-F238E27FC236}">
              <a16:creationId xmlns:a16="http://schemas.microsoft.com/office/drawing/2014/main" id="{00000000-0008-0000-0400-00001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2" name="Text Box 288">
          <a:extLst>
            <a:ext uri="{FF2B5EF4-FFF2-40B4-BE49-F238E27FC236}">
              <a16:creationId xmlns:a16="http://schemas.microsoft.com/office/drawing/2014/main" id="{00000000-0008-0000-0400-00002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3" name="Text Box 289">
          <a:extLst>
            <a:ext uri="{FF2B5EF4-FFF2-40B4-BE49-F238E27FC236}">
              <a16:creationId xmlns:a16="http://schemas.microsoft.com/office/drawing/2014/main" id="{00000000-0008-0000-0400-00002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4" name="Text Box 290">
          <a:extLst>
            <a:ext uri="{FF2B5EF4-FFF2-40B4-BE49-F238E27FC236}">
              <a16:creationId xmlns:a16="http://schemas.microsoft.com/office/drawing/2014/main" id="{00000000-0008-0000-0400-00002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5" name="Text Box 291">
          <a:extLst>
            <a:ext uri="{FF2B5EF4-FFF2-40B4-BE49-F238E27FC236}">
              <a16:creationId xmlns:a16="http://schemas.microsoft.com/office/drawing/2014/main" id="{00000000-0008-0000-0400-00002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6" name="Text Box 292">
          <a:extLst>
            <a:ext uri="{FF2B5EF4-FFF2-40B4-BE49-F238E27FC236}">
              <a16:creationId xmlns:a16="http://schemas.microsoft.com/office/drawing/2014/main" id="{00000000-0008-0000-0400-00002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7" name="Text Box 293">
          <a:extLst>
            <a:ext uri="{FF2B5EF4-FFF2-40B4-BE49-F238E27FC236}">
              <a16:creationId xmlns:a16="http://schemas.microsoft.com/office/drawing/2014/main" id="{00000000-0008-0000-0400-00002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8" name="Text Box 294">
          <a:extLst>
            <a:ext uri="{FF2B5EF4-FFF2-40B4-BE49-F238E27FC236}">
              <a16:creationId xmlns:a16="http://schemas.microsoft.com/office/drawing/2014/main" id="{00000000-0008-0000-0400-00002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9" name="Text Box 295">
          <a:extLst>
            <a:ext uri="{FF2B5EF4-FFF2-40B4-BE49-F238E27FC236}">
              <a16:creationId xmlns:a16="http://schemas.microsoft.com/office/drawing/2014/main" id="{00000000-0008-0000-0400-00002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0" name="Text Box 296">
          <a:extLst>
            <a:ext uri="{FF2B5EF4-FFF2-40B4-BE49-F238E27FC236}">
              <a16:creationId xmlns:a16="http://schemas.microsoft.com/office/drawing/2014/main" id="{00000000-0008-0000-0400-00002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1" name="Text Box 297">
          <a:extLst>
            <a:ext uri="{FF2B5EF4-FFF2-40B4-BE49-F238E27FC236}">
              <a16:creationId xmlns:a16="http://schemas.microsoft.com/office/drawing/2014/main" id="{00000000-0008-0000-0400-00002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2" name="Text Box 298">
          <a:extLst>
            <a:ext uri="{FF2B5EF4-FFF2-40B4-BE49-F238E27FC236}">
              <a16:creationId xmlns:a16="http://schemas.microsoft.com/office/drawing/2014/main" id="{00000000-0008-0000-0400-00002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3" name="Text Box 299">
          <a:extLst>
            <a:ext uri="{FF2B5EF4-FFF2-40B4-BE49-F238E27FC236}">
              <a16:creationId xmlns:a16="http://schemas.microsoft.com/office/drawing/2014/main" id="{00000000-0008-0000-0400-00002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4" name="Text Box 300">
          <a:extLst>
            <a:ext uri="{FF2B5EF4-FFF2-40B4-BE49-F238E27FC236}">
              <a16:creationId xmlns:a16="http://schemas.microsoft.com/office/drawing/2014/main" id="{00000000-0008-0000-0400-00002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5" name="Text Box 301">
          <a:extLst>
            <a:ext uri="{FF2B5EF4-FFF2-40B4-BE49-F238E27FC236}">
              <a16:creationId xmlns:a16="http://schemas.microsoft.com/office/drawing/2014/main" id="{00000000-0008-0000-0400-00002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6" name="Text Box 302">
          <a:extLst>
            <a:ext uri="{FF2B5EF4-FFF2-40B4-BE49-F238E27FC236}">
              <a16:creationId xmlns:a16="http://schemas.microsoft.com/office/drawing/2014/main" id="{00000000-0008-0000-0400-00002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7" name="Text Box 303">
          <a:extLst>
            <a:ext uri="{FF2B5EF4-FFF2-40B4-BE49-F238E27FC236}">
              <a16:creationId xmlns:a16="http://schemas.microsoft.com/office/drawing/2014/main" id="{00000000-0008-0000-0400-00002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8" name="Text Box 304">
          <a:extLst>
            <a:ext uri="{FF2B5EF4-FFF2-40B4-BE49-F238E27FC236}">
              <a16:creationId xmlns:a16="http://schemas.microsoft.com/office/drawing/2014/main" id="{00000000-0008-0000-0400-00003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9" name="Text Box 305">
          <a:extLst>
            <a:ext uri="{FF2B5EF4-FFF2-40B4-BE49-F238E27FC236}">
              <a16:creationId xmlns:a16="http://schemas.microsoft.com/office/drawing/2014/main" id="{00000000-0008-0000-0400-00003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0" name="Text Box 306">
          <a:extLst>
            <a:ext uri="{FF2B5EF4-FFF2-40B4-BE49-F238E27FC236}">
              <a16:creationId xmlns:a16="http://schemas.microsoft.com/office/drawing/2014/main" id="{00000000-0008-0000-0400-00003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1" name="Text Box 307">
          <a:extLst>
            <a:ext uri="{FF2B5EF4-FFF2-40B4-BE49-F238E27FC236}">
              <a16:creationId xmlns:a16="http://schemas.microsoft.com/office/drawing/2014/main" id="{00000000-0008-0000-0400-00003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2" name="Text Box 308">
          <a:extLst>
            <a:ext uri="{FF2B5EF4-FFF2-40B4-BE49-F238E27FC236}">
              <a16:creationId xmlns:a16="http://schemas.microsoft.com/office/drawing/2014/main" id="{00000000-0008-0000-0400-00003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3" name="Text Box 309">
          <a:extLst>
            <a:ext uri="{FF2B5EF4-FFF2-40B4-BE49-F238E27FC236}">
              <a16:creationId xmlns:a16="http://schemas.microsoft.com/office/drawing/2014/main" id="{00000000-0008-0000-0400-00003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4" name="Text Box 310">
          <a:extLst>
            <a:ext uri="{FF2B5EF4-FFF2-40B4-BE49-F238E27FC236}">
              <a16:creationId xmlns:a16="http://schemas.microsoft.com/office/drawing/2014/main" id="{00000000-0008-0000-0400-00003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5" name="Text Box 311">
          <a:extLst>
            <a:ext uri="{FF2B5EF4-FFF2-40B4-BE49-F238E27FC236}">
              <a16:creationId xmlns:a16="http://schemas.microsoft.com/office/drawing/2014/main" id="{00000000-0008-0000-0400-00003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6" name="Text Box 312">
          <a:extLst>
            <a:ext uri="{FF2B5EF4-FFF2-40B4-BE49-F238E27FC236}">
              <a16:creationId xmlns:a16="http://schemas.microsoft.com/office/drawing/2014/main" id="{00000000-0008-0000-0400-00003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7" name="Text Box 313">
          <a:extLst>
            <a:ext uri="{FF2B5EF4-FFF2-40B4-BE49-F238E27FC236}">
              <a16:creationId xmlns:a16="http://schemas.microsoft.com/office/drawing/2014/main" id="{00000000-0008-0000-0400-00003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8" name="Text Box 314">
          <a:extLst>
            <a:ext uri="{FF2B5EF4-FFF2-40B4-BE49-F238E27FC236}">
              <a16:creationId xmlns:a16="http://schemas.microsoft.com/office/drawing/2014/main" id="{00000000-0008-0000-0400-00003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9" name="Text Box 315">
          <a:extLst>
            <a:ext uri="{FF2B5EF4-FFF2-40B4-BE49-F238E27FC236}">
              <a16:creationId xmlns:a16="http://schemas.microsoft.com/office/drawing/2014/main" id="{00000000-0008-0000-0400-00003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0" name="Text Box 316">
          <a:extLst>
            <a:ext uri="{FF2B5EF4-FFF2-40B4-BE49-F238E27FC236}">
              <a16:creationId xmlns:a16="http://schemas.microsoft.com/office/drawing/2014/main" id="{00000000-0008-0000-0400-00003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1" name="Text Box 317">
          <a:extLst>
            <a:ext uri="{FF2B5EF4-FFF2-40B4-BE49-F238E27FC236}">
              <a16:creationId xmlns:a16="http://schemas.microsoft.com/office/drawing/2014/main" id="{00000000-0008-0000-0400-00003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2" name="Text Box 318">
          <a:extLst>
            <a:ext uri="{FF2B5EF4-FFF2-40B4-BE49-F238E27FC236}">
              <a16:creationId xmlns:a16="http://schemas.microsoft.com/office/drawing/2014/main" id="{00000000-0008-0000-0400-00003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3" name="Text Box 319">
          <a:extLst>
            <a:ext uri="{FF2B5EF4-FFF2-40B4-BE49-F238E27FC236}">
              <a16:creationId xmlns:a16="http://schemas.microsoft.com/office/drawing/2014/main" id="{00000000-0008-0000-0400-00003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8" name="Text Box 324">
          <a:extLst>
            <a:ext uri="{FF2B5EF4-FFF2-40B4-BE49-F238E27FC236}">
              <a16:creationId xmlns:a16="http://schemas.microsoft.com/office/drawing/2014/main" id="{00000000-0008-0000-0400-00004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9" name="Text Box 325">
          <a:extLst>
            <a:ext uri="{FF2B5EF4-FFF2-40B4-BE49-F238E27FC236}">
              <a16:creationId xmlns:a16="http://schemas.microsoft.com/office/drawing/2014/main" id="{00000000-0008-0000-0400-00004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0" name="Text Box 326">
          <a:extLst>
            <a:ext uri="{FF2B5EF4-FFF2-40B4-BE49-F238E27FC236}">
              <a16:creationId xmlns:a16="http://schemas.microsoft.com/office/drawing/2014/main" id="{00000000-0008-0000-0400-00004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1" name="Text Box 327">
          <a:extLst>
            <a:ext uri="{FF2B5EF4-FFF2-40B4-BE49-F238E27FC236}">
              <a16:creationId xmlns:a16="http://schemas.microsoft.com/office/drawing/2014/main" id="{00000000-0008-0000-0400-00004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2" name="Text Box 328">
          <a:extLst>
            <a:ext uri="{FF2B5EF4-FFF2-40B4-BE49-F238E27FC236}">
              <a16:creationId xmlns:a16="http://schemas.microsoft.com/office/drawing/2014/main" id="{00000000-0008-0000-0400-00004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3" name="Text Box 329">
          <a:extLst>
            <a:ext uri="{FF2B5EF4-FFF2-40B4-BE49-F238E27FC236}">
              <a16:creationId xmlns:a16="http://schemas.microsoft.com/office/drawing/2014/main" id="{00000000-0008-0000-0400-00004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4" name="Text Box 330">
          <a:extLst>
            <a:ext uri="{FF2B5EF4-FFF2-40B4-BE49-F238E27FC236}">
              <a16:creationId xmlns:a16="http://schemas.microsoft.com/office/drawing/2014/main" id="{00000000-0008-0000-0400-00004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5" name="Text Box 331">
          <a:extLst>
            <a:ext uri="{FF2B5EF4-FFF2-40B4-BE49-F238E27FC236}">
              <a16:creationId xmlns:a16="http://schemas.microsoft.com/office/drawing/2014/main" id="{00000000-0008-0000-0400-00004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6" name="Text Box 332">
          <a:extLst>
            <a:ext uri="{FF2B5EF4-FFF2-40B4-BE49-F238E27FC236}">
              <a16:creationId xmlns:a16="http://schemas.microsoft.com/office/drawing/2014/main" id="{00000000-0008-0000-0400-00004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7" name="Text Box 333">
          <a:extLst>
            <a:ext uri="{FF2B5EF4-FFF2-40B4-BE49-F238E27FC236}">
              <a16:creationId xmlns:a16="http://schemas.microsoft.com/office/drawing/2014/main" id="{00000000-0008-0000-0400-00004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8" name="Text Box 334">
          <a:extLst>
            <a:ext uri="{FF2B5EF4-FFF2-40B4-BE49-F238E27FC236}">
              <a16:creationId xmlns:a16="http://schemas.microsoft.com/office/drawing/2014/main" id="{00000000-0008-0000-0400-00004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9" name="Text Box 335">
          <a:extLst>
            <a:ext uri="{FF2B5EF4-FFF2-40B4-BE49-F238E27FC236}">
              <a16:creationId xmlns:a16="http://schemas.microsoft.com/office/drawing/2014/main" id="{00000000-0008-0000-0400-00004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0" name="Text Box 336">
          <a:extLst>
            <a:ext uri="{FF2B5EF4-FFF2-40B4-BE49-F238E27FC236}">
              <a16:creationId xmlns:a16="http://schemas.microsoft.com/office/drawing/2014/main" id="{00000000-0008-0000-0400-00005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1" name="Text Box 337">
          <a:extLst>
            <a:ext uri="{FF2B5EF4-FFF2-40B4-BE49-F238E27FC236}">
              <a16:creationId xmlns:a16="http://schemas.microsoft.com/office/drawing/2014/main" id="{00000000-0008-0000-0400-00005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2" name="Text Box 338">
          <a:extLst>
            <a:ext uri="{FF2B5EF4-FFF2-40B4-BE49-F238E27FC236}">
              <a16:creationId xmlns:a16="http://schemas.microsoft.com/office/drawing/2014/main" id="{00000000-0008-0000-0400-00005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3" name="Text Box 339">
          <a:extLst>
            <a:ext uri="{FF2B5EF4-FFF2-40B4-BE49-F238E27FC236}">
              <a16:creationId xmlns:a16="http://schemas.microsoft.com/office/drawing/2014/main" id="{00000000-0008-0000-0400-00005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4" name="Text Box 340">
          <a:extLst>
            <a:ext uri="{FF2B5EF4-FFF2-40B4-BE49-F238E27FC236}">
              <a16:creationId xmlns:a16="http://schemas.microsoft.com/office/drawing/2014/main" id="{00000000-0008-0000-0400-00005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5" name="Text Box 341">
          <a:extLst>
            <a:ext uri="{FF2B5EF4-FFF2-40B4-BE49-F238E27FC236}">
              <a16:creationId xmlns:a16="http://schemas.microsoft.com/office/drawing/2014/main" id="{00000000-0008-0000-0400-00005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6" name="Text Box 342">
          <a:extLst>
            <a:ext uri="{FF2B5EF4-FFF2-40B4-BE49-F238E27FC236}">
              <a16:creationId xmlns:a16="http://schemas.microsoft.com/office/drawing/2014/main" id="{00000000-0008-0000-0400-00005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7" name="Text Box 343">
          <a:extLst>
            <a:ext uri="{FF2B5EF4-FFF2-40B4-BE49-F238E27FC236}">
              <a16:creationId xmlns:a16="http://schemas.microsoft.com/office/drawing/2014/main" id="{00000000-0008-0000-0400-00005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8" name="Text Box 344">
          <a:extLst>
            <a:ext uri="{FF2B5EF4-FFF2-40B4-BE49-F238E27FC236}">
              <a16:creationId xmlns:a16="http://schemas.microsoft.com/office/drawing/2014/main" id="{00000000-0008-0000-0400-00005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9" name="Text Box 345">
          <a:extLst>
            <a:ext uri="{FF2B5EF4-FFF2-40B4-BE49-F238E27FC236}">
              <a16:creationId xmlns:a16="http://schemas.microsoft.com/office/drawing/2014/main" id="{00000000-0008-0000-0400-00005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0" name="Text Box 346">
          <a:extLst>
            <a:ext uri="{FF2B5EF4-FFF2-40B4-BE49-F238E27FC236}">
              <a16:creationId xmlns:a16="http://schemas.microsoft.com/office/drawing/2014/main" id="{00000000-0008-0000-0400-00005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1" name="Text Box 347">
          <a:extLst>
            <a:ext uri="{FF2B5EF4-FFF2-40B4-BE49-F238E27FC236}">
              <a16:creationId xmlns:a16="http://schemas.microsoft.com/office/drawing/2014/main" id="{00000000-0008-0000-0400-00005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2" name="Text Box 348">
          <a:extLst>
            <a:ext uri="{FF2B5EF4-FFF2-40B4-BE49-F238E27FC236}">
              <a16:creationId xmlns:a16="http://schemas.microsoft.com/office/drawing/2014/main" id="{00000000-0008-0000-0400-00005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3" name="Text Box 349">
          <a:extLst>
            <a:ext uri="{FF2B5EF4-FFF2-40B4-BE49-F238E27FC236}">
              <a16:creationId xmlns:a16="http://schemas.microsoft.com/office/drawing/2014/main" id="{00000000-0008-0000-0400-00005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4" name="Text Box 350">
          <a:extLst>
            <a:ext uri="{FF2B5EF4-FFF2-40B4-BE49-F238E27FC236}">
              <a16:creationId xmlns:a16="http://schemas.microsoft.com/office/drawing/2014/main" id="{00000000-0008-0000-0400-00005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5" name="Text Box 351">
          <a:extLst>
            <a:ext uri="{FF2B5EF4-FFF2-40B4-BE49-F238E27FC236}">
              <a16:creationId xmlns:a16="http://schemas.microsoft.com/office/drawing/2014/main" id="{00000000-0008-0000-0400-00005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6" name="Text Box 352">
          <a:extLst>
            <a:ext uri="{FF2B5EF4-FFF2-40B4-BE49-F238E27FC236}">
              <a16:creationId xmlns:a16="http://schemas.microsoft.com/office/drawing/2014/main" id="{00000000-0008-0000-0400-00006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7" name="Text Box 353">
          <a:extLst>
            <a:ext uri="{FF2B5EF4-FFF2-40B4-BE49-F238E27FC236}">
              <a16:creationId xmlns:a16="http://schemas.microsoft.com/office/drawing/2014/main" id="{00000000-0008-0000-0400-00006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8" name="Text Box 354">
          <a:extLst>
            <a:ext uri="{FF2B5EF4-FFF2-40B4-BE49-F238E27FC236}">
              <a16:creationId xmlns:a16="http://schemas.microsoft.com/office/drawing/2014/main" id="{00000000-0008-0000-0400-00006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9" name="Text Box 355">
          <a:extLst>
            <a:ext uri="{FF2B5EF4-FFF2-40B4-BE49-F238E27FC236}">
              <a16:creationId xmlns:a16="http://schemas.microsoft.com/office/drawing/2014/main" id="{00000000-0008-0000-0400-00006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0" name="Text Box 356">
          <a:extLst>
            <a:ext uri="{FF2B5EF4-FFF2-40B4-BE49-F238E27FC236}">
              <a16:creationId xmlns:a16="http://schemas.microsoft.com/office/drawing/2014/main" id="{00000000-0008-0000-0400-00006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1" name="Text Box 357">
          <a:extLst>
            <a:ext uri="{FF2B5EF4-FFF2-40B4-BE49-F238E27FC236}">
              <a16:creationId xmlns:a16="http://schemas.microsoft.com/office/drawing/2014/main" id="{00000000-0008-0000-0400-00006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2" name="Text Box 358">
          <a:extLst>
            <a:ext uri="{FF2B5EF4-FFF2-40B4-BE49-F238E27FC236}">
              <a16:creationId xmlns:a16="http://schemas.microsoft.com/office/drawing/2014/main" id="{00000000-0008-0000-0400-00006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3" name="Text Box 359">
          <a:extLst>
            <a:ext uri="{FF2B5EF4-FFF2-40B4-BE49-F238E27FC236}">
              <a16:creationId xmlns:a16="http://schemas.microsoft.com/office/drawing/2014/main" id="{00000000-0008-0000-0400-00006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4" name="Text Box 360">
          <a:extLst>
            <a:ext uri="{FF2B5EF4-FFF2-40B4-BE49-F238E27FC236}">
              <a16:creationId xmlns:a16="http://schemas.microsoft.com/office/drawing/2014/main" id="{00000000-0008-0000-0400-00006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5" name="Text Box 361">
          <a:extLst>
            <a:ext uri="{FF2B5EF4-FFF2-40B4-BE49-F238E27FC236}">
              <a16:creationId xmlns:a16="http://schemas.microsoft.com/office/drawing/2014/main" id="{00000000-0008-0000-0400-00006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6" name="Text Box 362">
          <a:extLst>
            <a:ext uri="{FF2B5EF4-FFF2-40B4-BE49-F238E27FC236}">
              <a16:creationId xmlns:a16="http://schemas.microsoft.com/office/drawing/2014/main" id="{00000000-0008-0000-0400-00006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7" name="Text Box 363">
          <a:extLst>
            <a:ext uri="{FF2B5EF4-FFF2-40B4-BE49-F238E27FC236}">
              <a16:creationId xmlns:a16="http://schemas.microsoft.com/office/drawing/2014/main" id="{00000000-0008-0000-0400-00006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8" name="Text Box 364">
          <a:extLst>
            <a:ext uri="{FF2B5EF4-FFF2-40B4-BE49-F238E27FC236}">
              <a16:creationId xmlns:a16="http://schemas.microsoft.com/office/drawing/2014/main" id="{00000000-0008-0000-0400-00006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9" name="Text Box 365">
          <a:extLst>
            <a:ext uri="{FF2B5EF4-FFF2-40B4-BE49-F238E27FC236}">
              <a16:creationId xmlns:a16="http://schemas.microsoft.com/office/drawing/2014/main" id="{00000000-0008-0000-0400-00006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0" name="Text Box 366">
          <a:extLst>
            <a:ext uri="{FF2B5EF4-FFF2-40B4-BE49-F238E27FC236}">
              <a16:creationId xmlns:a16="http://schemas.microsoft.com/office/drawing/2014/main" id="{00000000-0008-0000-0400-00006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1" name="Text Box 367">
          <a:extLst>
            <a:ext uri="{FF2B5EF4-FFF2-40B4-BE49-F238E27FC236}">
              <a16:creationId xmlns:a16="http://schemas.microsoft.com/office/drawing/2014/main" id="{00000000-0008-0000-0400-00006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2" name="Text Box 368">
          <a:extLst>
            <a:ext uri="{FF2B5EF4-FFF2-40B4-BE49-F238E27FC236}">
              <a16:creationId xmlns:a16="http://schemas.microsoft.com/office/drawing/2014/main" id="{00000000-0008-0000-0400-00007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3" name="Text Box 369">
          <a:extLst>
            <a:ext uri="{FF2B5EF4-FFF2-40B4-BE49-F238E27FC236}">
              <a16:creationId xmlns:a16="http://schemas.microsoft.com/office/drawing/2014/main" id="{00000000-0008-0000-0400-00007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4" name="Text Box 370">
          <a:extLst>
            <a:ext uri="{FF2B5EF4-FFF2-40B4-BE49-F238E27FC236}">
              <a16:creationId xmlns:a16="http://schemas.microsoft.com/office/drawing/2014/main" id="{00000000-0008-0000-0400-00007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5" name="Text Box 371">
          <a:extLst>
            <a:ext uri="{FF2B5EF4-FFF2-40B4-BE49-F238E27FC236}">
              <a16:creationId xmlns:a16="http://schemas.microsoft.com/office/drawing/2014/main" id="{00000000-0008-0000-0400-00007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6" name="Text Box 372">
          <a:extLst>
            <a:ext uri="{FF2B5EF4-FFF2-40B4-BE49-F238E27FC236}">
              <a16:creationId xmlns:a16="http://schemas.microsoft.com/office/drawing/2014/main" id="{00000000-0008-0000-0400-00007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7" name="Text Box 373">
          <a:extLst>
            <a:ext uri="{FF2B5EF4-FFF2-40B4-BE49-F238E27FC236}">
              <a16:creationId xmlns:a16="http://schemas.microsoft.com/office/drawing/2014/main" id="{00000000-0008-0000-0400-00007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8" name="Text Box 374">
          <a:extLst>
            <a:ext uri="{FF2B5EF4-FFF2-40B4-BE49-F238E27FC236}">
              <a16:creationId xmlns:a16="http://schemas.microsoft.com/office/drawing/2014/main" id="{00000000-0008-0000-0400-00007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9" name="Text Box 375">
          <a:extLst>
            <a:ext uri="{FF2B5EF4-FFF2-40B4-BE49-F238E27FC236}">
              <a16:creationId xmlns:a16="http://schemas.microsoft.com/office/drawing/2014/main" id="{00000000-0008-0000-0400-00007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0" name="Text Box 376">
          <a:extLst>
            <a:ext uri="{FF2B5EF4-FFF2-40B4-BE49-F238E27FC236}">
              <a16:creationId xmlns:a16="http://schemas.microsoft.com/office/drawing/2014/main" id="{00000000-0008-0000-0400-00007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1" name="Text Box 377">
          <a:extLst>
            <a:ext uri="{FF2B5EF4-FFF2-40B4-BE49-F238E27FC236}">
              <a16:creationId xmlns:a16="http://schemas.microsoft.com/office/drawing/2014/main" id="{00000000-0008-0000-0400-00007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2" name="Text Box 378">
          <a:extLst>
            <a:ext uri="{FF2B5EF4-FFF2-40B4-BE49-F238E27FC236}">
              <a16:creationId xmlns:a16="http://schemas.microsoft.com/office/drawing/2014/main" id="{00000000-0008-0000-0400-00007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3" name="Text Box 379">
          <a:extLst>
            <a:ext uri="{FF2B5EF4-FFF2-40B4-BE49-F238E27FC236}">
              <a16:creationId xmlns:a16="http://schemas.microsoft.com/office/drawing/2014/main" id="{00000000-0008-0000-0400-00007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4" name="Text Box 380">
          <a:extLst>
            <a:ext uri="{FF2B5EF4-FFF2-40B4-BE49-F238E27FC236}">
              <a16:creationId xmlns:a16="http://schemas.microsoft.com/office/drawing/2014/main" id="{00000000-0008-0000-0400-00007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5" name="Text Box 381">
          <a:extLst>
            <a:ext uri="{FF2B5EF4-FFF2-40B4-BE49-F238E27FC236}">
              <a16:creationId xmlns:a16="http://schemas.microsoft.com/office/drawing/2014/main" id="{00000000-0008-0000-0400-00007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6" name="Text Box 382">
          <a:extLst>
            <a:ext uri="{FF2B5EF4-FFF2-40B4-BE49-F238E27FC236}">
              <a16:creationId xmlns:a16="http://schemas.microsoft.com/office/drawing/2014/main" id="{00000000-0008-0000-0400-00007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7" name="Text Box 383">
          <a:extLst>
            <a:ext uri="{FF2B5EF4-FFF2-40B4-BE49-F238E27FC236}">
              <a16:creationId xmlns:a16="http://schemas.microsoft.com/office/drawing/2014/main" id="{00000000-0008-0000-0400-00007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8" name="Text Box 384">
          <a:extLst>
            <a:ext uri="{FF2B5EF4-FFF2-40B4-BE49-F238E27FC236}">
              <a16:creationId xmlns:a16="http://schemas.microsoft.com/office/drawing/2014/main" id="{00000000-0008-0000-0400-00008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9" name="Text Box 385">
          <a:extLst>
            <a:ext uri="{FF2B5EF4-FFF2-40B4-BE49-F238E27FC236}">
              <a16:creationId xmlns:a16="http://schemas.microsoft.com/office/drawing/2014/main" id="{00000000-0008-0000-0400-00008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0" name="Text Box 386">
          <a:extLst>
            <a:ext uri="{FF2B5EF4-FFF2-40B4-BE49-F238E27FC236}">
              <a16:creationId xmlns:a16="http://schemas.microsoft.com/office/drawing/2014/main" id="{00000000-0008-0000-0400-00008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1" name="Text Box 387">
          <a:extLst>
            <a:ext uri="{FF2B5EF4-FFF2-40B4-BE49-F238E27FC236}">
              <a16:creationId xmlns:a16="http://schemas.microsoft.com/office/drawing/2014/main" id="{00000000-0008-0000-0400-00008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2" name="Text Box 388">
          <a:extLst>
            <a:ext uri="{FF2B5EF4-FFF2-40B4-BE49-F238E27FC236}">
              <a16:creationId xmlns:a16="http://schemas.microsoft.com/office/drawing/2014/main" id="{00000000-0008-0000-0400-00008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3" name="Text Box 389">
          <a:extLst>
            <a:ext uri="{FF2B5EF4-FFF2-40B4-BE49-F238E27FC236}">
              <a16:creationId xmlns:a16="http://schemas.microsoft.com/office/drawing/2014/main" id="{00000000-0008-0000-0400-00008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4" name="Text Box 390">
          <a:extLst>
            <a:ext uri="{FF2B5EF4-FFF2-40B4-BE49-F238E27FC236}">
              <a16:creationId xmlns:a16="http://schemas.microsoft.com/office/drawing/2014/main" id="{00000000-0008-0000-0400-00008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5" name="Text Box 391">
          <a:extLst>
            <a:ext uri="{FF2B5EF4-FFF2-40B4-BE49-F238E27FC236}">
              <a16:creationId xmlns:a16="http://schemas.microsoft.com/office/drawing/2014/main" id="{00000000-0008-0000-0400-00008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6" name="Text Box 392">
          <a:extLst>
            <a:ext uri="{FF2B5EF4-FFF2-40B4-BE49-F238E27FC236}">
              <a16:creationId xmlns:a16="http://schemas.microsoft.com/office/drawing/2014/main" id="{00000000-0008-0000-0400-00008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7" name="Text Box 393">
          <a:extLst>
            <a:ext uri="{FF2B5EF4-FFF2-40B4-BE49-F238E27FC236}">
              <a16:creationId xmlns:a16="http://schemas.microsoft.com/office/drawing/2014/main" id="{00000000-0008-0000-0400-00008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8" name="Text Box 394">
          <a:extLst>
            <a:ext uri="{FF2B5EF4-FFF2-40B4-BE49-F238E27FC236}">
              <a16:creationId xmlns:a16="http://schemas.microsoft.com/office/drawing/2014/main" id="{00000000-0008-0000-0400-00008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9" name="Text Box 395">
          <a:extLst>
            <a:ext uri="{FF2B5EF4-FFF2-40B4-BE49-F238E27FC236}">
              <a16:creationId xmlns:a16="http://schemas.microsoft.com/office/drawing/2014/main" id="{00000000-0008-0000-0400-00008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0" name="Text Box 396">
          <a:extLst>
            <a:ext uri="{FF2B5EF4-FFF2-40B4-BE49-F238E27FC236}">
              <a16:creationId xmlns:a16="http://schemas.microsoft.com/office/drawing/2014/main" id="{00000000-0008-0000-0400-00008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1" name="Text Box 397">
          <a:extLst>
            <a:ext uri="{FF2B5EF4-FFF2-40B4-BE49-F238E27FC236}">
              <a16:creationId xmlns:a16="http://schemas.microsoft.com/office/drawing/2014/main" id="{00000000-0008-0000-0400-00008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2" name="Text Box 398">
          <a:extLst>
            <a:ext uri="{FF2B5EF4-FFF2-40B4-BE49-F238E27FC236}">
              <a16:creationId xmlns:a16="http://schemas.microsoft.com/office/drawing/2014/main" id="{00000000-0008-0000-0400-00008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3" name="Text Box 399">
          <a:extLst>
            <a:ext uri="{FF2B5EF4-FFF2-40B4-BE49-F238E27FC236}">
              <a16:creationId xmlns:a16="http://schemas.microsoft.com/office/drawing/2014/main" id="{00000000-0008-0000-0400-00008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4" name="Text Box 400">
          <a:extLst>
            <a:ext uri="{FF2B5EF4-FFF2-40B4-BE49-F238E27FC236}">
              <a16:creationId xmlns:a16="http://schemas.microsoft.com/office/drawing/2014/main" id="{00000000-0008-0000-0400-00009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5" name="Text Box 401">
          <a:extLst>
            <a:ext uri="{FF2B5EF4-FFF2-40B4-BE49-F238E27FC236}">
              <a16:creationId xmlns:a16="http://schemas.microsoft.com/office/drawing/2014/main" id="{00000000-0008-0000-0400-00009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6" name="Text Box 402">
          <a:extLst>
            <a:ext uri="{FF2B5EF4-FFF2-40B4-BE49-F238E27FC236}">
              <a16:creationId xmlns:a16="http://schemas.microsoft.com/office/drawing/2014/main" id="{00000000-0008-0000-0400-00009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7" name="Text Box 403">
          <a:extLst>
            <a:ext uri="{FF2B5EF4-FFF2-40B4-BE49-F238E27FC236}">
              <a16:creationId xmlns:a16="http://schemas.microsoft.com/office/drawing/2014/main" id="{00000000-0008-0000-0400-00009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8" name="Text Box 404">
          <a:extLst>
            <a:ext uri="{FF2B5EF4-FFF2-40B4-BE49-F238E27FC236}">
              <a16:creationId xmlns:a16="http://schemas.microsoft.com/office/drawing/2014/main" id="{00000000-0008-0000-0400-00009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9" name="Text Box 405">
          <a:extLst>
            <a:ext uri="{FF2B5EF4-FFF2-40B4-BE49-F238E27FC236}">
              <a16:creationId xmlns:a16="http://schemas.microsoft.com/office/drawing/2014/main" id="{00000000-0008-0000-0400-00009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0" name="Text Box 406">
          <a:extLst>
            <a:ext uri="{FF2B5EF4-FFF2-40B4-BE49-F238E27FC236}">
              <a16:creationId xmlns:a16="http://schemas.microsoft.com/office/drawing/2014/main" id="{00000000-0008-0000-0400-00009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1" name="Text Box 407">
          <a:extLst>
            <a:ext uri="{FF2B5EF4-FFF2-40B4-BE49-F238E27FC236}">
              <a16:creationId xmlns:a16="http://schemas.microsoft.com/office/drawing/2014/main" id="{00000000-0008-0000-0400-00009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2" name="Text Box 408">
          <a:extLst>
            <a:ext uri="{FF2B5EF4-FFF2-40B4-BE49-F238E27FC236}">
              <a16:creationId xmlns:a16="http://schemas.microsoft.com/office/drawing/2014/main" id="{00000000-0008-0000-0400-00009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3" name="Text Box 409">
          <a:extLst>
            <a:ext uri="{FF2B5EF4-FFF2-40B4-BE49-F238E27FC236}">
              <a16:creationId xmlns:a16="http://schemas.microsoft.com/office/drawing/2014/main" id="{00000000-0008-0000-0400-00009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4" name="Text Box 410">
          <a:extLst>
            <a:ext uri="{FF2B5EF4-FFF2-40B4-BE49-F238E27FC236}">
              <a16:creationId xmlns:a16="http://schemas.microsoft.com/office/drawing/2014/main" id="{00000000-0008-0000-0400-00009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5" name="Text Box 411">
          <a:extLst>
            <a:ext uri="{FF2B5EF4-FFF2-40B4-BE49-F238E27FC236}">
              <a16:creationId xmlns:a16="http://schemas.microsoft.com/office/drawing/2014/main" id="{00000000-0008-0000-0400-00009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6" name="Text Box 412">
          <a:extLst>
            <a:ext uri="{FF2B5EF4-FFF2-40B4-BE49-F238E27FC236}">
              <a16:creationId xmlns:a16="http://schemas.microsoft.com/office/drawing/2014/main" id="{00000000-0008-0000-0400-00009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7" name="Text Box 413">
          <a:extLst>
            <a:ext uri="{FF2B5EF4-FFF2-40B4-BE49-F238E27FC236}">
              <a16:creationId xmlns:a16="http://schemas.microsoft.com/office/drawing/2014/main" id="{00000000-0008-0000-0400-00009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8" name="Text Box 414">
          <a:extLst>
            <a:ext uri="{FF2B5EF4-FFF2-40B4-BE49-F238E27FC236}">
              <a16:creationId xmlns:a16="http://schemas.microsoft.com/office/drawing/2014/main" id="{00000000-0008-0000-0400-00009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9" name="Text Box 415">
          <a:extLst>
            <a:ext uri="{FF2B5EF4-FFF2-40B4-BE49-F238E27FC236}">
              <a16:creationId xmlns:a16="http://schemas.microsoft.com/office/drawing/2014/main" id="{00000000-0008-0000-0400-00009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0" name="Text Box 416">
          <a:extLst>
            <a:ext uri="{FF2B5EF4-FFF2-40B4-BE49-F238E27FC236}">
              <a16:creationId xmlns:a16="http://schemas.microsoft.com/office/drawing/2014/main" id="{00000000-0008-0000-0400-0000A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1" name="Text Box 417">
          <a:extLst>
            <a:ext uri="{FF2B5EF4-FFF2-40B4-BE49-F238E27FC236}">
              <a16:creationId xmlns:a16="http://schemas.microsoft.com/office/drawing/2014/main" id="{00000000-0008-0000-0400-0000A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2" name="Text Box 418">
          <a:extLst>
            <a:ext uri="{FF2B5EF4-FFF2-40B4-BE49-F238E27FC236}">
              <a16:creationId xmlns:a16="http://schemas.microsoft.com/office/drawing/2014/main" id="{00000000-0008-0000-0400-0000A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3" name="Text Box 419">
          <a:extLst>
            <a:ext uri="{FF2B5EF4-FFF2-40B4-BE49-F238E27FC236}">
              <a16:creationId xmlns:a16="http://schemas.microsoft.com/office/drawing/2014/main" id="{00000000-0008-0000-0400-0000A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4" name="Text Box 420">
          <a:extLst>
            <a:ext uri="{FF2B5EF4-FFF2-40B4-BE49-F238E27FC236}">
              <a16:creationId xmlns:a16="http://schemas.microsoft.com/office/drawing/2014/main" id="{00000000-0008-0000-0400-0000A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5" name="Text Box 421">
          <a:extLst>
            <a:ext uri="{FF2B5EF4-FFF2-40B4-BE49-F238E27FC236}">
              <a16:creationId xmlns:a16="http://schemas.microsoft.com/office/drawing/2014/main" id="{00000000-0008-0000-0400-0000A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6" name="Text Box 422">
          <a:extLst>
            <a:ext uri="{FF2B5EF4-FFF2-40B4-BE49-F238E27FC236}">
              <a16:creationId xmlns:a16="http://schemas.microsoft.com/office/drawing/2014/main" id="{00000000-0008-0000-0400-0000A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7" name="Text Box 423">
          <a:extLst>
            <a:ext uri="{FF2B5EF4-FFF2-40B4-BE49-F238E27FC236}">
              <a16:creationId xmlns:a16="http://schemas.microsoft.com/office/drawing/2014/main" id="{00000000-0008-0000-0400-0000A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8" name="Text Box 424">
          <a:extLst>
            <a:ext uri="{FF2B5EF4-FFF2-40B4-BE49-F238E27FC236}">
              <a16:creationId xmlns:a16="http://schemas.microsoft.com/office/drawing/2014/main" id="{00000000-0008-0000-0400-0000A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9" name="Text Box 425">
          <a:extLst>
            <a:ext uri="{FF2B5EF4-FFF2-40B4-BE49-F238E27FC236}">
              <a16:creationId xmlns:a16="http://schemas.microsoft.com/office/drawing/2014/main" id="{00000000-0008-0000-0400-0000A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0" name="Text Box 426">
          <a:extLst>
            <a:ext uri="{FF2B5EF4-FFF2-40B4-BE49-F238E27FC236}">
              <a16:creationId xmlns:a16="http://schemas.microsoft.com/office/drawing/2014/main" id="{00000000-0008-0000-0400-0000A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1" name="Text Box 427">
          <a:extLst>
            <a:ext uri="{FF2B5EF4-FFF2-40B4-BE49-F238E27FC236}">
              <a16:creationId xmlns:a16="http://schemas.microsoft.com/office/drawing/2014/main" id="{00000000-0008-0000-0400-0000A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2" name="Text Box 428">
          <a:extLst>
            <a:ext uri="{FF2B5EF4-FFF2-40B4-BE49-F238E27FC236}">
              <a16:creationId xmlns:a16="http://schemas.microsoft.com/office/drawing/2014/main" id="{00000000-0008-0000-0400-0000A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3" name="Text Box 429">
          <a:extLst>
            <a:ext uri="{FF2B5EF4-FFF2-40B4-BE49-F238E27FC236}">
              <a16:creationId xmlns:a16="http://schemas.microsoft.com/office/drawing/2014/main" id="{00000000-0008-0000-0400-0000A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4" name="Text Box 430">
          <a:extLst>
            <a:ext uri="{FF2B5EF4-FFF2-40B4-BE49-F238E27FC236}">
              <a16:creationId xmlns:a16="http://schemas.microsoft.com/office/drawing/2014/main" id="{00000000-0008-0000-0400-0000A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5" name="Text Box 431">
          <a:extLst>
            <a:ext uri="{FF2B5EF4-FFF2-40B4-BE49-F238E27FC236}">
              <a16:creationId xmlns:a16="http://schemas.microsoft.com/office/drawing/2014/main" id="{00000000-0008-0000-0400-0000A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6" name="Text Box 432">
          <a:extLst>
            <a:ext uri="{FF2B5EF4-FFF2-40B4-BE49-F238E27FC236}">
              <a16:creationId xmlns:a16="http://schemas.microsoft.com/office/drawing/2014/main" id="{00000000-0008-0000-0400-0000B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7" name="Text Box 433">
          <a:extLst>
            <a:ext uri="{FF2B5EF4-FFF2-40B4-BE49-F238E27FC236}">
              <a16:creationId xmlns:a16="http://schemas.microsoft.com/office/drawing/2014/main" id="{00000000-0008-0000-0400-0000B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8" name="Text Box 434">
          <a:extLst>
            <a:ext uri="{FF2B5EF4-FFF2-40B4-BE49-F238E27FC236}">
              <a16:creationId xmlns:a16="http://schemas.microsoft.com/office/drawing/2014/main" id="{00000000-0008-0000-0400-0000B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9" name="Text Box 435">
          <a:extLst>
            <a:ext uri="{FF2B5EF4-FFF2-40B4-BE49-F238E27FC236}">
              <a16:creationId xmlns:a16="http://schemas.microsoft.com/office/drawing/2014/main" id="{00000000-0008-0000-0400-0000B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0" name="Text Box 436">
          <a:extLst>
            <a:ext uri="{FF2B5EF4-FFF2-40B4-BE49-F238E27FC236}">
              <a16:creationId xmlns:a16="http://schemas.microsoft.com/office/drawing/2014/main" id="{00000000-0008-0000-0400-0000B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1" name="Text Box 437">
          <a:extLst>
            <a:ext uri="{FF2B5EF4-FFF2-40B4-BE49-F238E27FC236}">
              <a16:creationId xmlns:a16="http://schemas.microsoft.com/office/drawing/2014/main" id="{00000000-0008-0000-0400-0000B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2" name="Text Box 438">
          <a:extLst>
            <a:ext uri="{FF2B5EF4-FFF2-40B4-BE49-F238E27FC236}">
              <a16:creationId xmlns:a16="http://schemas.microsoft.com/office/drawing/2014/main" id="{00000000-0008-0000-0400-0000B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3" name="Text Box 439">
          <a:extLst>
            <a:ext uri="{FF2B5EF4-FFF2-40B4-BE49-F238E27FC236}">
              <a16:creationId xmlns:a16="http://schemas.microsoft.com/office/drawing/2014/main" id="{00000000-0008-0000-0400-0000B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4" name="Text Box 440">
          <a:extLst>
            <a:ext uri="{FF2B5EF4-FFF2-40B4-BE49-F238E27FC236}">
              <a16:creationId xmlns:a16="http://schemas.microsoft.com/office/drawing/2014/main" id="{00000000-0008-0000-0400-0000B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5" name="Text Box 441">
          <a:extLst>
            <a:ext uri="{FF2B5EF4-FFF2-40B4-BE49-F238E27FC236}">
              <a16:creationId xmlns:a16="http://schemas.microsoft.com/office/drawing/2014/main" id="{00000000-0008-0000-0400-0000B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6" name="Text Box 442">
          <a:extLst>
            <a:ext uri="{FF2B5EF4-FFF2-40B4-BE49-F238E27FC236}">
              <a16:creationId xmlns:a16="http://schemas.microsoft.com/office/drawing/2014/main" id="{00000000-0008-0000-0400-0000B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7" name="Text Box 443">
          <a:extLst>
            <a:ext uri="{FF2B5EF4-FFF2-40B4-BE49-F238E27FC236}">
              <a16:creationId xmlns:a16="http://schemas.microsoft.com/office/drawing/2014/main" id="{00000000-0008-0000-0400-0000B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8" name="Text Box 444">
          <a:extLst>
            <a:ext uri="{FF2B5EF4-FFF2-40B4-BE49-F238E27FC236}">
              <a16:creationId xmlns:a16="http://schemas.microsoft.com/office/drawing/2014/main" id="{00000000-0008-0000-0400-0000B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9" name="Text Box 445">
          <a:extLst>
            <a:ext uri="{FF2B5EF4-FFF2-40B4-BE49-F238E27FC236}">
              <a16:creationId xmlns:a16="http://schemas.microsoft.com/office/drawing/2014/main" id="{00000000-0008-0000-0400-0000B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0" name="Text Box 446">
          <a:extLst>
            <a:ext uri="{FF2B5EF4-FFF2-40B4-BE49-F238E27FC236}">
              <a16:creationId xmlns:a16="http://schemas.microsoft.com/office/drawing/2014/main" id="{00000000-0008-0000-0400-0000B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1" name="Text Box 447">
          <a:extLst>
            <a:ext uri="{FF2B5EF4-FFF2-40B4-BE49-F238E27FC236}">
              <a16:creationId xmlns:a16="http://schemas.microsoft.com/office/drawing/2014/main" id="{00000000-0008-0000-0400-0000B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2" name="Text Box 448">
          <a:extLst>
            <a:ext uri="{FF2B5EF4-FFF2-40B4-BE49-F238E27FC236}">
              <a16:creationId xmlns:a16="http://schemas.microsoft.com/office/drawing/2014/main" id="{00000000-0008-0000-0400-0000C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3" name="Text Box 449">
          <a:extLst>
            <a:ext uri="{FF2B5EF4-FFF2-40B4-BE49-F238E27FC236}">
              <a16:creationId xmlns:a16="http://schemas.microsoft.com/office/drawing/2014/main" id="{00000000-0008-0000-0400-0000C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4" name="Text Box 450">
          <a:extLst>
            <a:ext uri="{FF2B5EF4-FFF2-40B4-BE49-F238E27FC236}">
              <a16:creationId xmlns:a16="http://schemas.microsoft.com/office/drawing/2014/main" id="{00000000-0008-0000-0400-0000C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5" name="Text Box 451">
          <a:extLst>
            <a:ext uri="{FF2B5EF4-FFF2-40B4-BE49-F238E27FC236}">
              <a16:creationId xmlns:a16="http://schemas.microsoft.com/office/drawing/2014/main" id="{00000000-0008-0000-0400-0000C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6" name="Text Box 452">
          <a:extLst>
            <a:ext uri="{FF2B5EF4-FFF2-40B4-BE49-F238E27FC236}">
              <a16:creationId xmlns:a16="http://schemas.microsoft.com/office/drawing/2014/main" id="{00000000-0008-0000-0400-0000C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7" name="Text Box 453">
          <a:extLst>
            <a:ext uri="{FF2B5EF4-FFF2-40B4-BE49-F238E27FC236}">
              <a16:creationId xmlns:a16="http://schemas.microsoft.com/office/drawing/2014/main" id="{00000000-0008-0000-0400-0000C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8" name="Text Box 454">
          <a:extLst>
            <a:ext uri="{FF2B5EF4-FFF2-40B4-BE49-F238E27FC236}">
              <a16:creationId xmlns:a16="http://schemas.microsoft.com/office/drawing/2014/main" id="{00000000-0008-0000-0400-0000C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9" name="Text Box 455">
          <a:extLst>
            <a:ext uri="{FF2B5EF4-FFF2-40B4-BE49-F238E27FC236}">
              <a16:creationId xmlns:a16="http://schemas.microsoft.com/office/drawing/2014/main" id="{00000000-0008-0000-0400-0000C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0" name="Text Box 456">
          <a:extLst>
            <a:ext uri="{FF2B5EF4-FFF2-40B4-BE49-F238E27FC236}">
              <a16:creationId xmlns:a16="http://schemas.microsoft.com/office/drawing/2014/main" id="{00000000-0008-0000-0400-0000C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1" name="Text Box 457">
          <a:extLst>
            <a:ext uri="{FF2B5EF4-FFF2-40B4-BE49-F238E27FC236}">
              <a16:creationId xmlns:a16="http://schemas.microsoft.com/office/drawing/2014/main" id="{00000000-0008-0000-0400-0000C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2" name="Text Box 458">
          <a:extLst>
            <a:ext uri="{FF2B5EF4-FFF2-40B4-BE49-F238E27FC236}">
              <a16:creationId xmlns:a16="http://schemas.microsoft.com/office/drawing/2014/main" id="{00000000-0008-0000-0400-0000C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3" name="Text Box 459">
          <a:extLst>
            <a:ext uri="{FF2B5EF4-FFF2-40B4-BE49-F238E27FC236}">
              <a16:creationId xmlns:a16="http://schemas.microsoft.com/office/drawing/2014/main" id="{00000000-0008-0000-0400-0000C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4" name="Text Box 460">
          <a:extLst>
            <a:ext uri="{FF2B5EF4-FFF2-40B4-BE49-F238E27FC236}">
              <a16:creationId xmlns:a16="http://schemas.microsoft.com/office/drawing/2014/main" id="{00000000-0008-0000-0400-0000C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5" name="Text Box 461">
          <a:extLst>
            <a:ext uri="{FF2B5EF4-FFF2-40B4-BE49-F238E27FC236}">
              <a16:creationId xmlns:a16="http://schemas.microsoft.com/office/drawing/2014/main" id="{00000000-0008-0000-0400-0000C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6" name="Text Box 462">
          <a:extLst>
            <a:ext uri="{FF2B5EF4-FFF2-40B4-BE49-F238E27FC236}">
              <a16:creationId xmlns:a16="http://schemas.microsoft.com/office/drawing/2014/main" id="{00000000-0008-0000-0400-0000C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7" name="Text Box 463">
          <a:extLst>
            <a:ext uri="{FF2B5EF4-FFF2-40B4-BE49-F238E27FC236}">
              <a16:creationId xmlns:a16="http://schemas.microsoft.com/office/drawing/2014/main" id="{00000000-0008-0000-0400-0000C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8" name="Text Box 464">
          <a:extLst>
            <a:ext uri="{FF2B5EF4-FFF2-40B4-BE49-F238E27FC236}">
              <a16:creationId xmlns:a16="http://schemas.microsoft.com/office/drawing/2014/main" id="{00000000-0008-0000-0400-0000D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9" name="Text Box 465">
          <a:extLst>
            <a:ext uri="{FF2B5EF4-FFF2-40B4-BE49-F238E27FC236}">
              <a16:creationId xmlns:a16="http://schemas.microsoft.com/office/drawing/2014/main" id="{00000000-0008-0000-0400-0000D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0" name="Text Box 466">
          <a:extLst>
            <a:ext uri="{FF2B5EF4-FFF2-40B4-BE49-F238E27FC236}">
              <a16:creationId xmlns:a16="http://schemas.microsoft.com/office/drawing/2014/main" id="{00000000-0008-0000-0400-0000D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1" name="Text Box 467">
          <a:extLst>
            <a:ext uri="{FF2B5EF4-FFF2-40B4-BE49-F238E27FC236}">
              <a16:creationId xmlns:a16="http://schemas.microsoft.com/office/drawing/2014/main" id="{00000000-0008-0000-0400-0000D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2" name="Text Box 468">
          <a:extLst>
            <a:ext uri="{FF2B5EF4-FFF2-40B4-BE49-F238E27FC236}">
              <a16:creationId xmlns:a16="http://schemas.microsoft.com/office/drawing/2014/main" id="{00000000-0008-0000-0400-0000D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3" name="Text Box 469">
          <a:extLst>
            <a:ext uri="{FF2B5EF4-FFF2-40B4-BE49-F238E27FC236}">
              <a16:creationId xmlns:a16="http://schemas.microsoft.com/office/drawing/2014/main" id="{00000000-0008-0000-0400-0000D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4" name="Text Box 470">
          <a:extLst>
            <a:ext uri="{FF2B5EF4-FFF2-40B4-BE49-F238E27FC236}">
              <a16:creationId xmlns:a16="http://schemas.microsoft.com/office/drawing/2014/main" id="{00000000-0008-0000-0400-0000D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5" name="Text Box 471">
          <a:extLst>
            <a:ext uri="{FF2B5EF4-FFF2-40B4-BE49-F238E27FC236}">
              <a16:creationId xmlns:a16="http://schemas.microsoft.com/office/drawing/2014/main" id="{00000000-0008-0000-0400-0000D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6" name="Text Box 472">
          <a:extLst>
            <a:ext uri="{FF2B5EF4-FFF2-40B4-BE49-F238E27FC236}">
              <a16:creationId xmlns:a16="http://schemas.microsoft.com/office/drawing/2014/main" id="{00000000-0008-0000-0400-0000D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7" name="Text Box 473">
          <a:extLst>
            <a:ext uri="{FF2B5EF4-FFF2-40B4-BE49-F238E27FC236}">
              <a16:creationId xmlns:a16="http://schemas.microsoft.com/office/drawing/2014/main" id="{00000000-0008-0000-0400-0000D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8" name="Text Box 474">
          <a:extLst>
            <a:ext uri="{FF2B5EF4-FFF2-40B4-BE49-F238E27FC236}">
              <a16:creationId xmlns:a16="http://schemas.microsoft.com/office/drawing/2014/main" id="{00000000-0008-0000-0400-0000D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9" name="Text Box 475">
          <a:extLst>
            <a:ext uri="{FF2B5EF4-FFF2-40B4-BE49-F238E27FC236}">
              <a16:creationId xmlns:a16="http://schemas.microsoft.com/office/drawing/2014/main" id="{00000000-0008-0000-0400-0000D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0" name="Text Box 476">
          <a:extLst>
            <a:ext uri="{FF2B5EF4-FFF2-40B4-BE49-F238E27FC236}">
              <a16:creationId xmlns:a16="http://schemas.microsoft.com/office/drawing/2014/main" id="{00000000-0008-0000-0400-0000D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1" name="Text Box 477">
          <a:extLst>
            <a:ext uri="{FF2B5EF4-FFF2-40B4-BE49-F238E27FC236}">
              <a16:creationId xmlns:a16="http://schemas.microsoft.com/office/drawing/2014/main" id="{00000000-0008-0000-0400-0000D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2" name="Text Box 478">
          <a:extLst>
            <a:ext uri="{FF2B5EF4-FFF2-40B4-BE49-F238E27FC236}">
              <a16:creationId xmlns:a16="http://schemas.microsoft.com/office/drawing/2014/main" id="{00000000-0008-0000-0400-0000D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3" name="Text Box 479">
          <a:extLst>
            <a:ext uri="{FF2B5EF4-FFF2-40B4-BE49-F238E27FC236}">
              <a16:creationId xmlns:a16="http://schemas.microsoft.com/office/drawing/2014/main" id="{00000000-0008-0000-0400-0000D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4" name="Text Box 480">
          <a:extLst>
            <a:ext uri="{FF2B5EF4-FFF2-40B4-BE49-F238E27FC236}">
              <a16:creationId xmlns:a16="http://schemas.microsoft.com/office/drawing/2014/main" id="{00000000-0008-0000-0400-0000E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5" name="Text Box 481">
          <a:extLst>
            <a:ext uri="{FF2B5EF4-FFF2-40B4-BE49-F238E27FC236}">
              <a16:creationId xmlns:a16="http://schemas.microsoft.com/office/drawing/2014/main" id="{00000000-0008-0000-0400-0000E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6" name="Text Box 482">
          <a:extLst>
            <a:ext uri="{FF2B5EF4-FFF2-40B4-BE49-F238E27FC236}">
              <a16:creationId xmlns:a16="http://schemas.microsoft.com/office/drawing/2014/main" id="{00000000-0008-0000-0400-0000E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7" name="Text Box 483">
          <a:extLst>
            <a:ext uri="{FF2B5EF4-FFF2-40B4-BE49-F238E27FC236}">
              <a16:creationId xmlns:a16="http://schemas.microsoft.com/office/drawing/2014/main" id="{00000000-0008-0000-0400-0000E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8" name="Text Box 484">
          <a:extLst>
            <a:ext uri="{FF2B5EF4-FFF2-40B4-BE49-F238E27FC236}">
              <a16:creationId xmlns:a16="http://schemas.microsoft.com/office/drawing/2014/main" id="{00000000-0008-0000-0400-0000E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9" name="Text Box 485">
          <a:extLst>
            <a:ext uri="{FF2B5EF4-FFF2-40B4-BE49-F238E27FC236}">
              <a16:creationId xmlns:a16="http://schemas.microsoft.com/office/drawing/2014/main" id="{00000000-0008-0000-0400-0000E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0" name="Text Box 486">
          <a:extLst>
            <a:ext uri="{FF2B5EF4-FFF2-40B4-BE49-F238E27FC236}">
              <a16:creationId xmlns:a16="http://schemas.microsoft.com/office/drawing/2014/main" id="{00000000-0008-0000-0400-0000E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1" name="Text Box 487">
          <a:extLst>
            <a:ext uri="{FF2B5EF4-FFF2-40B4-BE49-F238E27FC236}">
              <a16:creationId xmlns:a16="http://schemas.microsoft.com/office/drawing/2014/main" id="{00000000-0008-0000-0400-0000E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editAs="oneCell">
    <xdr:from>
      <xdr:col>0</xdr:col>
      <xdr:colOff>9525</xdr:colOff>
      <xdr:row>0</xdr:row>
      <xdr:rowOff>9525</xdr:rowOff>
    </xdr:from>
    <xdr:to>
      <xdr:col>0</xdr:col>
      <xdr:colOff>485775</xdr:colOff>
      <xdr:row>3</xdr:row>
      <xdr:rowOff>0</xdr:rowOff>
    </xdr:to>
    <xdr:pic>
      <xdr:nvPicPr>
        <xdr:cNvPr id="3230314" name="Picture 774" descr="TestFrame logo">
          <a:extLst>
            <a:ext uri="{FF2B5EF4-FFF2-40B4-BE49-F238E27FC236}">
              <a16:creationId xmlns:a16="http://schemas.microsoft.com/office/drawing/2014/main" id="{00000000-0008-0000-0400-00006A4A3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0</xdr:row>
      <xdr:rowOff>50800</xdr:rowOff>
    </xdr:from>
    <xdr:to>
      <xdr:col>2</xdr:col>
      <xdr:colOff>1054100</xdr:colOff>
      <xdr:row>2</xdr:row>
      <xdr:rowOff>12700</xdr:rowOff>
    </xdr:to>
    <xdr:sp macro="" textlink="">
      <xdr:nvSpPr>
        <xdr:cNvPr id="1097" name="cmdGenerateCode" hidden="1">
          <a:extLst>
            <a:ext uri="{63B3BB69-23CF-44E3-9099-C40C66FF867C}">
              <a14:compatExt xmlns:a14="http://schemas.microsoft.com/office/drawing/2010/main"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279400</xdr:colOff>
      <xdr:row>4</xdr:row>
      <xdr:rowOff>50800</xdr:rowOff>
    </xdr:from>
    <xdr:to>
      <xdr:col>16</xdr:col>
      <xdr:colOff>279400</xdr:colOff>
      <xdr:row>6</xdr:row>
      <xdr:rowOff>25400</xdr:rowOff>
    </xdr:to>
    <xdr:sp macro="" textlink="">
      <xdr:nvSpPr>
        <xdr:cNvPr id="1213" name="cmdReset" hidden="1">
          <a:extLst>
            <a:ext uri="{63B3BB69-23CF-44E3-9099-C40C66FF867C}">
              <a14:compatExt xmlns:a14="http://schemas.microsoft.com/office/drawing/2010/main" spid="_x0000_s1213"/>
            </a:ext>
            <a:ext uri="{FF2B5EF4-FFF2-40B4-BE49-F238E27FC236}">
              <a16:creationId xmlns:a16="http://schemas.microsoft.com/office/drawing/2014/main" id="{00000000-0008-0000-0400-0000B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0</xdr:rowOff>
        </xdr:from>
        <xdr:to>
          <xdr:col>10</xdr:col>
          <xdr:colOff>361950</xdr:colOff>
          <xdr:row>9</xdr:row>
          <xdr:rowOff>209550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4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0</xdr:rowOff>
        </xdr:from>
        <xdr:to>
          <xdr:col>11</xdr:col>
          <xdr:colOff>361950</xdr:colOff>
          <xdr:row>9</xdr:row>
          <xdr:rowOff>209550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4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9</xdr:row>
          <xdr:rowOff>0</xdr:rowOff>
        </xdr:from>
        <xdr:to>
          <xdr:col>12</xdr:col>
          <xdr:colOff>342900</xdr:colOff>
          <xdr:row>9</xdr:row>
          <xdr:rowOff>209550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4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0</xdr:rowOff>
        </xdr:from>
        <xdr:to>
          <xdr:col>13</xdr:col>
          <xdr:colOff>342900</xdr:colOff>
          <xdr:row>9</xdr:row>
          <xdr:rowOff>209550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4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xdr:colOff>
          <xdr:row>9</xdr:row>
          <xdr:rowOff>0</xdr:rowOff>
        </xdr:from>
        <xdr:to>
          <xdr:col>14</xdr:col>
          <xdr:colOff>342900</xdr:colOff>
          <xdr:row>9</xdr:row>
          <xdr:rowOff>209550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4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xdr:row>
          <xdr:rowOff>0</xdr:rowOff>
        </xdr:from>
        <xdr:to>
          <xdr:col>16</xdr:col>
          <xdr:colOff>19050</xdr:colOff>
          <xdr:row>9</xdr:row>
          <xdr:rowOff>209550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4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0</xdr:rowOff>
        </xdr:from>
        <xdr:to>
          <xdr:col>16</xdr:col>
          <xdr:colOff>342900</xdr:colOff>
          <xdr:row>9</xdr:row>
          <xdr:rowOff>209550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4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9</xdr:row>
          <xdr:rowOff>0</xdr:rowOff>
        </xdr:from>
        <xdr:to>
          <xdr:col>17</xdr:col>
          <xdr:colOff>342900</xdr:colOff>
          <xdr:row>9</xdr:row>
          <xdr:rowOff>209550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4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9</xdr:row>
          <xdr:rowOff>0</xdr:rowOff>
        </xdr:from>
        <xdr:to>
          <xdr:col>18</xdr:col>
          <xdr:colOff>342900</xdr:colOff>
          <xdr:row>9</xdr:row>
          <xdr:rowOff>209550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4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0</xdr:rowOff>
        </xdr:from>
        <xdr:to>
          <xdr:col>19</xdr:col>
          <xdr:colOff>361950</xdr:colOff>
          <xdr:row>9</xdr:row>
          <xdr:rowOff>209550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4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9</xdr:row>
          <xdr:rowOff>0</xdr:rowOff>
        </xdr:from>
        <xdr:to>
          <xdr:col>20</xdr:col>
          <xdr:colOff>361950</xdr:colOff>
          <xdr:row>9</xdr:row>
          <xdr:rowOff>209550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4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9</xdr:row>
          <xdr:rowOff>0</xdr:rowOff>
        </xdr:from>
        <xdr:to>
          <xdr:col>21</xdr:col>
          <xdr:colOff>361950</xdr:colOff>
          <xdr:row>9</xdr:row>
          <xdr:rowOff>209550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4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9</xdr:row>
          <xdr:rowOff>0</xdr:rowOff>
        </xdr:from>
        <xdr:to>
          <xdr:col>22</xdr:col>
          <xdr:colOff>361950</xdr:colOff>
          <xdr:row>9</xdr:row>
          <xdr:rowOff>209550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4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25400</xdr:colOff>
      <xdr:row>2</xdr:row>
      <xdr:rowOff>63500</xdr:rowOff>
    </xdr:from>
    <xdr:to>
      <xdr:col>2</xdr:col>
      <xdr:colOff>1054100</xdr:colOff>
      <xdr:row>4</xdr:row>
      <xdr:rowOff>25400</xdr:rowOff>
    </xdr:to>
    <xdr:sp macro="" textlink="">
      <xdr:nvSpPr>
        <xdr:cNvPr id="1639" name="cmdSort" hidden="1">
          <a:extLst>
            <a:ext uri="{63B3BB69-23CF-44E3-9099-C40C66FF867C}">
              <a14:compatExt xmlns:a14="http://schemas.microsoft.com/office/drawing/2010/main" spid="_x0000_s1639"/>
            </a:ext>
            <a:ext uri="{FF2B5EF4-FFF2-40B4-BE49-F238E27FC236}">
              <a16:creationId xmlns:a16="http://schemas.microsoft.com/office/drawing/2014/main" id="{00000000-0008-0000-0400-000067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4</xdr:row>
      <xdr:rowOff>63500</xdr:rowOff>
    </xdr:from>
    <xdr:to>
      <xdr:col>2</xdr:col>
      <xdr:colOff>1054100</xdr:colOff>
      <xdr:row>6</xdr:row>
      <xdr:rowOff>38100</xdr:rowOff>
    </xdr:to>
    <xdr:sp macro="" textlink="">
      <xdr:nvSpPr>
        <xdr:cNvPr id="1640" name="cmdCleanCode" hidden="1">
          <a:extLst>
            <a:ext uri="{63B3BB69-23CF-44E3-9099-C40C66FF867C}">
              <a14:compatExt xmlns:a14="http://schemas.microsoft.com/office/drawing/2010/main" spid="_x0000_s1640"/>
            </a:ext>
            <a:ext uri="{FF2B5EF4-FFF2-40B4-BE49-F238E27FC236}">
              <a16:creationId xmlns:a16="http://schemas.microsoft.com/office/drawing/2014/main" id="{00000000-0008-0000-0400-000068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9</xdr:col>
          <xdr:colOff>57150</xdr:colOff>
          <xdr:row>9</xdr:row>
          <xdr:rowOff>0</xdr:rowOff>
        </xdr:from>
        <xdr:to>
          <xdr:col>9</xdr:col>
          <xdr:colOff>342900</xdr:colOff>
          <xdr:row>9</xdr:row>
          <xdr:rowOff>209550</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4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0</xdr:rowOff>
        </xdr:from>
        <xdr:to>
          <xdr:col>8</xdr:col>
          <xdr:colOff>361950</xdr:colOff>
          <xdr:row>9</xdr:row>
          <xdr:rowOff>209550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4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19</xdr:col>
      <xdr:colOff>279400</xdr:colOff>
      <xdr:row>4</xdr:row>
      <xdr:rowOff>50800</xdr:rowOff>
    </xdr:from>
    <xdr:to>
      <xdr:col>22</xdr:col>
      <xdr:colOff>165100</xdr:colOff>
      <xdr:row>6</xdr:row>
      <xdr:rowOff>25400</xdr:rowOff>
    </xdr:to>
    <xdr:sp macro="" textlink="">
      <xdr:nvSpPr>
        <xdr:cNvPr id="115382" name="cmdResetTestRun" hidden="1">
          <a:extLst>
            <a:ext uri="{63B3BB69-23CF-44E3-9099-C40C66FF867C}">
              <a14:compatExt xmlns:a14="http://schemas.microsoft.com/office/drawing/2010/main" spid="_x0000_s115382"/>
            </a:ext>
            <a:ext uri="{FF2B5EF4-FFF2-40B4-BE49-F238E27FC236}">
              <a16:creationId xmlns:a16="http://schemas.microsoft.com/office/drawing/2014/main" id="{00000000-0008-0000-0400-0000B6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1</xdr:row>
      <xdr:rowOff>101600</xdr:rowOff>
    </xdr:from>
    <xdr:to>
      <xdr:col>2</xdr:col>
      <xdr:colOff>4762500</xdr:colOff>
      <xdr:row>3</xdr:row>
      <xdr:rowOff>0</xdr:rowOff>
    </xdr:to>
    <xdr:sp macro="" textlink="">
      <xdr:nvSpPr>
        <xdr:cNvPr id="115386" name="chkFunctionalPriority" hidden="1">
          <a:extLst>
            <a:ext uri="{63B3BB69-23CF-44E3-9099-C40C66FF867C}">
              <a14:compatExt xmlns:a14="http://schemas.microsoft.com/office/drawing/2010/main" spid="_x0000_s115386"/>
            </a:ext>
            <a:ext uri="{FF2B5EF4-FFF2-40B4-BE49-F238E27FC236}">
              <a16:creationId xmlns:a16="http://schemas.microsoft.com/office/drawing/2014/main" id="{00000000-0008-0000-0400-0000BA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2</xdr:row>
      <xdr:rowOff>152400</xdr:rowOff>
    </xdr:from>
    <xdr:to>
      <xdr:col>2</xdr:col>
      <xdr:colOff>4762500</xdr:colOff>
      <xdr:row>4</xdr:row>
      <xdr:rowOff>50800</xdr:rowOff>
    </xdr:to>
    <xdr:sp macro="" textlink="">
      <xdr:nvSpPr>
        <xdr:cNvPr id="115387" name="chkIssueNumber" hidden="1">
          <a:extLst>
            <a:ext uri="{63B3BB69-23CF-44E3-9099-C40C66FF867C}">
              <a14:compatExt xmlns:a14="http://schemas.microsoft.com/office/drawing/2010/main" spid="_x0000_s115387"/>
            </a:ext>
            <a:ext uri="{FF2B5EF4-FFF2-40B4-BE49-F238E27FC236}">
              <a16:creationId xmlns:a16="http://schemas.microsoft.com/office/drawing/2014/main" id="{00000000-0008-0000-0400-0000BB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4</xdr:row>
      <xdr:rowOff>38100</xdr:rowOff>
    </xdr:from>
    <xdr:to>
      <xdr:col>2</xdr:col>
      <xdr:colOff>4762500</xdr:colOff>
      <xdr:row>5</xdr:row>
      <xdr:rowOff>101600</xdr:rowOff>
    </xdr:to>
    <xdr:sp macro="" textlink="">
      <xdr:nvSpPr>
        <xdr:cNvPr id="115389" name="chkStatus" hidden="1">
          <a:extLst>
            <a:ext uri="{63B3BB69-23CF-44E3-9099-C40C66FF867C}">
              <a14:compatExt xmlns:a14="http://schemas.microsoft.com/office/drawing/2010/main" spid="_x0000_s115389"/>
            </a:ext>
            <a:ext uri="{FF2B5EF4-FFF2-40B4-BE49-F238E27FC236}">
              <a16:creationId xmlns:a16="http://schemas.microsoft.com/office/drawing/2014/main" id="{00000000-0008-0000-0400-0000BD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5</xdr:row>
      <xdr:rowOff>76200</xdr:rowOff>
    </xdr:from>
    <xdr:to>
      <xdr:col>2</xdr:col>
      <xdr:colOff>4762500</xdr:colOff>
      <xdr:row>6</xdr:row>
      <xdr:rowOff>139700</xdr:rowOff>
    </xdr:to>
    <xdr:sp macro="" textlink="">
      <xdr:nvSpPr>
        <xdr:cNvPr id="115390" name="chkTestPriority" hidden="1">
          <a:extLst>
            <a:ext uri="{63B3BB69-23CF-44E3-9099-C40C66FF867C}">
              <a14:compatExt xmlns:a14="http://schemas.microsoft.com/office/drawing/2010/main" spid="_x0000_s115390"/>
            </a:ext>
            <a:ext uri="{FF2B5EF4-FFF2-40B4-BE49-F238E27FC236}">
              <a16:creationId xmlns:a16="http://schemas.microsoft.com/office/drawing/2014/main" id="{00000000-0008-0000-0400-0000BE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0</xdr:row>
      <xdr:rowOff>25400</xdr:rowOff>
    </xdr:from>
    <xdr:to>
      <xdr:col>2</xdr:col>
      <xdr:colOff>5295900</xdr:colOff>
      <xdr:row>1</xdr:row>
      <xdr:rowOff>88900</xdr:rowOff>
    </xdr:to>
    <xdr:sp macro="" textlink="">
      <xdr:nvSpPr>
        <xdr:cNvPr id="115391" name="Label1" hidden="1">
          <a:extLst>
            <a:ext uri="{63B3BB69-23CF-44E3-9099-C40C66FF867C}">
              <a14:compatExt xmlns:a14="http://schemas.microsoft.com/office/drawing/2010/main" spid="_x0000_s115391"/>
            </a:ext>
            <a:ext uri="{FF2B5EF4-FFF2-40B4-BE49-F238E27FC236}">
              <a16:creationId xmlns:a16="http://schemas.microsoft.com/office/drawing/2014/main" id="{00000000-0008-0000-0400-0000BF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25400</xdr:colOff>
      <xdr:row>6</xdr:row>
      <xdr:rowOff>25400</xdr:rowOff>
    </xdr:from>
    <xdr:to>
      <xdr:col>13</xdr:col>
      <xdr:colOff>25400</xdr:colOff>
      <xdr:row>8</xdr:row>
      <xdr:rowOff>12700</xdr:rowOff>
    </xdr:to>
    <xdr:sp macro="" textlink="">
      <xdr:nvSpPr>
        <xdr:cNvPr id="115472" name="chkKeepHistory" hidden="1">
          <a:extLst>
            <a:ext uri="{63B3BB69-23CF-44E3-9099-C40C66FF867C}">
              <a14:compatExt xmlns:a14="http://schemas.microsoft.com/office/drawing/2010/main" spid="_x0000_s115472"/>
            </a:ext>
            <a:ext uri="{FF2B5EF4-FFF2-40B4-BE49-F238E27FC236}">
              <a16:creationId xmlns:a16="http://schemas.microsoft.com/office/drawing/2014/main" id="{00000000-0008-0000-0400-000010C3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15240</xdr:colOff>
      <xdr:row>0</xdr:row>
      <xdr:rowOff>30480</xdr:rowOff>
    </xdr:from>
    <xdr:to>
      <xdr:col>2</xdr:col>
      <xdr:colOff>632460</xdr:colOff>
      <xdr:row>2</xdr:row>
      <xdr:rowOff>7620</xdr:rowOff>
    </xdr:to>
    <xdr:pic>
      <xdr:nvPicPr>
        <xdr:cNvPr id="2" name="cmdGenerateCode">
          <a:extLst>
            <a:ext uri="{FF2B5EF4-FFF2-40B4-BE49-F238E27FC236}">
              <a16:creationId xmlns:a16="http://schemas.microsoft.com/office/drawing/2014/main" id="{00000000-0008-0000-04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693920" y="3048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13</xdr:col>
      <xdr:colOff>167640</xdr:colOff>
      <xdr:row>4</xdr:row>
      <xdr:rowOff>30480</xdr:rowOff>
    </xdr:from>
    <xdr:to>
      <xdr:col>16</xdr:col>
      <xdr:colOff>167640</xdr:colOff>
      <xdr:row>6</xdr:row>
      <xdr:rowOff>15240</xdr:rowOff>
    </xdr:to>
    <xdr:pic>
      <xdr:nvPicPr>
        <xdr:cNvPr id="3" name="cmdReset">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465040" y="670560"/>
          <a:ext cx="112014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15240</xdr:colOff>
      <xdr:row>2</xdr:row>
      <xdr:rowOff>38100</xdr:rowOff>
    </xdr:from>
    <xdr:to>
      <xdr:col>2</xdr:col>
      <xdr:colOff>632460</xdr:colOff>
      <xdr:row>4</xdr:row>
      <xdr:rowOff>15240</xdr:rowOff>
    </xdr:to>
    <xdr:pic>
      <xdr:nvPicPr>
        <xdr:cNvPr id="4" name="cmdSort">
          <a:extLst>
            <a:ext uri="{FF2B5EF4-FFF2-40B4-BE49-F238E27FC236}">
              <a16:creationId xmlns:a16="http://schemas.microsoft.com/office/drawing/2014/main" id="{00000000-0008-0000-04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93920" y="35814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15240</xdr:colOff>
      <xdr:row>4</xdr:row>
      <xdr:rowOff>38100</xdr:rowOff>
    </xdr:from>
    <xdr:to>
      <xdr:col>2</xdr:col>
      <xdr:colOff>632460</xdr:colOff>
      <xdr:row>6</xdr:row>
      <xdr:rowOff>22860</xdr:rowOff>
    </xdr:to>
    <xdr:pic>
      <xdr:nvPicPr>
        <xdr:cNvPr id="5" name="cmdCleanCode">
          <a:extLst>
            <a:ext uri="{FF2B5EF4-FFF2-40B4-BE49-F238E27FC236}">
              <a16:creationId xmlns:a16="http://schemas.microsoft.com/office/drawing/2014/main" id="{00000000-0008-0000-04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693920" y="678180"/>
          <a:ext cx="61722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19</xdr:col>
      <xdr:colOff>167640</xdr:colOff>
      <xdr:row>4</xdr:row>
      <xdr:rowOff>30480</xdr:rowOff>
    </xdr:from>
    <xdr:to>
      <xdr:col>22</xdr:col>
      <xdr:colOff>99060</xdr:colOff>
      <xdr:row>6</xdr:row>
      <xdr:rowOff>15240</xdr:rowOff>
    </xdr:to>
    <xdr:pic>
      <xdr:nvPicPr>
        <xdr:cNvPr id="6" name="cmdResetTestRun">
          <a:extLst>
            <a:ext uri="{FF2B5EF4-FFF2-40B4-BE49-F238E27FC236}">
              <a16:creationId xmlns:a16="http://schemas.microsoft.com/office/drawing/2014/main" id="{00000000-0008-0000-04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705320" y="670560"/>
          <a:ext cx="109728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1</xdr:row>
      <xdr:rowOff>60960</xdr:rowOff>
    </xdr:from>
    <xdr:to>
      <xdr:col>2</xdr:col>
      <xdr:colOff>2857500</xdr:colOff>
      <xdr:row>3</xdr:row>
      <xdr:rowOff>0</xdr:rowOff>
    </xdr:to>
    <xdr:pic>
      <xdr:nvPicPr>
        <xdr:cNvPr id="7" name="chkFunctionalPriority">
          <a:extLst>
            <a:ext uri="{FF2B5EF4-FFF2-40B4-BE49-F238E27FC236}">
              <a16:creationId xmlns:a16="http://schemas.microsoft.com/office/drawing/2014/main" id="{00000000-0008-0000-04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6621780" y="220980"/>
          <a:ext cx="914400" cy="2590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2</xdr:row>
      <xdr:rowOff>91440</xdr:rowOff>
    </xdr:from>
    <xdr:to>
      <xdr:col>2</xdr:col>
      <xdr:colOff>2857500</xdr:colOff>
      <xdr:row>4</xdr:row>
      <xdr:rowOff>30480</xdr:rowOff>
    </xdr:to>
    <xdr:pic>
      <xdr:nvPicPr>
        <xdr:cNvPr id="8" name="chkIssueNumber">
          <a:extLst>
            <a:ext uri="{FF2B5EF4-FFF2-40B4-BE49-F238E27FC236}">
              <a16:creationId xmlns:a16="http://schemas.microsoft.com/office/drawing/2014/main" id="{00000000-0008-0000-04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621780" y="411480"/>
          <a:ext cx="914400" cy="2590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4</xdr:row>
      <xdr:rowOff>22860</xdr:rowOff>
    </xdr:from>
    <xdr:to>
      <xdr:col>2</xdr:col>
      <xdr:colOff>2857500</xdr:colOff>
      <xdr:row>5</xdr:row>
      <xdr:rowOff>60960</xdr:rowOff>
    </xdr:to>
    <xdr:pic>
      <xdr:nvPicPr>
        <xdr:cNvPr id="9" name="chkStatus">
          <a:extLst>
            <a:ext uri="{FF2B5EF4-FFF2-40B4-BE49-F238E27FC236}">
              <a16:creationId xmlns:a16="http://schemas.microsoft.com/office/drawing/2014/main" id="{00000000-0008-0000-04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6621780" y="662940"/>
          <a:ext cx="914400" cy="1981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5</xdr:row>
      <xdr:rowOff>45720</xdr:rowOff>
    </xdr:from>
    <xdr:to>
      <xdr:col>2</xdr:col>
      <xdr:colOff>2857500</xdr:colOff>
      <xdr:row>6</xdr:row>
      <xdr:rowOff>83820</xdr:rowOff>
    </xdr:to>
    <xdr:pic>
      <xdr:nvPicPr>
        <xdr:cNvPr id="10" name="chkTestPriority">
          <a:extLst>
            <a:ext uri="{FF2B5EF4-FFF2-40B4-BE49-F238E27FC236}">
              <a16:creationId xmlns:a16="http://schemas.microsoft.com/office/drawing/2014/main" id="{00000000-0008-0000-04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21780" y="845820"/>
          <a:ext cx="914400" cy="190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1943100</xdr:colOff>
      <xdr:row>0</xdr:row>
      <xdr:rowOff>15240</xdr:rowOff>
    </xdr:from>
    <xdr:to>
      <xdr:col>2</xdr:col>
      <xdr:colOff>3177540</xdr:colOff>
      <xdr:row>1</xdr:row>
      <xdr:rowOff>53340</xdr:rowOff>
    </xdr:to>
    <xdr:pic>
      <xdr:nvPicPr>
        <xdr:cNvPr id="11" name="Label1">
          <a:extLst>
            <a:ext uri="{FF2B5EF4-FFF2-40B4-BE49-F238E27FC236}">
              <a16:creationId xmlns:a16="http://schemas.microsoft.com/office/drawing/2014/main" id="{00000000-0008-0000-04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621780" y="15240"/>
          <a:ext cx="1234440" cy="1981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15240</xdr:colOff>
      <xdr:row>6</xdr:row>
      <xdr:rowOff>15240</xdr:rowOff>
    </xdr:from>
    <xdr:to>
      <xdr:col>13</xdr:col>
      <xdr:colOff>15240</xdr:colOff>
      <xdr:row>8</xdr:row>
      <xdr:rowOff>7620</xdr:rowOff>
    </xdr:to>
    <xdr:pic>
      <xdr:nvPicPr>
        <xdr:cNvPr id="12" name="chkKeepHistory">
          <a:extLst>
            <a:ext uri="{FF2B5EF4-FFF2-40B4-BE49-F238E27FC236}">
              <a16:creationId xmlns:a16="http://schemas.microsoft.com/office/drawing/2014/main" id="{00000000-0008-0000-04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5354300" y="967740"/>
          <a:ext cx="1958340" cy="29718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94209" name="Text Box 1">
          <a:extLst>
            <a:ext uri="{FF2B5EF4-FFF2-40B4-BE49-F238E27FC236}">
              <a16:creationId xmlns:a16="http://schemas.microsoft.com/office/drawing/2014/main" id="{00000000-0008-0000-0500-000001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0" name="Text Box 2">
          <a:extLst>
            <a:ext uri="{FF2B5EF4-FFF2-40B4-BE49-F238E27FC236}">
              <a16:creationId xmlns:a16="http://schemas.microsoft.com/office/drawing/2014/main" id="{00000000-0008-0000-0500-000002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1" name="Text Box 3">
          <a:extLst>
            <a:ext uri="{FF2B5EF4-FFF2-40B4-BE49-F238E27FC236}">
              <a16:creationId xmlns:a16="http://schemas.microsoft.com/office/drawing/2014/main" id="{00000000-0008-0000-0500-000003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2" name="Text Box 4">
          <a:extLst>
            <a:ext uri="{FF2B5EF4-FFF2-40B4-BE49-F238E27FC236}">
              <a16:creationId xmlns:a16="http://schemas.microsoft.com/office/drawing/2014/main" id="{00000000-0008-0000-0500-000004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xdr:col>
      <xdr:colOff>28575</xdr:colOff>
      <xdr:row>30</xdr:row>
      <xdr:rowOff>0</xdr:rowOff>
    </xdr:from>
    <xdr:to>
      <xdr:col>33</xdr:col>
      <xdr:colOff>225430</xdr:colOff>
      <xdr:row>63</xdr:row>
      <xdr:rowOff>85725</xdr:rowOff>
    </xdr:to>
    <xdr:sp macro="" textlink="">
      <xdr:nvSpPr>
        <xdr:cNvPr id="94213" name="Text Box 5">
          <a:extLst>
            <a:ext uri="{FF2B5EF4-FFF2-40B4-BE49-F238E27FC236}">
              <a16:creationId xmlns:a16="http://schemas.microsoft.com/office/drawing/2014/main" id="{00000000-0008-0000-0500-000005700100}"/>
            </a:ext>
          </a:extLst>
        </xdr:cNvPr>
        <xdr:cNvSpPr txBox="1">
          <a:spLocks noChangeArrowheads="1"/>
        </xdr:cNvSpPr>
      </xdr:nvSpPr>
      <xdr:spPr bwMode="auto">
        <a:xfrm>
          <a:off x="165100" y="5257800"/>
          <a:ext cx="13106400" cy="5105400"/>
        </a:xfrm>
        <a:prstGeom prst="rect">
          <a:avLst/>
        </a:prstGeom>
        <a:no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Deze sheet is een toevoeging aan de huidige Excel analyse templates. Deze sheet geeft snel inzicht in het uitgevoerde test proces. </a:t>
          </a:r>
        </a:p>
        <a:p>
          <a:pPr algn="l" rtl="0">
            <a:defRPr sz="1000"/>
          </a:pPr>
          <a:r>
            <a:rPr lang="en-US" sz="1000" b="0" i="0" u="none" strike="noStrike" baseline="0">
              <a:solidFill>
                <a:srgbClr val="000000"/>
              </a:solidFill>
              <a:latin typeface="Arial"/>
              <a:cs typeface="Arial"/>
            </a:rPr>
            <a:t>De eerste actie die gedaan moet worden is het schatten van de verwachting van het aantal testcases. Vul dit aantal in indien dit bekend 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Op de sheet “Test status”, moet voor elke run de selectie(S) worden geselecteerd om aan te geven welke test cases worden uitgevoerd.</a:t>
          </a:r>
        </a:p>
        <a:p>
          <a:pPr algn="l" rtl="0">
            <a:defRPr sz="1000"/>
          </a:pPr>
          <a:r>
            <a:rPr lang="en-US" sz="1000" b="0" i="0" u="none" strike="noStrike" baseline="0">
              <a:solidFill>
                <a:srgbClr val="000000"/>
              </a:solidFill>
              <a:latin typeface="Arial"/>
              <a:cs typeface="Arial"/>
            </a:rPr>
            <a:t>De test cases die niet worden uitgevoerd krijgen de status N. Na elke test run moeten de selecties geëvalueerd worden en krijgt elke test case </a:t>
          </a:r>
        </a:p>
        <a:p>
          <a:pPr algn="l" rtl="0">
            <a:defRPr sz="1000"/>
          </a:pPr>
          <a:r>
            <a:rPr lang="en-US" sz="1000" b="0" i="0" u="none" strike="noStrike" baseline="0">
              <a:solidFill>
                <a:srgbClr val="000000"/>
              </a:solidFill>
              <a:latin typeface="Arial"/>
              <a:cs typeface="Arial"/>
            </a:rPr>
            <a:t>een nieuwe status. Dit kan één van onderstaande statussen zijn.</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F : Fault In Application</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&lt;leeg&gt; : Not Ready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 het aangeven van de statussen wordt automatisch een kwaliteit status aan elke test case toegevoegd. </a:t>
          </a:r>
        </a:p>
        <a:p>
          <a:pPr algn="l" rtl="0">
            <a:defRPr sz="1000"/>
          </a:pPr>
          <a:r>
            <a:rPr lang="en-US" sz="1000" b="0" i="0" u="none" strike="noStrike" baseline="0">
              <a:solidFill>
                <a:srgbClr val="000000"/>
              </a:solidFill>
              <a:latin typeface="Arial"/>
              <a:cs typeface="Arial"/>
            </a:rPr>
            <a:t>De kwaliteit statussen zijn de volgende:</a:t>
          </a:r>
        </a:p>
        <a:p>
          <a:pPr algn="l" rtl="0">
            <a:defRPr sz="1000"/>
          </a:pPr>
          <a:r>
            <a:rPr lang="en-US" sz="1000" b="0" i="0" u="none" strike="noStrike" baseline="0">
              <a:solidFill>
                <a:srgbClr val="000000"/>
              </a:solidFill>
              <a:latin typeface="Arial"/>
              <a:cs typeface="Arial"/>
            </a:rPr>
            <a:t>GNF : Good, Never Fault</a:t>
          </a:r>
        </a:p>
        <a:p>
          <a:pPr algn="l" rtl="0">
            <a:defRPr sz="1000"/>
          </a:pPr>
          <a:r>
            <a:rPr lang="en-US" sz="1000" b="0" i="0" u="none" strike="noStrike" baseline="0">
              <a:solidFill>
                <a:srgbClr val="000000"/>
              </a:solidFill>
              <a:latin typeface="Arial"/>
              <a:cs typeface="Arial"/>
            </a:rPr>
            <a:t>GWF : Good, Was Fault</a:t>
          </a:r>
        </a:p>
        <a:p>
          <a:pPr algn="l" rtl="0">
            <a:defRPr sz="1000"/>
          </a:pPr>
          <a:r>
            <a:rPr lang="en-US" sz="1000" b="0" i="0" u="none" strike="noStrike" baseline="0">
              <a:solidFill>
                <a:srgbClr val="000000"/>
              </a:solidFill>
              <a:latin typeface="Arial"/>
              <a:cs typeface="Arial"/>
            </a:rPr>
            <a:t>FWG : Fault, Was Good</a:t>
          </a:r>
        </a:p>
        <a:p>
          <a:pPr algn="l" rtl="0">
            <a:defRPr sz="1000"/>
          </a:pPr>
          <a:r>
            <a:rPr lang="en-US" sz="1000" b="0" i="0" u="none" strike="noStrike" baseline="0">
              <a:solidFill>
                <a:srgbClr val="000000"/>
              </a:solidFill>
              <a:latin typeface="Arial"/>
              <a:cs typeface="Arial"/>
            </a:rPr>
            <a:t>FNG : Fault, Never Good</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SPG: Selected, Presumed Good</a:t>
          </a:r>
        </a:p>
        <a:p>
          <a:pPr algn="l" rtl="0">
            <a:defRPr sz="1000"/>
          </a:pPr>
          <a:r>
            <a:rPr lang="en-US" sz="1000" b="0" i="0" u="none" strike="noStrike" baseline="0">
              <a:solidFill>
                <a:srgbClr val="000000"/>
              </a:solidFill>
              <a:latin typeface="Arial"/>
              <a:cs typeface="Arial"/>
            </a:rPr>
            <a:t>SPF: Selected, Presumed Fault</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NPG : Not tested, Presumed Good</a:t>
          </a:r>
        </a:p>
        <a:p>
          <a:pPr algn="l" rtl="0">
            <a:defRPr sz="1000"/>
          </a:pPr>
          <a:r>
            <a:rPr lang="en-US" sz="1000" b="0" i="0" u="none" strike="noStrike" baseline="0">
              <a:solidFill>
                <a:srgbClr val="000000"/>
              </a:solidFill>
              <a:latin typeface="Arial"/>
              <a:cs typeface="Arial"/>
            </a:rPr>
            <a:t>NPF : Not tested, Presumed Fault</a:t>
          </a:r>
        </a:p>
        <a:p>
          <a:pPr algn="l" rtl="0">
            <a:defRPr sz="1000"/>
          </a:pPr>
          <a:r>
            <a:rPr lang="en-US" sz="1000" b="0" i="0" u="none" strike="noStrike" baseline="0">
              <a:solidFill>
                <a:srgbClr val="000000"/>
              </a:solidFill>
              <a:latin typeface="Arial"/>
              <a:cs typeface="Arial"/>
            </a:rPr>
            <a:t>Not Ready: &lt;leeg&gt;</a:t>
          </a:r>
        </a:p>
        <a:p>
          <a:pPr algn="l" rtl="0">
            <a:defRPr sz="1000"/>
          </a:pPr>
          <a:r>
            <a:rPr lang="en-US" sz="1000" b="0" i="0" u="none" strike="noStrike" baseline="0">
              <a:solidFill>
                <a:srgbClr val="000000"/>
              </a:solidFill>
              <a:latin typeface="Arial"/>
              <a:cs typeface="Arial"/>
            </a:rPr>
            <a:t>De data betreffende de kwaliteit van de testcases wordt automatisch gegenereerd en getoond in de linker tabel. Deze data wordt ook </a:t>
          </a:r>
        </a:p>
        <a:p>
          <a:pPr algn="l" rtl="0">
            <a:defRPr sz="1000"/>
          </a:pPr>
          <a:r>
            <a:rPr lang="en-US" sz="1000" b="0" i="0" u="none" strike="noStrike" baseline="0">
              <a:solidFill>
                <a:srgbClr val="000000"/>
              </a:solidFill>
              <a:latin typeface="Arial"/>
              <a:cs typeface="Arial"/>
            </a:rPr>
            <a:t>gevisualiseerd in verschillende grafieken.</a:t>
          </a:r>
        </a:p>
        <a:p>
          <a:pPr algn="l" rtl="0">
            <a:defRPr sz="1000"/>
          </a:pPr>
          <a:endParaRPr lang="en-US"/>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xdr:colOff>
      <xdr:row>4</xdr:row>
      <xdr:rowOff>0</xdr:rowOff>
    </xdr:from>
    <xdr:to>
      <xdr:col>9</xdr:col>
      <xdr:colOff>0</xdr:colOff>
      <xdr:row>24</xdr:row>
      <xdr:rowOff>104775</xdr:rowOff>
    </xdr:to>
    <xdr:graphicFrame macro="">
      <xdr:nvGraphicFramePr>
        <xdr:cNvPr id="1903475" name="grafiek 1030">
          <a:extLst>
            <a:ext uri="{FF2B5EF4-FFF2-40B4-BE49-F238E27FC236}">
              <a16:creationId xmlns:a16="http://schemas.microsoft.com/office/drawing/2014/main" id="{00000000-0008-0000-0600-000073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17</xdr:col>
      <xdr:colOff>28575</xdr:colOff>
      <xdr:row>24</xdr:row>
      <xdr:rowOff>104775</xdr:rowOff>
    </xdr:to>
    <xdr:graphicFrame macro="">
      <xdr:nvGraphicFramePr>
        <xdr:cNvPr id="1903476" name="grafiek 7">
          <a:extLst>
            <a:ext uri="{FF2B5EF4-FFF2-40B4-BE49-F238E27FC236}">
              <a16:creationId xmlns:a16="http://schemas.microsoft.com/office/drawing/2014/main" id="{00000000-0008-0000-0600-000074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25</xdr:row>
      <xdr:rowOff>9525</xdr:rowOff>
    </xdr:from>
    <xdr:to>
      <xdr:col>17</xdr:col>
      <xdr:colOff>38100</xdr:colOff>
      <xdr:row>44</xdr:row>
      <xdr:rowOff>38100</xdr:rowOff>
    </xdr:to>
    <xdr:graphicFrame macro="">
      <xdr:nvGraphicFramePr>
        <xdr:cNvPr id="1903477" name="Chart 16">
          <a:extLst>
            <a:ext uri="{FF2B5EF4-FFF2-40B4-BE49-F238E27FC236}">
              <a16:creationId xmlns:a16="http://schemas.microsoft.com/office/drawing/2014/main" id="{00000000-0008-0000-0600-000075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xdr:row>
      <xdr:rowOff>12700</xdr:rowOff>
    </xdr:from>
    <xdr:to>
      <xdr:col>2</xdr:col>
      <xdr:colOff>647700</xdr:colOff>
      <xdr:row>2</xdr:row>
      <xdr:rowOff>127000</xdr:rowOff>
    </xdr:to>
    <xdr:sp macro="" textlink="">
      <xdr:nvSpPr>
        <xdr:cNvPr id="65540" name="lblCurRunTotal" hidden="1">
          <a:extLst>
            <a:ext uri="{63B3BB69-23CF-44E3-9099-C40C66FF867C}">
              <a14:compatExt xmlns:a14="http://schemas.microsoft.com/office/drawing/2010/main" spid="_x0000_s65540"/>
            </a:ext>
            <a:ext uri="{FF2B5EF4-FFF2-40B4-BE49-F238E27FC236}">
              <a16:creationId xmlns:a16="http://schemas.microsoft.com/office/drawing/2014/main" id="{00000000-0008-0000-0600-000004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25400</xdr:colOff>
      <xdr:row>1</xdr:row>
      <xdr:rowOff>0</xdr:rowOff>
    </xdr:from>
    <xdr:to>
      <xdr:col>3</xdr:col>
      <xdr:colOff>266700</xdr:colOff>
      <xdr:row>3</xdr:row>
      <xdr:rowOff>25400</xdr:rowOff>
    </xdr:to>
    <xdr:sp macro="" textlink="">
      <xdr:nvSpPr>
        <xdr:cNvPr id="65541" name="spbCurRunTotal" hidden="1">
          <a:extLst>
            <a:ext uri="{63B3BB69-23CF-44E3-9099-C40C66FF867C}">
              <a14:compatExt xmlns:a14="http://schemas.microsoft.com/office/drawing/2010/main" spid="_x0000_s65541"/>
            </a:ext>
            <a:ext uri="{FF2B5EF4-FFF2-40B4-BE49-F238E27FC236}">
              <a16:creationId xmlns:a16="http://schemas.microsoft.com/office/drawing/2014/main" id="{00000000-0008-0000-0600-000005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15240</xdr:colOff>
      <xdr:row>1</xdr:row>
      <xdr:rowOff>7620</xdr:rowOff>
    </xdr:from>
    <xdr:to>
      <xdr:col>2</xdr:col>
      <xdr:colOff>388620</xdr:colOff>
      <xdr:row>2</xdr:row>
      <xdr:rowOff>76200</xdr:rowOff>
    </xdr:to>
    <xdr:pic>
      <xdr:nvPicPr>
        <xdr:cNvPr id="2" name="lblCurRunTotal">
          <a:extLst>
            <a:ext uri="{FF2B5EF4-FFF2-40B4-BE49-F238E27FC236}">
              <a16:creationId xmlns:a16="http://schemas.microsoft.com/office/drawing/2014/main" id="{00000000-0008-0000-06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3820" y="175260"/>
          <a:ext cx="1158240" cy="2362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15240</xdr:colOff>
      <xdr:row>1</xdr:row>
      <xdr:rowOff>0</xdr:rowOff>
    </xdr:from>
    <xdr:to>
      <xdr:col>3</xdr:col>
      <xdr:colOff>160020</xdr:colOff>
      <xdr:row>3</xdr:row>
      <xdr:rowOff>15240</xdr:rowOff>
    </xdr:to>
    <xdr:pic>
      <xdr:nvPicPr>
        <xdr:cNvPr id="3" name="spbCurRunTotal">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53540" y="167640"/>
          <a:ext cx="144780" cy="3505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38100</xdr:colOff>
      <xdr:row>4</xdr:row>
      <xdr:rowOff>9525</xdr:rowOff>
    </xdr:from>
    <xdr:to>
      <xdr:col>18</xdr:col>
      <xdr:colOff>457200</xdr:colOff>
      <xdr:row>27</xdr:row>
      <xdr:rowOff>9525</xdr:rowOff>
    </xdr:to>
    <xdr:graphicFrame macro="">
      <xdr:nvGraphicFramePr>
        <xdr:cNvPr id="77466" name="Chart 29">
          <a:extLst>
            <a:ext uri="{FF2B5EF4-FFF2-40B4-BE49-F238E27FC236}">
              <a16:creationId xmlns:a16="http://schemas.microsoft.com/office/drawing/2014/main" id="{00000000-0008-0000-0700-00009A2E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xdr:row>
      <xdr:rowOff>0</xdr:rowOff>
    </xdr:from>
    <xdr:to>
      <xdr:col>3</xdr:col>
      <xdr:colOff>88900</xdr:colOff>
      <xdr:row>3</xdr:row>
      <xdr:rowOff>12700</xdr:rowOff>
    </xdr:to>
    <xdr:sp macro="" textlink="">
      <xdr:nvSpPr>
        <xdr:cNvPr id="76824" name="lblBarsToRun" hidden="1">
          <a:extLst>
            <a:ext uri="{63B3BB69-23CF-44E3-9099-C40C66FF867C}">
              <a14:compatExt xmlns:a14="http://schemas.microsoft.com/office/drawing/2010/main" spid="_x0000_s76824"/>
            </a:ext>
            <a:ext uri="{FF2B5EF4-FFF2-40B4-BE49-F238E27FC236}">
              <a16:creationId xmlns:a16="http://schemas.microsoft.com/office/drawing/2014/main" id="{00000000-0008-0000-0700-000018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12700</xdr:colOff>
      <xdr:row>1</xdr:row>
      <xdr:rowOff>38100</xdr:rowOff>
    </xdr:from>
    <xdr:to>
      <xdr:col>3</xdr:col>
      <xdr:colOff>254000</xdr:colOff>
      <xdr:row>3</xdr:row>
      <xdr:rowOff>63500</xdr:rowOff>
    </xdr:to>
    <xdr:sp macro="" textlink="">
      <xdr:nvSpPr>
        <xdr:cNvPr id="76825" name="spbBarsToRun" hidden="1">
          <a:extLst>
            <a:ext uri="{63B3BB69-23CF-44E3-9099-C40C66FF867C}">
              <a14:compatExt xmlns:a14="http://schemas.microsoft.com/office/drawing/2010/main" spid="_x0000_s76825"/>
            </a:ext>
            <a:ext uri="{FF2B5EF4-FFF2-40B4-BE49-F238E27FC236}">
              <a16:creationId xmlns:a16="http://schemas.microsoft.com/office/drawing/2014/main" id="{00000000-0008-0000-0700-000019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60960</xdr:colOff>
      <xdr:row>1</xdr:row>
      <xdr:rowOff>0</xdr:rowOff>
    </xdr:from>
    <xdr:to>
      <xdr:col>3</xdr:col>
      <xdr:colOff>53340</xdr:colOff>
      <xdr:row>3</xdr:row>
      <xdr:rowOff>7620</xdr:rowOff>
    </xdr:to>
    <xdr:pic>
      <xdr:nvPicPr>
        <xdr:cNvPr id="2" name="lblBarsToRun">
          <a:extLst>
            <a:ext uri="{FF2B5EF4-FFF2-40B4-BE49-F238E27FC236}">
              <a16:creationId xmlns:a16="http://schemas.microsoft.com/office/drawing/2014/main" id="{00000000-0008-0000-07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9540" y="167640"/>
          <a:ext cx="1562100" cy="342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7620</xdr:colOff>
      <xdr:row>1</xdr:row>
      <xdr:rowOff>22860</xdr:rowOff>
    </xdr:from>
    <xdr:to>
      <xdr:col>3</xdr:col>
      <xdr:colOff>152400</xdr:colOff>
      <xdr:row>3</xdr:row>
      <xdr:rowOff>38100</xdr:rowOff>
    </xdr:to>
    <xdr:pic>
      <xdr:nvPicPr>
        <xdr:cNvPr id="3" name="spbBarsToRun">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 y="190500"/>
          <a:ext cx="144780" cy="3505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1320800</xdr:colOff>
      <xdr:row>0</xdr:row>
      <xdr:rowOff>63500</xdr:rowOff>
    </xdr:from>
    <xdr:to>
      <xdr:col>1</xdr:col>
      <xdr:colOff>12700</xdr:colOff>
      <xdr:row>0</xdr:row>
      <xdr:rowOff>381000</xdr:rowOff>
    </xdr:to>
    <xdr:sp macro="" textlink="">
      <xdr:nvSpPr>
        <xdr:cNvPr id="129026" name="spbPivotTable" hidden="1">
          <a:extLst>
            <a:ext uri="{63B3BB69-23CF-44E3-9099-C40C66FF867C}">
              <a14:compatExt xmlns:a14="http://schemas.microsoft.com/office/drawing/2010/main" spid="_x0000_s129026"/>
            </a:ext>
            <a:ext uri="{FF2B5EF4-FFF2-40B4-BE49-F238E27FC236}">
              <a16:creationId xmlns:a16="http://schemas.microsoft.com/office/drawing/2014/main" id="{00000000-0008-0000-0800-000002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165100</xdr:colOff>
      <xdr:row>0</xdr:row>
      <xdr:rowOff>63500</xdr:rowOff>
    </xdr:from>
    <xdr:to>
      <xdr:col>2</xdr:col>
      <xdr:colOff>0</xdr:colOff>
      <xdr:row>0</xdr:row>
      <xdr:rowOff>330200</xdr:rowOff>
    </xdr:to>
    <xdr:sp macro="" textlink="">
      <xdr:nvSpPr>
        <xdr:cNvPr id="129027" name="chkCumulated" hidden="1">
          <a:extLst>
            <a:ext uri="{63B3BB69-23CF-44E3-9099-C40C66FF867C}">
              <a14:compatExt xmlns:a14="http://schemas.microsoft.com/office/drawing/2010/main" spid="_x0000_s129027"/>
            </a:ext>
            <a:ext uri="{FF2B5EF4-FFF2-40B4-BE49-F238E27FC236}">
              <a16:creationId xmlns:a16="http://schemas.microsoft.com/office/drawing/2014/main" id="{00000000-0008-0000-0800-000003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38100</xdr:colOff>
      <xdr:row>0</xdr:row>
      <xdr:rowOff>101600</xdr:rowOff>
    </xdr:from>
    <xdr:to>
      <xdr:col>0</xdr:col>
      <xdr:colOff>1092200</xdr:colOff>
      <xdr:row>0</xdr:row>
      <xdr:rowOff>368300</xdr:rowOff>
    </xdr:to>
    <xdr:sp macro="" textlink="">
      <xdr:nvSpPr>
        <xdr:cNvPr id="129029" name="lblPivotTable" hidden="1">
          <a:extLst>
            <a:ext uri="{63B3BB69-23CF-44E3-9099-C40C66FF867C}">
              <a14:compatExt xmlns:a14="http://schemas.microsoft.com/office/drawing/2010/main" spid="_x0000_s129029"/>
            </a:ext>
            <a:ext uri="{FF2B5EF4-FFF2-40B4-BE49-F238E27FC236}">
              <a16:creationId xmlns:a16="http://schemas.microsoft.com/office/drawing/2014/main" id="{00000000-0008-0000-0800-000005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12700</xdr:colOff>
      <xdr:row>0</xdr:row>
      <xdr:rowOff>76200</xdr:rowOff>
    </xdr:from>
    <xdr:to>
      <xdr:col>4</xdr:col>
      <xdr:colOff>406400</xdr:colOff>
      <xdr:row>0</xdr:row>
      <xdr:rowOff>368300</xdr:rowOff>
    </xdr:to>
    <xdr:sp macro="" textlink="">
      <xdr:nvSpPr>
        <xdr:cNvPr id="129031" name="cmdDelete" hidden="1">
          <a:extLst>
            <a:ext uri="{63B3BB69-23CF-44E3-9099-C40C66FF867C}">
              <a14:compatExt xmlns:a14="http://schemas.microsoft.com/office/drawing/2010/main" spid="_x0000_s129031"/>
            </a:ext>
            <a:ext uri="{FF2B5EF4-FFF2-40B4-BE49-F238E27FC236}">
              <a16:creationId xmlns:a16="http://schemas.microsoft.com/office/drawing/2014/main" id="{00000000-0008-0000-0800-000007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792480</xdr:colOff>
      <xdr:row>0</xdr:row>
      <xdr:rowOff>38100</xdr:rowOff>
    </xdr:from>
    <xdr:to>
      <xdr:col>1</xdr:col>
      <xdr:colOff>7620</xdr:colOff>
      <xdr:row>0</xdr:row>
      <xdr:rowOff>228600</xdr:rowOff>
    </xdr:to>
    <xdr:pic>
      <xdr:nvPicPr>
        <xdr:cNvPr id="2" name="spbPivotTable">
          <a:extLst>
            <a:ext uri="{FF2B5EF4-FFF2-40B4-BE49-F238E27FC236}">
              <a16:creationId xmlns:a16="http://schemas.microsoft.com/office/drawing/2014/main" id="{00000000-0008-0000-08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38100"/>
          <a:ext cx="701040" cy="190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99060</xdr:colOff>
      <xdr:row>0</xdr:row>
      <xdr:rowOff>38100</xdr:rowOff>
    </xdr:from>
    <xdr:to>
      <xdr:col>2</xdr:col>
      <xdr:colOff>0</xdr:colOff>
      <xdr:row>0</xdr:row>
      <xdr:rowOff>198120</xdr:rowOff>
    </xdr:to>
    <xdr:pic>
      <xdr:nvPicPr>
        <xdr:cNvPr id="3" name="chkCumulated">
          <a:extLst>
            <a:ext uri="{FF2B5EF4-FFF2-40B4-BE49-F238E27FC236}">
              <a16:creationId xmlns:a16="http://schemas.microsoft.com/office/drawing/2014/main" id="{00000000-0008-0000-08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4960" y="38100"/>
          <a:ext cx="1295400" cy="1600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0</xdr:col>
      <xdr:colOff>22860</xdr:colOff>
      <xdr:row>0</xdr:row>
      <xdr:rowOff>60960</xdr:rowOff>
    </xdr:from>
    <xdr:to>
      <xdr:col>0</xdr:col>
      <xdr:colOff>655320</xdr:colOff>
      <xdr:row>0</xdr:row>
      <xdr:rowOff>220980</xdr:rowOff>
    </xdr:to>
    <xdr:pic>
      <xdr:nvPicPr>
        <xdr:cNvPr id="4" name="lblPivotTable">
          <a:extLst>
            <a:ext uri="{FF2B5EF4-FFF2-40B4-BE49-F238E27FC236}">
              <a16:creationId xmlns:a16="http://schemas.microsoft.com/office/drawing/2014/main" id="{00000000-0008-0000-08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860" y="60960"/>
          <a:ext cx="632460" cy="16002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7620</xdr:colOff>
      <xdr:row>0</xdr:row>
      <xdr:rowOff>45720</xdr:rowOff>
    </xdr:from>
    <xdr:to>
      <xdr:col>4</xdr:col>
      <xdr:colOff>243840</xdr:colOff>
      <xdr:row>0</xdr:row>
      <xdr:rowOff>220980</xdr:rowOff>
    </xdr:to>
    <xdr:pic>
      <xdr:nvPicPr>
        <xdr:cNvPr id="5" name="cmdDelete">
          <a:extLst>
            <a:ext uri="{FF2B5EF4-FFF2-40B4-BE49-F238E27FC236}">
              <a16:creationId xmlns:a16="http://schemas.microsoft.com/office/drawing/2014/main" id="{00000000-0008-0000-08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87980" y="45720"/>
          <a:ext cx="1798320" cy="17526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4.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lusterkaart"/>
  <dimension ref="A1:L24"/>
  <sheetViews>
    <sheetView tabSelected="1" workbookViewId="0">
      <pane ySplit="6" topLeftCell="A16" activePane="bottomLeft" state="frozen"/>
      <selection pane="bottomLeft" activeCell="D3" sqref="D3"/>
    </sheetView>
  </sheetViews>
  <sheetFormatPr defaultColWidth="11.42578125" defaultRowHeight="12.75" x14ac:dyDescent="0.2"/>
  <cols>
    <col min="1" max="1" width="24.42578125" style="86" customWidth="1"/>
    <col min="2" max="2" width="79.42578125" style="86" customWidth="1"/>
    <col min="3" max="3" width="28.7109375" style="86" customWidth="1"/>
    <col min="4" max="4" width="12.7109375" style="86" customWidth="1"/>
    <col min="5" max="7" width="11.42578125" style="86" customWidth="1"/>
    <col min="8" max="12" width="11.42578125" style="85" customWidth="1"/>
    <col min="13" max="16384" width="11.42578125" style="86"/>
  </cols>
  <sheetData>
    <row r="1" spans="1:12" x14ac:dyDescent="0.2">
      <c r="A1" s="83" t="s">
        <v>65</v>
      </c>
      <c r="B1" s="83" t="s">
        <v>218</v>
      </c>
      <c r="C1" s="83" t="s">
        <v>145</v>
      </c>
      <c r="D1" s="113" t="s">
        <v>221</v>
      </c>
      <c r="E1" s="84" t="s">
        <v>203</v>
      </c>
      <c r="F1" s="84"/>
      <c r="G1" s="84"/>
    </row>
    <row r="2" spans="1:12" x14ac:dyDescent="0.2">
      <c r="A2" s="83" t="s">
        <v>154</v>
      </c>
      <c r="B2" s="83" t="s">
        <v>18</v>
      </c>
      <c r="C2" s="83" t="s">
        <v>146</v>
      </c>
      <c r="D2" s="105">
        <f>'Versie informatie'!C12</f>
        <v>42235</v>
      </c>
      <c r="E2" s="84"/>
      <c r="F2" s="84"/>
      <c r="G2" s="84"/>
    </row>
    <row r="3" spans="1:12" x14ac:dyDescent="0.2">
      <c r="A3" s="83" t="s">
        <v>53</v>
      </c>
      <c r="B3" s="83" t="str">
        <f>'Versie informatie'!B12</f>
        <v>2.0</v>
      </c>
      <c r="C3" s="83" t="s">
        <v>101</v>
      </c>
      <c r="D3" s="83" t="s">
        <v>248</v>
      </c>
      <c r="E3" s="84"/>
      <c r="F3" s="84"/>
      <c r="G3" s="84"/>
    </row>
    <row r="4" spans="1:12" x14ac:dyDescent="0.2">
      <c r="A4" s="83" t="s">
        <v>54</v>
      </c>
      <c r="B4" s="110">
        <f>'Versie informatie'!C10</f>
        <v>41395</v>
      </c>
      <c r="C4" s="84"/>
      <c r="D4" s="84"/>
      <c r="E4" s="84"/>
      <c r="F4" s="84"/>
      <c r="G4" s="84"/>
    </row>
    <row r="5" spans="1:12" x14ac:dyDescent="0.2">
      <c r="A5" s="83" t="s">
        <v>55</v>
      </c>
      <c r="B5" s="83" t="s">
        <v>248</v>
      </c>
      <c r="C5" s="84"/>
      <c r="D5" s="84"/>
      <c r="E5" s="84"/>
      <c r="F5" s="84"/>
      <c r="G5" s="84"/>
    </row>
    <row r="6" spans="1:12" s="87" customFormat="1" x14ac:dyDescent="0.2">
      <c r="A6" s="83" t="s">
        <v>144</v>
      </c>
      <c r="B6" s="84" t="s">
        <v>99</v>
      </c>
      <c r="C6" s="83" t="s">
        <v>161</v>
      </c>
      <c r="D6" s="84"/>
      <c r="E6" s="84"/>
      <c r="F6" s="84"/>
      <c r="G6" s="84"/>
      <c r="H6" s="85"/>
      <c r="I6" s="85"/>
      <c r="J6" s="85"/>
      <c r="K6" s="85"/>
      <c r="L6" s="85"/>
    </row>
    <row r="7" spans="1:12" s="85" customFormat="1" x14ac:dyDescent="0.2">
      <c r="B7" s="88"/>
      <c r="C7" s="89"/>
    </row>
    <row r="8" spans="1:12" x14ac:dyDescent="0.2">
      <c r="A8" s="84" t="s">
        <v>100</v>
      </c>
      <c r="B8" s="84"/>
      <c r="C8" s="84"/>
      <c r="D8" s="84"/>
      <c r="E8" s="84"/>
      <c r="F8" s="84"/>
      <c r="G8" s="84"/>
    </row>
    <row r="9" spans="1:12" s="89" customFormat="1" x14ac:dyDescent="0.2">
      <c r="A9" s="90" t="s">
        <v>103</v>
      </c>
      <c r="B9" s="36" t="s">
        <v>38</v>
      </c>
    </row>
    <row r="10" spans="1:12" s="89" customFormat="1" x14ac:dyDescent="0.2">
      <c r="A10" s="90" t="s">
        <v>104</v>
      </c>
      <c r="B10" s="36" t="s">
        <v>24</v>
      </c>
    </row>
    <row r="11" spans="1:12" s="89" customFormat="1" x14ac:dyDescent="0.2">
      <c r="A11" s="90" t="s">
        <v>26</v>
      </c>
      <c r="B11" s="36" t="s">
        <v>32</v>
      </c>
    </row>
    <row r="12" spans="1:12" s="89" customFormat="1" x14ac:dyDescent="0.2">
      <c r="A12" s="90" t="s">
        <v>0</v>
      </c>
      <c r="B12" s="36" t="s">
        <v>1</v>
      </c>
    </row>
    <row r="13" spans="1:12" s="89" customFormat="1" x14ac:dyDescent="0.2">
      <c r="A13" s="90"/>
      <c r="B13" s="36"/>
    </row>
    <row r="14" spans="1:12" s="89" customFormat="1" x14ac:dyDescent="0.2">
      <c r="A14" s="84" t="s">
        <v>105</v>
      </c>
      <c r="B14" s="83"/>
      <c r="C14" s="84"/>
      <c r="D14" s="84"/>
      <c r="E14" s="84"/>
      <c r="F14" s="84"/>
      <c r="G14" s="84"/>
    </row>
    <row r="15" spans="1:12" s="89" customFormat="1" ht="25.5" x14ac:dyDescent="0.2">
      <c r="A15" s="90" t="s">
        <v>25</v>
      </c>
      <c r="B15" s="36" t="s">
        <v>106</v>
      </c>
    </row>
    <row r="16" spans="1:12" s="89" customFormat="1" ht="89.25" x14ac:dyDescent="0.2">
      <c r="A16" s="90" t="s">
        <v>107</v>
      </c>
      <c r="B16" s="36" t="s">
        <v>37</v>
      </c>
      <c r="C16" s="13"/>
    </row>
    <row r="17" spans="1:12" s="89" customFormat="1" x14ac:dyDescent="0.2">
      <c r="A17" s="90" t="s">
        <v>108</v>
      </c>
      <c r="B17" s="82" t="s">
        <v>109</v>
      </c>
    </row>
    <row r="18" spans="1:12" s="89" customFormat="1" x14ac:dyDescent="0.2">
      <c r="A18" s="90"/>
      <c r="B18" s="82"/>
    </row>
    <row r="19" spans="1:12" s="89" customFormat="1" x14ac:dyDescent="0.2">
      <c r="A19" s="84" t="s">
        <v>193</v>
      </c>
      <c r="B19" s="83"/>
      <c r="C19" s="84"/>
      <c r="D19" s="84"/>
      <c r="E19" s="84"/>
      <c r="F19" s="84"/>
      <c r="G19" s="84"/>
    </row>
    <row r="20" spans="1:12" s="89" customFormat="1" ht="68.25" customHeight="1" x14ac:dyDescent="0.2">
      <c r="A20" s="90" t="s">
        <v>194</v>
      </c>
      <c r="B20" s="134" t="s">
        <v>59</v>
      </c>
    </row>
    <row r="21" spans="1:12" s="89" customFormat="1" ht="51" x14ac:dyDescent="0.2">
      <c r="A21" s="90" t="s">
        <v>195</v>
      </c>
      <c r="B21" s="82" t="s">
        <v>134</v>
      </c>
    </row>
    <row r="22" spans="1:12" s="89" customFormat="1" x14ac:dyDescent="0.2">
      <c r="A22" s="84" t="s">
        <v>135</v>
      </c>
      <c r="B22" s="83"/>
      <c r="C22" s="84"/>
      <c r="D22" s="84"/>
      <c r="E22" s="84"/>
      <c r="F22" s="84"/>
      <c r="G22" s="84"/>
    </row>
    <row r="23" spans="1:12" s="91" customFormat="1" ht="38.25" x14ac:dyDescent="0.2">
      <c r="A23" s="90" t="s">
        <v>136</v>
      </c>
      <c r="B23" s="82" t="s">
        <v>28</v>
      </c>
      <c r="H23" s="89"/>
      <c r="I23" s="89"/>
      <c r="J23" s="89"/>
      <c r="K23" s="89"/>
      <c r="L23" s="89"/>
    </row>
    <row r="24" spans="1:12" s="91" customFormat="1" x14ac:dyDescent="0.2">
      <c r="H24" s="89"/>
      <c r="I24" s="89"/>
      <c r="J24" s="89"/>
      <c r="K24" s="89"/>
      <c r="L24" s="89"/>
    </row>
  </sheetData>
  <phoneticPr fontId="0" type="noConversion"/>
  <pageMargins left="0.75" right="0.75" top="1" bottom="1" header="0.5" footer="0.5"/>
  <pageSetup paperSize="9" scale="5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rsie_informatie">
    <pageSetUpPr fitToPage="1"/>
  </sheetPr>
  <dimension ref="A1:X32"/>
  <sheetViews>
    <sheetView zoomScale="85" workbookViewId="0">
      <pane ySplit="5" topLeftCell="A6" activePane="bottomLeft" state="frozen"/>
      <selection pane="bottomLeft" activeCell="D11" sqref="D11:D12"/>
    </sheetView>
  </sheetViews>
  <sheetFormatPr defaultColWidth="11.42578125" defaultRowHeight="12.75" x14ac:dyDescent="0.2"/>
  <cols>
    <col min="1" max="1" width="75.28515625" style="92" customWidth="1"/>
    <col min="2" max="2" width="33.28515625" style="92" customWidth="1"/>
    <col min="3" max="3" width="25.42578125" style="92" customWidth="1"/>
    <col min="4" max="4" width="22.28515625" style="92" customWidth="1"/>
    <col min="5" max="16384" width="11.42578125" style="92"/>
  </cols>
  <sheetData>
    <row r="1" spans="1:24" x14ac:dyDescent="0.2">
      <c r="A1" s="84" t="str">
        <f>Clusterkaart!A1</f>
        <v>Cluster</v>
      </c>
      <c r="B1" s="84" t="str">
        <f>Clusterkaart!B1</f>
        <v>Nieuwe Precondities</v>
      </c>
      <c r="C1" s="84"/>
      <c r="D1" s="84"/>
    </row>
    <row r="2" spans="1:24" x14ac:dyDescent="0.2">
      <c r="A2" s="84" t="str">
        <f>Clusterkaart!A2</f>
        <v>Applicatie</v>
      </c>
      <c r="B2" s="84" t="str">
        <f>Clusterkaart!B2</f>
        <v>GBA-V - BRP</v>
      </c>
      <c r="C2" s="84"/>
      <c r="D2" s="84"/>
    </row>
    <row r="3" spans="1:24" s="32" customFormat="1" x14ac:dyDescent="0.2">
      <c r="A3" s="84" t="str">
        <f>Clusterkaart!A3</f>
        <v>Versie</v>
      </c>
      <c r="B3" s="93" t="str">
        <f>Clusterkaart!B3</f>
        <v>2.0</v>
      </c>
      <c r="C3" s="93"/>
      <c r="D3" s="93"/>
    </row>
    <row r="4" spans="1:24" x14ac:dyDescent="0.2">
      <c r="A4" s="93"/>
      <c r="B4" s="93"/>
      <c r="C4" s="93"/>
      <c r="D4" s="93"/>
    </row>
    <row r="5" spans="1:24" x14ac:dyDescent="0.2">
      <c r="A5" s="94"/>
      <c r="B5" s="95"/>
      <c r="C5" s="95"/>
      <c r="D5" s="95"/>
    </row>
    <row r="6" spans="1:24" x14ac:dyDescent="0.2">
      <c r="A6" s="96"/>
      <c r="B6" s="96"/>
      <c r="C6" s="96"/>
      <c r="D6" s="96"/>
    </row>
    <row r="7" spans="1:24" s="34" customFormat="1" x14ac:dyDescent="0.2">
      <c r="A7" s="84" t="s">
        <v>51</v>
      </c>
      <c r="B7" s="84"/>
      <c r="C7" s="84"/>
      <c r="D7" s="84"/>
      <c r="E7" s="97"/>
      <c r="F7" s="33"/>
    </row>
    <row r="9" spans="1:24" s="35" customFormat="1" x14ac:dyDescent="0.2">
      <c r="A9" s="84" t="s">
        <v>52</v>
      </c>
      <c r="B9" s="84" t="s">
        <v>53</v>
      </c>
      <c r="C9" s="84" t="s">
        <v>54</v>
      </c>
      <c r="D9" s="84" t="s">
        <v>55</v>
      </c>
      <c r="E9" s="92"/>
      <c r="F9" s="92"/>
      <c r="G9" s="92"/>
      <c r="H9" s="92"/>
      <c r="I9" s="92"/>
      <c r="J9" s="92"/>
      <c r="K9" s="92"/>
      <c r="L9" s="92"/>
      <c r="M9" s="92"/>
      <c r="N9" s="92"/>
      <c r="O9" s="92"/>
      <c r="P9" s="92"/>
      <c r="Q9" s="92"/>
      <c r="R9" s="92"/>
      <c r="S9" s="92"/>
      <c r="T9" s="92"/>
      <c r="U9" s="92"/>
      <c r="V9" s="92"/>
      <c r="W9" s="92"/>
      <c r="X9" s="92"/>
    </row>
    <row r="10" spans="1:24" x14ac:dyDescent="0.2">
      <c r="A10" s="98" t="s">
        <v>74</v>
      </c>
      <c r="B10" s="98" t="s">
        <v>73</v>
      </c>
      <c r="C10" s="106">
        <v>41395</v>
      </c>
      <c r="D10" s="98" t="s">
        <v>248</v>
      </c>
    </row>
    <row r="11" spans="1:24" x14ac:dyDescent="0.2">
      <c r="A11" s="98" t="s">
        <v>243</v>
      </c>
      <c r="B11" s="98" t="s">
        <v>244</v>
      </c>
      <c r="C11" s="106">
        <v>41899</v>
      </c>
      <c r="D11" s="98" t="s">
        <v>248</v>
      </c>
    </row>
    <row r="12" spans="1:24" x14ac:dyDescent="0.2">
      <c r="A12" s="98" t="s">
        <v>246</v>
      </c>
      <c r="B12" s="98" t="s">
        <v>245</v>
      </c>
      <c r="C12" s="106">
        <v>42235</v>
      </c>
      <c r="D12" s="98" t="s">
        <v>248</v>
      </c>
    </row>
    <row r="13" spans="1:24" x14ac:dyDescent="0.2">
      <c r="A13" s="98"/>
      <c r="B13" s="98"/>
      <c r="C13" s="106"/>
      <c r="D13" s="98"/>
    </row>
    <row r="14" spans="1:24" x14ac:dyDescent="0.2">
      <c r="A14" s="98"/>
      <c r="B14" s="98"/>
      <c r="C14" s="106"/>
      <c r="D14" s="98"/>
    </row>
    <row r="15" spans="1:24" x14ac:dyDescent="0.2">
      <c r="A15" s="98"/>
      <c r="B15" s="98"/>
      <c r="C15" s="106"/>
      <c r="D15" s="98"/>
    </row>
    <row r="18" spans="1:6" s="34" customFormat="1" x14ac:dyDescent="0.2">
      <c r="A18" s="84" t="s">
        <v>247</v>
      </c>
      <c r="B18" s="84"/>
      <c r="C18" s="84"/>
      <c r="D18" s="84"/>
      <c r="E18" s="97"/>
      <c r="F18" s="33"/>
    </row>
    <row r="32" spans="1:6" x14ac:dyDescent="0.2">
      <c r="A32" s="92" t="s">
        <v>220</v>
      </c>
    </row>
  </sheetData>
  <phoneticPr fontId="0" type="noConversion"/>
  <pageMargins left="0.75" right="0.75" top="1" bottom="1" header="0.5" footer="0.5"/>
  <pageSetup paperSize="9" scale="55"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outlinePr summaryBelow="0"/>
    <pageSetUpPr fitToPage="1"/>
  </sheetPr>
  <dimension ref="A1:H282"/>
  <sheetViews>
    <sheetView workbookViewId="0">
      <pane ySplit="7" topLeftCell="A8" activePane="bottomLeft" state="frozen"/>
      <selection pane="bottomLeft" activeCell="D7" sqref="D7"/>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37" style="36" customWidth="1"/>
    <col min="6" max="20" width="27.7109375" style="89" customWidth="1"/>
    <col min="21" max="16384" width="11.42578125" style="89"/>
  </cols>
  <sheetData>
    <row r="1" spans="1:8" s="100" customFormat="1" x14ac:dyDescent="0.2">
      <c r="A1" s="83" t="s">
        <v>39</v>
      </c>
      <c r="B1" s="83" t="str">
        <f>Clusterkaart!B1</f>
        <v>Nieuwe Precondities</v>
      </c>
      <c r="C1" s="83" t="s">
        <v>162</v>
      </c>
      <c r="D1" s="83" t="str">
        <f>Clusterkaart!D1&amp;"01"</f>
        <v>IST01</v>
      </c>
      <c r="E1" s="83"/>
      <c r="F1" s="83" t="s">
        <v>56</v>
      </c>
      <c r="G1" s="83" t="s">
        <v>213</v>
      </c>
      <c r="H1" s="83" t="s">
        <v>214</v>
      </c>
    </row>
    <row r="2" spans="1:8" s="100" customFormat="1" x14ac:dyDescent="0.2">
      <c r="A2" s="83" t="s">
        <v>50</v>
      </c>
      <c r="B2" s="83" t="str">
        <f>Clusterkaart!B3</f>
        <v>2.0</v>
      </c>
      <c r="C2" s="83" t="s">
        <v>163</v>
      </c>
      <c r="D2" s="83"/>
      <c r="E2" s="83"/>
      <c r="F2" s="101" t="s">
        <v>64</v>
      </c>
      <c r="G2" s="101" t="s">
        <v>64</v>
      </c>
      <c r="H2" s="101" t="s">
        <v>64</v>
      </c>
    </row>
    <row r="3" spans="1:8" s="100" customFormat="1" x14ac:dyDescent="0.2">
      <c r="A3" s="83" t="s">
        <v>14</v>
      </c>
      <c r="B3" s="104">
        <f>Clusterkaart!B4</f>
        <v>41395</v>
      </c>
      <c r="C3" s="83" t="s">
        <v>48</v>
      </c>
      <c r="D3" s="104" t="s">
        <v>49</v>
      </c>
      <c r="E3" s="83"/>
      <c r="F3" s="101" t="s">
        <v>155</v>
      </c>
      <c r="G3" s="101" t="s">
        <v>159</v>
      </c>
      <c r="H3" s="101" t="s">
        <v>215</v>
      </c>
    </row>
    <row r="4" spans="1:8" s="100" customFormat="1" x14ac:dyDescent="0.2">
      <c r="A4" s="83" t="s">
        <v>97</v>
      </c>
      <c r="B4" s="83" t="str">
        <f>Clusterkaart!B5</f>
        <v>oBRP</v>
      </c>
      <c r="C4" s="83" t="s">
        <v>12</v>
      </c>
      <c r="D4" s="83" t="s">
        <v>13</v>
      </c>
      <c r="E4" s="83"/>
      <c r="F4" s="101" t="s">
        <v>156</v>
      </c>
      <c r="G4" s="101" t="s">
        <v>27</v>
      </c>
      <c r="H4" s="101" t="s">
        <v>216</v>
      </c>
    </row>
    <row r="5" spans="1:8" s="100" customFormat="1" x14ac:dyDescent="0.2">
      <c r="A5" s="83" t="s">
        <v>98</v>
      </c>
      <c r="B5" s="83" t="str">
        <f>Clusterkaart!B6</f>
        <v>&lt;naam stakeholder&gt;</v>
      </c>
      <c r="C5" s="83" t="s">
        <v>63</v>
      </c>
      <c r="D5" s="83" t="s">
        <v>215</v>
      </c>
      <c r="E5" s="83"/>
      <c r="F5" s="101" t="s">
        <v>157</v>
      </c>
      <c r="G5" s="101" t="s">
        <v>22</v>
      </c>
      <c r="H5" s="101" t="s">
        <v>57</v>
      </c>
    </row>
    <row r="6" spans="1:8" s="100" customFormat="1" x14ac:dyDescent="0.2">
      <c r="A6" s="83" t="s">
        <v>137</v>
      </c>
      <c r="B6" s="83">
        <f>COUNTIF(A:A,"testconditie")+COUNTIF(A:A,"test conditie")</f>
        <v>12</v>
      </c>
      <c r="C6" s="83"/>
      <c r="D6" s="83"/>
      <c r="E6" s="83"/>
      <c r="F6" s="101" t="s">
        <v>158</v>
      </c>
      <c r="G6" s="102" t="s">
        <v>21</v>
      </c>
      <c r="H6" s="101" t="s">
        <v>58</v>
      </c>
    </row>
    <row r="7" spans="1:8" s="100" customFormat="1" x14ac:dyDescent="0.2">
      <c r="A7" s="83" t="s">
        <v>160</v>
      </c>
      <c r="B7" s="83">
        <f>COUNTIF(A:A,"testgeval")+COUNTIF(A:A,"test geval")</f>
        <v>15</v>
      </c>
      <c r="C7" s="83"/>
      <c r="D7" s="83"/>
      <c r="E7" s="83"/>
      <c r="F7" s="116"/>
      <c r="G7" s="101" t="s">
        <v>20</v>
      </c>
      <c r="H7" s="117" t="s">
        <v>72</v>
      </c>
    </row>
    <row r="8" spans="1:8" s="36" customFormat="1" x14ac:dyDescent="0.2">
      <c r="A8" s="118" t="s">
        <v>60</v>
      </c>
      <c r="B8" s="119" t="s">
        <v>61</v>
      </c>
      <c r="D8" s="120"/>
    </row>
    <row r="9" spans="1:8" x14ac:dyDescent="0.2">
      <c r="A9" s="118"/>
      <c r="B9" s="121"/>
      <c r="C9" s="36"/>
      <c r="D9" s="120"/>
    </row>
    <row r="10" spans="1:8" s="100" customFormat="1" x14ac:dyDescent="0.2">
      <c r="A10" s="122" t="s">
        <v>172</v>
      </c>
      <c r="B10" s="114" t="str">
        <f ca="1">CONCATENATE(VLOOKUP("*ID",C:D,2,FALSE),"C",COUNTIF(OFFSET(A$1,0,0,ROW(),1), "*conditie")*10)</f>
        <v>IST01C10</v>
      </c>
      <c r="C10" s="152" t="s">
        <v>242</v>
      </c>
      <c r="D10" s="153"/>
      <c r="E10" s="153"/>
      <c r="F10" s="122" t="s">
        <v>155</v>
      </c>
      <c r="G10" s="122" t="s">
        <v>20</v>
      </c>
      <c r="H10" s="122" t="s">
        <v>215</v>
      </c>
    </row>
    <row r="11" spans="1:8" s="100" customFormat="1" outlineLevel="1" x14ac:dyDescent="0.2">
      <c r="A11" s="111"/>
      <c r="B11" s="119"/>
      <c r="C11" s="103"/>
    </row>
    <row r="12" spans="1:8" s="100" customFormat="1" outlineLevel="1" x14ac:dyDescent="0.2">
      <c r="A12" s="111" t="s">
        <v>62</v>
      </c>
      <c r="B12" s="133"/>
      <c r="C12" s="89"/>
    </row>
    <row r="13" spans="1:8" s="100" customFormat="1" outlineLevel="1" x14ac:dyDescent="0.2">
      <c r="A13" s="111"/>
      <c r="B13" s="119"/>
      <c r="C13" s="103"/>
    </row>
    <row r="14" spans="1:8" s="88" customFormat="1" outlineLevel="1" x14ac:dyDescent="0.2">
      <c r="A14" s="115" t="s">
        <v>173</v>
      </c>
      <c r="B14" s="115" t="str">
        <f ca="1">CONCATENATE(VLOOKUP("*ID",C:D,2,FALSE),"C",COUNTIF(OFFSET(A$1,0,0,ROW(),1), "*conditie")*10)&amp; "T" &amp;(COUNTIF(OFFSET(B$1,0,0,ROW()-1,1),CONCATENATE(VLOOKUP("*ID",C:D,2,FALSE),"C",COUNTIF(OFFSET(A$1,0,0,ROW(),1), "*conditie")*10)&amp; "T*") +1) * 10</f>
        <v>IST01C10T10</v>
      </c>
      <c r="C14" s="151"/>
      <c r="D14" s="151"/>
      <c r="E14" s="151"/>
      <c r="F14" s="115" t="s">
        <v>155</v>
      </c>
      <c r="G14" s="115" t="s">
        <v>20</v>
      </c>
      <c r="H14" s="115" t="s">
        <v>215</v>
      </c>
    </row>
    <row r="15" spans="1:8" outlineLevel="2" x14ac:dyDescent="0.2">
      <c r="A15" s="111"/>
      <c r="B15" s="123"/>
      <c r="C15" s="36"/>
    </row>
    <row r="16" spans="1:8" outlineLevel="2" x14ac:dyDescent="0.2">
      <c r="A16" s="111" t="s">
        <v>117</v>
      </c>
      <c r="B16" s="135" t="s">
        <v>222</v>
      </c>
      <c r="C16" s="36"/>
    </row>
    <row r="17" spans="1:8" outlineLevel="2" x14ac:dyDescent="0.2">
      <c r="A17" s="111"/>
      <c r="B17" s="123"/>
      <c r="C17" s="36"/>
    </row>
    <row r="18" spans="1:8" outlineLevel="2" x14ac:dyDescent="0.2">
      <c r="A18" s="111" t="s">
        <v>118</v>
      </c>
      <c r="B18" s="123" t="s">
        <v>116</v>
      </c>
      <c r="C18" s="36"/>
    </row>
    <row r="19" spans="1:8" outlineLevel="2" x14ac:dyDescent="0.2">
      <c r="A19" s="111"/>
      <c r="B19" s="123"/>
      <c r="C19" s="36"/>
    </row>
    <row r="20" spans="1:8" outlineLevel="2" x14ac:dyDescent="0.2">
      <c r="A20" s="111"/>
      <c r="B20" s="124"/>
      <c r="C20" s="124"/>
      <c r="D20" s="124"/>
      <c r="E20" s="125"/>
      <c r="F20" s="124"/>
      <c r="G20" s="124"/>
    </row>
    <row r="21" spans="1:8" outlineLevel="2" x14ac:dyDescent="0.2">
      <c r="A21" s="111" t="s">
        <v>33</v>
      </c>
      <c r="B21" s="126" t="s">
        <v>219</v>
      </c>
      <c r="C21" s="126"/>
      <c r="D21" s="126"/>
      <c r="E21" s="126"/>
      <c r="F21" s="126"/>
      <c r="G21" s="126"/>
    </row>
    <row r="22" spans="1:8" outlineLevel="2" x14ac:dyDescent="0.2">
      <c r="A22" s="111"/>
      <c r="B22" s="123"/>
      <c r="C22" s="36"/>
    </row>
    <row r="23" spans="1:8" outlineLevel="2" x14ac:dyDescent="0.2">
      <c r="A23" s="112" t="s">
        <v>34</v>
      </c>
      <c r="B23" s="123" t="s">
        <v>212</v>
      </c>
      <c r="C23" s="36"/>
    </row>
    <row r="24" spans="1:8" outlineLevel="2" x14ac:dyDescent="0.2">
      <c r="A24" s="111"/>
      <c r="B24" s="123"/>
      <c r="C24" s="36"/>
    </row>
    <row r="25" spans="1:8" outlineLevel="2" x14ac:dyDescent="0.2">
      <c r="A25" s="111" t="s">
        <v>152</v>
      </c>
      <c r="B25" s="135" t="s">
        <v>223</v>
      </c>
      <c r="C25" s="36"/>
    </row>
    <row r="26" spans="1:8" s="124" customFormat="1" outlineLevel="2" x14ac:dyDescent="0.2">
      <c r="A26" s="127"/>
    </row>
    <row r="27" spans="1:8" outlineLevel="2" x14ac:dyDescent="0.2">
      <c r="A27" s="111" t="s">
        <v>171</v>
      </c>
      <c r="B27" s="123"/>
      <c r="C27" s="36"/>
    </row>
    <row r="28" spans="1:8" s="124" customFormat="1" outlineLevel="2" x14ac:dyDescent="0.2">
      <c r="A28" s="127"/>
    </row>
    <row r="29" spans="1:8" s="100" customFormat="1" x14ac:dyDescent="0.2">
      <c r="A29" s="139" t="s">
        <v>172</v>
      </c>
      <c r="B29" s="138" t="str">
        <f ca="1">CONCATENATE(VLOOKUP("*ID",C:D,2,FALSE),"C",COUNTIF(OFFSET(A$1,0,0,ROW(),1), "*conditie")*10)</f>
        <v>IST01C20</v>
      </c>
      <c r="C29" s="152" t="s">
        <v>224</v>
      </c>
      <c r="D29" s="153"/>
      <c r="E29" s="153"/>
      <c r="F29" s="139" t="s">
        <v>155</v>
      </c>
      <c r="G29" s="139" t="s">
        <v>20</v>
      </c>
      <c r="H29" s="139" t="s">
        <v>215</v>
      </c>
    </row>
    <row r="30" spans="1:8" s="100" customFormat="1" outlineLevel="1" x14ac:dyDescent="0.2">
      <c r="A30" s="111"/>
      <c r="B30" s="119"/>
      <c r="C30" s="103"/>
    </row>
    <row r="31" spans="1:8" s="100" customFormat="1" outlineLevel="1" x14ac:dyDescent="0.2">
      <c r="A31" s="111" t="s">
        <v>62</v>
      </c>
      <c r="B31" s="133"/>
      <c r="C31" s="136"/>
    </row>
    <row r="32" spans="1:8" s="100" customFormat="1" outlineLevel="1" x14ac:dyDescent="0.2">
      <c r="A32" s="111"/>
      <c r="B32" s="119"/>
      <c r="C32" s="103"/>
    </row>
    <row r="33" spans="1:8" s="88" customFormat="1" outlineLevel="1" x14ac:dyDescent="0.2">
      <c r="A33" s="140" t="s">
        <v>173</v>
      </c>
      <c r="B33" s="140" t="str">
        <f ca="1">CONCATENATE(VLOOKUP("*ID",C:D,2,FALSE),"C",COUNTIF(OFFSET(A$1,0,0,ROW(),1), "*conditie")*10)&amp; "T" &amp;(COUNTIF(OFFSET(B$1,0,0,ROW()-1,1),CONCATENATE(VLOOKUP("*ID",C:D,2,FALSE),"C",COUNTIF(OFFSET(A$1,0,0,ROW(),1), "*conditie")*10)&amp; "T*") +1) * 10</f>
        <v>IST01C20T10</v>
      </c>
      <c r="C33" s="151"/>
      <c r="D33" s="151"/>
      <c r="E33" s="151"/>
      <c r="F33" s="140" t="s">
        <v>155</v>
      </c>
      <c r="G33" s="140" t="s">
        <v>20</v>
      </c>
      <c r="H33" s="140" t="s">
        <v>215</v>
      </c>
    </row>
    <row r="34" spans="1:8" s="136" customFormat="1" outlineLevel="2" x14ac:dyDescent="0.2">
      <c r="A34" s="111"/>
      <c r="B34" s="123"/>
      <c r="C34" s="137"/>
      <c r="D34" s="137"/>
      <c r="E34" s="137"/>
    </row>
    <row r="35" spans="1:8" s="136" customFormat="1" outlineLevel="2" x14ac:dyDescent="0.2">
      <c r="A35" s="111" t="s">
        <v>117</v>
      </c>
      <c r="B35" s="135" t="s">
        <v>226</v>
      </c>
      <c r="C35" s="137"/>
      <c r="D35" s="137"/>
      <c r="E35" s="137"/>
    </row>
    <row r="36" spans="1:8" s="136" customFormat="1" outlineLevel="2" x14ac:dyDescent="0.2">
      <c r="A36" s="111"/>
      <c r="B36" s="123"/>
      <c r="C36" s="137"/>
      <c r="D36" s="137"/>
      <c r="E36" s="137"/>
    </row>
    <row r="37" spans="1:8" s="136" customFormat="1" outlineLevel="2" x14ac:dyDescent="0.2">
      <c r="A37" s="111" t="s">
        <v>118</v>
      </c>
      <c r="B37" s="123" t="s">
        <v>116</v>
      </c>
      <c r="C37" s="137"/>
      <c r="D37" s="137"/>
      <c r="E37" s="137"/>
    </row>
    <row r="38" spans="1:8" s="136" customFormat="1" outlineLevel="2" x14ac:dyDescent="0.2">
      <c r="A38" s="111"/>
      <c r="B38" s="123"/>
      <c r="C38" s="137"/>
      <c r="D38" s="137"/>
      <c r="E38" s="137"/>
    </row>
    <row r="39" spans="1:8" s="136" customFormat="1" outlineLevel="2" x14ac:dyDescent="0.2">
      <c r="A39" s="111"/>
      <c r="B39" s="124"/>
      <c r="C39" s="124"/>
      <c r="D39" s="124"/>
      <c r="E39" s="125"/>
      <c r="F39" s="124"/>
      <c r="G39" s="124"/>
    </row>
    <row r="40" spans="1:8" s="136" customFormat="1" outlineLevel="2" x14ac:dyDescent="0.2">
      <c r="A40" s="111" t="s">
        <v>33</v>
      </c>
      <c r="B40" s="126" t="s">
        <v>219</v>
      </c>
      <c r="C40" s="126"/>
      <c r="D40" s="126"/>
      <c r="E40" s="126"/>
      <c r="F40" s="126"/>
      <c r="G40" s="126"/>
    </row>
    <row r="41" spans="1:8" s="136" customFormat="1" outlineLevel="2" x14ac:dyDescent="0.2">
      <c r="A41" s="111"/>
      <c r="B41" s="123"/>
      <c r="C41" s="137"/>
      <c r="D41" s="137"/>
      <c r="E41" s="137"/>
    </row>
    <row r="42" spans="1:8" s="136" customFormat="1" outlineLevel="2" x14ac:dyDescent="0.2">
      <c r="A42" s="112" t="s">
        <v>34</v>
      </c>
      <c r="B42" s="123" t="s">
        <v>212</v>
      </c>
      <c r="C42" s="137"/>
      <c r="D42" s="137"/>
      <c r="E42" s="137"/>
    </row>
    <row r="43" spans="1:8" s="136" customFormat="1" outlineLevel="2" x14ac:dyDescent="0.2">
      <c r="A43" s="111"/>
      <c r="B43" s="123"/>
      <c r="C43" s="137"/>
      <c r="D43" s="137"/>
      <c r="E43" s="137"/>
    </row>
    <row r="44" spans="1:8" s="136" customFormat="1" outlineLevel="2" x14ac:dyDescent="0.2">
      <c r="A44" s="111" t="s">
        <v>152</v>
      </c>
      <c r="B44" s="135" t="s">
        <v>223</v>
      </c>
      <c r="C44" s="137"/>
      <c r="D44" s="137"/>
      <c r="E44" s="137"/>
    </row>
    <row r="45" spans="1:8" s="124" customFormat="1" outlineLevel="2" x14ac:dyDescent="0.2">
      <c r="A45" s="127"/>
    </row>
    <row r="46" spans="1:8" s="136" customFormat="1" outlineLevel="2" x14ac:dyDescent="0.2">
      <c r="A46" s="111" t="s">
        <v>47</v>
      </c>
      <c r="B46" s="123"/>
      <c r="C46" s="137"/>
      <c r="D46" s="137"/>
      <c r="E46" s="137"/>
    </row>
    <row r="47" spans="1:8" s="124" customFormat="1" outlineLevel="2" x14ac:dyDescent="0.2">
      <c r="A47" s="127"/>
    </row>
    <row r="48" spans="1:8" s="100" customFormat="1" x14ac:dyDescent="0.2">
      <c r="A48" s="139" t="s">
        <v>172</v>
      </c>
      <c r="B48" s="138" t="str">
        <f ca="1">CONCATENATE(VLOOKUP("*ID",C:D,2,FALSE),"C",COUNTIF(OFFSET(A$1,0,0,ROW(),1), "*conditie")*10)</f>
        <v>IST01C30</v>
      </c>
      <c r="C48" s="152" t="s">
        <v>225</v>
      </c>
      <c r="D48" s="153"/>
      <c r="E48" s="153"/>
      <c r="F48" s="139" t="s">
        <v>155</v>
      </c>
      <c r="G48" s="139" t="s">
        <v>20</v>
      </c>
      <c r="H48" s="139" t="s">
        <v>215</v>
      </c>
    </row>
    <row r="49" spans="1:8" s="100" customFormat="1" outlineLevel="1" x14ac:dyDescent="0.2">
      <c r="A49" s="111"/>
      <c r="B49" s="119"/>
      <c r="C49" s="103"/>
    </row>
    <row r="50" spans="1:8" s="100" customFormat="1" outlineLevel="1" x14ac:dyDescent="0.2">
      <c r="A50" s="111" t="s">
        <v>62</v>
      </c>
      <c r="B50" s="133"/>
      <c r="C50" s="136"/>
    </row>
    <row r="51" spans="1:8" s="100" customFormat="1" outlineLevel="1" x14ac:dyDescent="0.2">
      <c r="A51" s="111"/>
      <c r="B51" s="119"/>
      <c r="C51" s="103"/>
    </row>
    <row r="52" spans="1:8" s="88" customFormat="1" outlineLevel="1" x14ac:dyDescent="0.2">
      <c r="A52" s="140" t="s">
        <v>173</v>
      </c>
      <c r="B52" s="140" t="str">
        <f ca="1">CONCATENATE(VLOOKUP("*ID",C:D,2,FALSE),"C",COUNTIF(OFFSET(A$1,0,0,ROW(),1), "*conditie")*10)&amp; "T" &amp;(COUNTIF(OFFSET(B$1,0,0,ROW()-1,1),CONCATENATE(VLOOKUP("*ID",C:D,2,FALSE),"C",COUNTIF(OFFSET(A$1,0,0,ROW(),1), "*conditie")*10)&amp; "T*") +1) * 10</f>
        <v>IST01C30T10</v>
      </c>
      <c r="C52" s="151"/>
      <c r="D52" s="151"/>
      <c r="E52" s="151"/>
      <c r="F52" s="140" t="s">
        <v>155</v>
      </c>
      <c r="G52" s="140" t="s">
        <v>20</v>
      </c>
      <c r="H52" s="140" t="s">
        <v>215</v>
      </c>
    </row>
    <row r="53" spans="1:8" s="136" customFormat="1" outlineLevel="2" x14ac:dyDescent="0.2">
      <c r="A53" s="111"/>
      <c r="B53" s="123"/>
      <c r="C53" s="137"/>
      <c r="D53" s="137"/>
      <c r="E53" s="137"/>
    </row>
    <row r="54" spans="1:8" s="136" customFormat="1" outlineLevel="2" x14ac:dyDescent="0.2">
      <c r="A54" s="111" t="s">
        <v>117</v>
      </c>
      <c r="B54" s="135" t="s">
        <v>226</v>
      </c>
      <c r="C54" s="137"/>
      <c r="D54" s="137"/>
      <c r="E54" s="137"/>
    </row>
    <row r="55" spans="1:8" s="136" customFormat="1" outlineLevel="2" x14ac:dyDescent="0.2">
      <c r="A55" s="111"/>
      <c r="B55" s="123"/>
      <c r="C55" s="137"/>
      <c r="D55" s="137"/>
      <c r="E55" s="137"/>
    </row>
    <row r="56" spans="1:8" s="136" customFormat="1" outlineLevel="2" x14ac:dyDescent="0.2">
      <c r="A56" s="111" t="s">
        <v>118</v>
      </c>
      <c r="B56" s="123" t="s">
        <v>116</v>
      </c>
      <c r="C56" s="137"/>
      <c r="D56" s="137"/>
      <c r="E56" s="137"/>
    </row>
    <row r="57" spans="1:8" s="136" customFormat="1" outlineLevel="2" x14ac:dyDescent="0.2">
      <c r="A57" s="111"/>
      <c r="B57" s="123"/>
      <c r="C57" s="137"/>
      <c r="D57" s="137"/>
      <c r="E57" s="137"/>
    </row>
    <row r="58" spans="1:8" s="136" customFormat="1" outlineLevel="2" x14ac:dyDescent="0.2">
      <c r="A58" s="111"/>
      <c r="B58" s="124"/>
      <c r="C58" s="124"/>
      <c r="D58" s="124"/>
      <c r="E58" s="125"/>
      <c r="F58" s="124"/>
      <c r="G58" s="124"/>
    </row>
    <row r="59" spans="1:8" s="136" customFormat="1" outlineLevel="2" x14ac:dyDescent="0.2">
      <c r="A59" s="111" t="s">
        <v>33</v>
      </c>
      <c r="B59" s="126" t="s">
        <v>219</v>
      </c>
      <c r="C59" s="126"/>
      <c r="D59" s="126"/>
      <c r="E59" s="126"/>
      <c r="F59" s="126"/>
      <c r="G59" s="126"/>
    </row>
    <row r="60" spans="1:8" s="136" customFormat="1" outlineLevel="2" x14ac:dyDescent="0.2">
      <c r="A60" s="111"/>
      <c r="B60" s="123"/>
      <c r="C60" s="137"/>
      <c r="D60" s="137"/>
      <c r="E60" s="137"/>
    </row>
    <row r="61" spans="1:8" s="136" customFormat="1" outlineLevel="2" x14ac:dyDescent="0.2">
      <c r="A61" s="112" t="s">
        <v>34</v>
      </c>
      <c r="B61" s="123" t="s">
        <v>212</v>
      </c>
      <c r="C61" s="137"/>
      <c r="D61" s="137"/>
      <c r="E61" s="137"/>
    </row>
    <row r="62" spans="1:8" s="136" customFormat="1" outlineLevel="2" x14ac:dyDescent="0.2">
      <c r="A62" s="111"/>
      <c r="B62" s="123"/>
      <c r="C62" s="137"/>
      <c r="D62" s="137"/>
      <c r="E62" s="137"/>
    </row>
    <row r="63" spans="1:8" s="136" customFormat="1" outlineLevel="2" x14ac:dyDescent="0.2">
      <c r="A63" s="111" t="s">
        <v>152</v>
      </c>
      <c r="B63" s="135" t="s">
        <v>223</v>
      </c>
      <c r="C63" s="137"/>
      <c r="D63" s="137"/>
      <c r="E63" s="137"/>
    </row>
    <row r="64" spans="1:8" s="124" customFormat="1" outlineLevel="2" x14ac:dyDescent="0.2">
      <c r="A64" s="127"/>
    </row>
    <row r="65" spans="1:8" s="136" customFormat="1" outlineLevel="2" x14ac:dyDescent="0.2">
      <c r="A65" s="111" t="s">
        <v>47</v>
      </c>
      <c r="B65" s="123"/>
      <c r="C65" s="137"/>
      <c r="D65" s="137"/>
      <c r="E65" s="137"/>
    </row>
    <row r="66" spans="1:8" s="124" customFormat="1" outlineLevel="2" x14ac:dyDescent="0.2">
      <c r="A66" s="127"/>
    </row>
    <row r="67" spans="1:8" s="100" customFormat="1" x14ac:dyDescent="0.2">
      <c r="A67" s="139" t="s">
        <v>172</v>
      </c>
      <c r="B67" s="138" t="str">
        <f ca="1">CONCATENATE(VLOOKUP("*ID",C:D,2,FALSE),"C",COUNTIF(OFFSET(A$1,0,0,ROW(),1), "*conditie")*10)</f>
        <v>IST01C40</v>
      </c>
      <c r="C67" s="152" t="s">
        <v>227</v>
      </c>
      <c r="D67" s="153"/>
      <c r="E67" s="153"/>
      <c r="F67" s="139" t="s">
        <v>155</v>
      </c>
      <c r="G67" s="139" t="s">
        <v>20</v>
      </c>
      <c r="H67" s="139" t="s">
        <v>215</v>
      </c>
    </row>
    <row r="68" spans="1:8" s="100" customFormat="1" outlineLevel="1" x14ac:dyDescent="0.2">
      <c r="A68" s="111"/>
      <c r="B68" s="119"/>
      <c r="C68" s="103"/>
    </row>
    <row r="69" spans="1:8" s="100" customFormat="1" outlineLevel="1" x14ac:dyDescent="0.2">
      <c r="A69" s="111" t="s">
        <v>62</v>
      </c>
      <c r="B69" s="133"/>
      <c r="C69" s="136"/>
    </row>
    <row r="70" spans="1:8" s="100" customFormat="1" outlineLevel="1" x14ac:dyDescent="0.2">
      <c r="A70" s="111"/>
      <c r="B70" s="119"/>
      <c r="C70" s="103"/>
    </row>
    <row r="71" spans="1:8" s="88" customFormat="1" outlineLevel="1" x14ac:dyDescent="0.2">
      <c r="A71" s="140" t="s">
        <v>173</v>
      </c>
      <c r="B71" s="140" t="str">
        <f ca="1">CONCATENATE(VLOOKUP("*ID",C:D,2,FALSE),"C",COUNTIF(OFFSET(A$1,0,0,ROW(),1), "*conditie")*10)&amp; "T" &amp;(COUNTIF(OFFSET(B$1,0,0,ROW()-1,1),CONCATENATE(VLOOKUP("*ID",C:D,2,FALSE),"C",COUNTIF(OFFSET(A$1,0,0,ROW(),1), "*conditie")*10)&amp; "T*") +1) * 10</f>
        <v>IST01C40T10</v>
      </c>
      <c r="C71" s="151"/>
      <c r="D71" s="151"/>
      <c r="E71" s="151"/>
      <c r="F71" s="140" t="s">
        <v>155</v>
      </c>
      <c r="G71" s="140" t="s">
        <v>20</v>
      </c>
      <c r="H71" s="140" t="s">
        <v>215</v>
      </c>
    </row>
    <row r="72" spans="1:8" s="136" customFormat="1" outlineLevel="2" x14ac:dyDescent="0.2">
      <c r="A72" s="111"/>
      <c r="B72" s="123"/>
      <c r="C72" s="137"/>
      <c r="D72" s="137"/>
      <c r="E72" s="137"/>
    </row>
    <row r="73" spans="1:8" s="136" customFormat="1" outlineLevel="2" x14ac:dyDescent="0.2">
      <c r="A73" s="111" t="s">
        <v>117</v>
      </c>
      <c r="B73" s="135"/>
      <c r="C73" s="137"/>
      <c r="D73" s="137"/>
      <c r="E73" s="137"/>
    </row>
    <row r="74" spans="1:8" s="136" customFormat="1" outlineLevel="2" x14ac:dyDescent="0.2">
      <c r="A74" s="111"/>
      <c r="B74" s="123"/>
      <c r="C74" s="137"/>
      <c r="D74" s="137"/>
      <c r="E74" s="137"/>
    </row>
    <row r="75" spans="1:8" s="136" customFormat="1" outlineLevel="2" x14ac:dyDescent="0.2">
      <c r="A75" s="111" t="s">
        <v>118</v>
      </c>
      <c r="B75" s="123" t="s">
        <v>116</v>
      </c>
      <c r="C75" s="137"/>
      <c r="D75" s="137"/>
      <c r="E75" s="137"/>
    </row>
    <row r="76" spans="1:8" s="136" customFormat="1" outlineLevel="2" x14ac:dyDescent="0.2">
      <c r="A76" s="111"/>
      <c r="B76" s="123"/>
      <c r="C76" s="137"/>
      <c r="D76" s="137"/>
      <c r="E76" s="137"/>
    </row>
    <row r="77" spans="1:8" s="136" customFormat="1" outlineLevel="2" x14ac:dyDescent="0.2">
      <c r="A77" s="111"/>
      <c r="B77" s="124"/>
      <c r="C77" s="124"/>
      <c r="D77" s="124"/>
      <c r="E77" s="125"/>
      <c r="F77" s="124"/>
      <c r="G77" s="124"/>
    </row>
    <row r="78" spans="1:8" s="136" customFormat="1" outlineLevel="2" x14ac:dyDescent="0.2">
      <c r="A78" s="111" t="s">
        <v>33</v>
      </c>
      <c r="B78" s="126" t="s">
        <v>219</v>
      </c>
      <c r="C78" s="126"/>
      <c r="D78" s="126"/>
      <c r="E78" s="126"/>
      <c r="F78" s="126"/>
      <c r="G78" s="126"/>
    </row>
    <row r="79" spans="1:8" s="136" customFormat="1" outlineLevel="2" x14ac:dyDescent="0.2">
      <c r="A79" s="111"/>
      <c r="B79" s="123"/>
      <c r="C79" s="137"/>
      <c r="D79" s="137"/>
      <c r="E79" s="137"/>
    </row>
    <row r="80" spans="1:8" s="136" customFormat="1" outlineLevel="2" x14ac:dyDescent="0.2">
      <c r="A80" s="112" t="s">
        <v>34</v>
      </c>
      <c r="B80" s="123" t="s">
        <v>212</v>
      </c>
      <c r="C80" s="137"/>
      <c r="D80" s="137"/>
      <c r="E80" s="137"/>
    </row>
    <row r="81" spans="1:8" s="136" customFormat="1" outlineLevel="2" x14ac:dyDescent="0.2">
      <c r="A81" s="111"/>
      <c r="B81" s="123"/>
      <c r="C81" s="137"/>
      <c r="D81" s="137"/>
      <c r="E81" s="137"/>
    </row>
    <row r="82" spans="1:8" s="136" customFormat="1" outlineLevel="2" x14ac:dyDescent="0.2">
      <c r="A82" s="111" t="s">
        <v>152</v>
      </c>
      <c r="B82" s="135" t="s">
        <v>223</v>
      </c>
      <c r="C82" s="137"/>
      <c r="D82" s="137"/>
      <c r="E82" s="137"/>
    </row>
    <row r="83" spans="1:8" s="124" customFormat="1" outlineLevel="2" x14ac:dyDescent="0.2">
      <c r="A83" s="127"/>
    </row>
    <row r="84" spans="1:8" s="136" customFormat="1" outlineLevel="2" x14ac:dyDescent="0.2">
      <c r="A84" s="111" t="s">
        <v>47</v>
      </c>
      <c r="B84" s="123"/>
      <c r="C84" s="137"/>
      <c r="D84" s="137"/>
      <c r="E84" s="137"/>
    </row>
    <row r="85" spans="1:8" s="124" customFormat="1" outlineLevel="2" x14ac:dyDescent="0.2">
      <c r="A85" s="127"/>
    </row>
    <row r="86" spans="1:8" s="100" customFormat="1" x14ac:dyDescent="0.2">
      <c r="A86" s="139" t="s">
        <v>172</v>
      </c>
      <c r="B86" s="138" t="str">
        <f ca="1">CONCATENATE(VLOOKUP("*ID",C:D,2,FALSE),"C",COUNTIF(OFFSET(A$1,0,0,ROW(),1), "*conditie")*10)</f>
        <v>IST01C50</v>
      </c>
      <c r="C86" s="152" t="s">
        <v>228</v>
      </c>
      <c r="D86" s="153"/>
      <c r="E86" s="153"/>
      <c r="F86" s="139" t="s">
        <v>155</v>
      </c>
      <c r="G86" s="139" t="s">
        <v>20</v>
      </c>
      <c r="H86" s="139" t="s">
        <v>215</v>
      </c>
    </row>
    <row r="87" spans="1:8" s="100" customFormat="1" outlineLevel="1" x14ac:dyDescent="0.2">
      <c r="A87" s="111"/>
      <c r="B87" s="119"/>
      <c r="C87" s="103"/>
    </row>
    <row r="88" spans="1:8" s="100" customFormat="1" outlineLevel="1" x14ac:dyDescent="0.2">
      <c r="A88" s="111" t="s">
        <v>62</v>
      </c>
      <c r="B88" s="133"/>
      <c r="C88" s="136"/>
    </row>
    <row r="89" spans="1:8" s="100" customFormat="1" outlineLevel="1" x14ac:dyDescent="0.2">
      <c r="A89" s="111"/>
      <c r="B89" s="119"/>
      <c r="C89" s="103"/>
    </row>
    <row r="90" spans="1:8" s="88" customFormat="1" outlineLevel="1" x14ac:dyDescent="0.2">
      <c r="A90" s="140" t="s">
        <v>173</v>
      </c>
      <c r="B90" s="140" t="str">
        <f ca="1">CONCATENATE(VLOOKUP("*ID",C:D,2,FALSE),"C",COUNTIF(OFFSET(A$1,0,0,ROW(),1), "*conditie")*10)&amp; "T" &amp;(COUNTIF(OFFSET(B$1,0,0,ROW()-1,1),CONCATENATE(VLOOKUP("*ID",C:D,2,FALSE),"C",COUNTIF(OFFSET(A$1,0,0,ROW(),1), "*conditie")*10)&amp; "T*") +1) * 10</f>
        <v>IST01C50T10</v>
      </c>
      <c r="C90" s="151"/>
      <c r="D90" s="151"/>
      <c r="E90" s="151"/>
      <c r="F90" s="140" t="s">
        <v>155</v>
      </c>
      <c r="G90" s="140" t="s">
        <v>20</v>
      </c>
      <c r="H90" s="140" t="s">
        <v>215</v>
      </c>
    </row>
    <row r="91" spans="1:8" s="136" customFormat="1" outlineLevel="2" x14ac:dyDescent="0.2">
      <c r="A91" s="111"/>
      <c r="B91" s="123"/>
      <c r="C91" s="137"/>
      <c r="D91" s="137"/>
      <c r="E91" s="137"/>
    </row>
    <row r="92" spans="1:8" s="136" customFormat="1" outlineLevel="2" x14ac:dyDescent="0.2">
      <c r="A92" s="111" t="s">
        <v>117</v>
      </c>
      <c r="B92" s="135"/>
      <c r="C92" s="137"/>
      <c r="D92" s="137"/>
      <c r="E92" s="137"/>
    </row>
    <row r="93" spans="1:8" s="136" customFormat="1" outlineLevel="2" x14ac:dyDescent="0.2">
      <c r="A93" s="111"/>
      <c r="B93" s="123"/>
      <c r="C93" s="137"/>
      <c r="D93" s="137"/>
      <c r="E93" s="137"/>
    </row>
    <row r="94" spans="1:8" s="136" customFormat="1" outlineLevel="2" x14ac:dyDescent="0.2">
      <c r="A94" s="111" t="s">
        <v>118</v>
      </c>
      <c r="B94" s="123" t="s">
        <v>116</v>
      </c>
      <c r="C94" s="137"/>
      <c r="D94" s="137"/>
      <c r="E94" s="137"/>
    </row>
    <row r="95" spans="1:8" s="136" customFormat="1" outlineLevel="2" x14ac:dyDescent="0.2">
      <c r="A95" s="111"/>
      <c r="B95" s="123"/>
      <c r="C95" s="137"/>
      <c r="D95" s="137"/>
      <c r="E95" s="137"/>
    </row>
    <row r="96" spans="1:8" s="136" customFormat="1" outlineLevel="2" x14ac:dyDescent="0.2">
      <c r="A96" s="111"/>
      <c r="B96" s="124"/>
      <c r="C96" s="124"/>
      <c r="D96" s="124"/>
      <c r="E96" s="125"/>
      <c r="F96" s="124"/>
      <c r="G96" s="124"/>
    </row>
    <row r="97" spans="1:8" s="136" customFormat="1" outlineLevel="2" x14ac:dyDescent="0.2">
      <c r="A97" s="111" t="s">
        <v>33</v>
      </c>
      <c r="B97" s="126" t="s">
        <v>219</v>
      </c>
      <c r="C97" s="126"/>
      <c r="D97" s="126"/>
      <c r="E97" s="126"/>
      <c r="F97" s="126"/>
      <c r="G97" s="126"/>
    </row>
    <row r="98" spans="1:8" s="136" customFormat="1" outlineLevel="2" x14ac:dyDescent="0.2">
      <c r="A98" s="111"/>
      <c r="B98" s="123"/>
      <c r="C98" s="137"/>
      <c r="D98" s="137"/>
      <c r="E98" s="137"/>
    </row>
    <row r="99" spans="1:8" s="136" customFormat="1" outlineLevel="2" x14ac:dyDescent="0.2">
      <c r="A99" s="112" t="s">
        <v>34</v>
      </c>
      <c r="B99" s="123" t="s">
        <v>212</v>
      </c>
      <c r="C99" s="137"/>
      <c r="D99" s="137"/>
      <c r="E99" s="137"/>
    </row>
    <row r="100" spans="1:8" s="136" customFormat="1" outlineLevel="2" x14ac:dyDescent="0.2">
      <c r="A100" s="111"/>
      <c r="B100" s="123"/>
      <c r="C100" s="137"/>
      <c r="D100" s="137"/>
      <c r="E100" s="137"/>
    </row>
    <row r="101" spans="1:8" s="136" customFormat="1" outlineLevel="2" x14ac:dyDescent="0.2">
      <c r="A101" s="111" t="s">
        <v>152</v>
      </c>
      <c r="B101" s="135" t="s">
        <v>223</v>
      </c>
      <c r="C101" s="137"/>
      <c r="D101" s="137"/>
      <c r="E101" s="137"/>
    </row>
    <row r="102" spans="1:8" s="124" customFormat="1" outlineLevel="2" x14ac:dyDescent="0.2">
      <c r="A102" s="127"/>
    </row>
    <row r="103" spans="1:8" s="136" customFormat="1" outlineLevel="2" x14ac:dyDescent="0.2">
      <c r="A103" s="111" t="s">
        <v>47</v>
      </c>
      <c r="B103" s="123"/>
      <c r="C103" s="137"/>
      <c r="D103" s="137"/>
      <c r="E103" s="137"/>
    </row>
    <row r="104" spans="1:8" s="124" customFormat="1" outlineLevel="2" x14ac:dyDescent="0.2">
      <c r="A104" s="127"/>
    </row>
    <row r="105" spans="1:8" s="100" customFormat="1" x14ac:dyDescent="0.2">
      <c r="A105" s="139" t="s">
        <v>172</v>
      </c>
      <c r="B105" s="138" t="str">
        <f ca="1">CONCATENATE(VLOOKUP("*ID",C:D,2,FALSE),"C",COUNTIF(OFFSET(A$1,0,0,ROW(),1), "*conditie")*10)</f>
        <v>IST01C60</v>
      </c>
      <c r="C105" s="152" t="s">
        <v>229</v>
      </c>
      <c r="D105" s="153"/>
      <c r="E105" s="153"/>
      <c r="F105" s="139" t="s">
        <v>155</v>
      </c>
      <c r="G105" s="139" t="s">
        <v>20</v>
      </c>
      <c r="H105" s="139" t="s">
        <v>215</v>
      </c>
    </row>
    <row r="106" spans="1:8" s="100" customFormat="1" outlineLevel="1" x14ac:dyDescent="0.2">
      <c r="A106" s="111"/>
      <c r="B106" s="119"/>
      <c r="C106" s="103"/>
    </row>
    <row r="107" spans="1:8" s="100" customFormat="1" outlineLevel="1" x14ac:dyDescent="0.2">
      <c r="A107" s="111" t="s">
        <v>62</v>
      </c>
      <c r="B107" s="133"/>
      <c r="C107" s="136"/>
    </row>
    <row r="108" spans="1:8" s="100" customFormat="1" outlineLevel="1" x14ac:dyDescent="0.2">
      <c r="A108" s="111"/>
      <c r="B108" s="119"/>
      <c r="C108" s="103"/>
    </row>
    <row r="109" spans="1:8" s="88" customFormat="1" outlineLevel="1" x14ac:dyDescent="0.2">
      <c r="A109" s="140" t="s">
        <v>173</v>
      </c>
      <c r="B109" s="140" t="str">
        <f ca="1">CONCATENATE(VLOOKUP("*ID",C:D,2,FALSE),"C",COUNTIF(OFFSET(A$1,0,0,ROW(),1), "*conditie")*10)&amp; "T" &amp;(COUNTIF(OFFSET(B$1,0,0,ROW()-1,1),CONCATENATE(VLOOKUP("*ID",C:D,2,FALSE),"C",COUNTIF(OFFSET(A$1,0,0,ROW(),1), "*conditie")*10)&amp; "T*") +1) * 10</f>
        <v>IST01C60T10</v>
      </c>
      <c r="C109" s="151"/>
      <c r="D109" s="151"/>
      <c r="E109" s="151"/>
      <c r="F109" s="140" t="s">
        <v>155</v>
      </c>
      <c r="G109" s="140" t="s">
        <v>20</v>
      </c>
      <c r="H109" s="140" t="s">
        <v>215</v>
      </c>
    </row>
    <row r="110" spans="1:8" s="136" customFormat="1" outlineLevel="2" x14ac:dyDescent="0.2">
      <c r="A110" s="111"/>
      <c r="B110" s="123"/>
      <c r="C110" s="137"/>
      <c r="D110" s="137"/>
      <c r="E110" s="137"/>
    </row>
    <row r="111" spans="1:8" s="136" customFormat="1" outlineLevel="2" x14ac:dyDescent="0.2">
      <c r="A111" s="111" t="s">
        <v>117</v>
      </c>
      <c r="B111" s="135" t="s">
        <v>237</v>
      </c>
      <c r="C111" s="137"/>
      <c r="D111" s="137"/>
      <c r="E111" s="137"/>
    </row>
    <row r="112" spans="1:8" s="136" customFormat="1" outlineLevel="2" x14ac:dyDescent="0.2">
      <c r="A112" s="111"/>
      <c r="B112" s="123"/>
      <c r="C112" s="137"/>
      <c r="D112" s="137"/>
      <c r="E112" s="137"/>
    </row>
    <row r="113" spans="1:8" s="136" customFormat="1" outlineLevel="2" x14ac:dyDescent="0.2">
      <c r="A113" s="111" t="s">
        <v>118</v>
      </c>
      <c r="B113" s="123" t="s">
        <v>116</v>
      </c>
      <c r="C113" s="137"/>
      <c r="D113" s="137"/>
      <c r="E113" s="137"/>
    </row>
    <row r="114" spans="1:8" s="136" customFormat="1" outlineLevel="2" x14ac:dyDescent="0.2">
      <c r="A114" s="111"/>
      <c r="B114" s="123"/>
      <c r="C114" s="137"/>
      <c r="D114" s="137"/>
      <c r="E114" s="137"/>
    </row>
    <row r="115" spans="1:8" s="136" customFormat="1" outlineLevel="2" x14ac:dyDescent="0.2">
      <c r="A115" s="111"/>
      <c r="B115" s="124"/>
      <c r="C115" s="124"/>
      <c r="D115" s="124"/>
      <c r="E115" s="125"/>
      <c r="F115" s="124"/>
      <c r="G115" s="124"/>
    </row>
    <row r="116" spans="1:8" s="136" customFormat="1" outlineLevel="2" x14ac:dyDescent="0.2">
      <c r="A116" s="111" t="s">
        <v>33</v>
      </c>
      <c r="B116" s="126" t="s">
        <v>219</v>
      </c>
      <c r="C116" s="126"/>
      <c r="D116" s="126"/>
      <c r="E116" s="126"/>
      <c r="F116" s="126"/>
      <c r="G116" s="126"/>
    </row>
    <row r="117" spans="1:8" s="136" customFormat="1" outlineLevel="2" x14ac:dyDescent="0.2">
      <c r="A117" s="111"/>
      <c r="B117" s="123"/>
      <c r="C117" s="137"/>
      <c r="D117" s="137"/>
      <c r="E117" s="137"/>
    </row>
    <row r="118" spans="1:8" s="136" customFormat="1" outlineLevel="2" x14ac:dyDescent="0.2">
      <c r="A118" s="112" t="s">
        <v>34</v>
      </c>
      <c r="B118" s="123" t="s">
        <v>212</v>
      </c>
      <c r="C118" s="137"/>
      <c r="D118" s="137"/>
      <c r="E118" s="137"/>
    </row>
    <row r="119" spans="1:8" s="136" customFormat="1" outlineLevel="2" x14ac:dyDescent="0.2">
      <c r="A119" s="111"/>
      <c r="B119" s="123"/>
      <c r="C119" s="137"/>
      <c r="D119" s="137"/>
      <c r="E119" s="137"/>
    </row>
    <row r="120" spans="1:8" s="136" customFormat="1" outlineLevel="2" x14ac:dyDescent="0.2">
      <c r="A120" s="111" t="s">
        <v>152</v>
      </c>
      <c r="B120" s="135" t="s">
        <v>223</v>
      </c>
      <c r="C120" s="137"/>
      <c r="D120" s="137"/>
      <c r="E120" s="137"/>
    </row>
    <row r="121" spans="1:8" s="124" customFormat="1" outlineLevel="2" x14ac:dyDescent="0.2">
      <c r="A121" s="127"/>
    </row>
    <row r="122" spans="1:8" s="136" customFormat="1" outlineLevel="2" x14ac:dyDescent="0.2">
      <c r="A122" s="111" t="s">
        <v>47</v>
      </c>
      <c r="B122" s="123"/>
      <c r="C122" s="137"/>
      <c r="D122" s="137"/>
      <c r="E122" s="137"/>
    </row>
    <row r="123" spans="1:8" s="124" customFormat="1" outlineLevel="2" x14ac:dyDescent="0.2">
      <c r="A123" s="127"/>
    </row>
    <row r="124" spans="1:8" s="100" customFormat="1" x14ac:dyDescent="0.2">
      <c r="A124" s="139" t="s">
        <v>172</v>
      </c>
      <c r="B124" s="138" t="str">
        <f ca="1">CONCATENATE(VLOOKUP("*ID",C:D,2,FALSE),"C",COUNTIF(OFFSET(A$1,0,0,ROW(),1), "*conditie")*10)</f>
        <v>IST01C70</v>
      </c>
      <c r="C124" s="152" t="s">
        <v>230</v>
      </c>
      <c r="D124" s="153"/>
      <c r="E124" s="153"/>
      <c r="F124" s="139" t="s">
        <v>155</v>
      </c>
      <c r="G124" s="139" t="s">
        <v>20</v>
      </c>
      <c r="H124" s="139" t="s">
        <v>215</v>
      </c>
    </row>
    <row r="125" spans="1:8" s="100" customFormat="1" outlineLevel="1" x14ac:dyDescent="0.2">
      <c r="A125" s="111"/>
      <c r="B125" s="119"/>
      <c r="C125" s="103"/>
    </row>
    <row r="126" spans="1:8" s="100" customFormat="1" outlineLevel="1" x14ac:dyDescent="0.2">
      <c r="A126" s="111" t="s">
        <v>62</v>
      </c>
      <c r="B126" s="133"/>
      <c r="C126" s="136"/>
    </row>
    <row r="127" spans="1:8" s="100" customFormat="1" outlineLevel="1" x14ac:dyDescent="0.2">
      <c r="A127" s="111"/>
      <c r="B127" s="119"/>
      <c r="C127" s="103"/>
    </row>
    <row r="128" spans="1:8" s="88" customFormat="1" outlineLevel="1" x14ac:dyDescent="0.2">
      <c r="A128" s="140" t="s">
        <v>173</v>
      </c>
      <c r="B128" s="140" t="str">
        <f ca="1">CONCATENATE(VLOOKUP("*ID",C:D,2,FALSE),"C",COUNTIF(OFFSET(A$1,0,0,ROW(),1), "*conditie")*10)&amp; "T" &amp;(COUNTIF(OFFSET(B$1,0,0,ROW()-1,1),CONCATENATE(VLOOKUP("*ID",C:D,2,FALSE),"C",COUNTIF(OFFSET(A$1,0,0,ROW(),1), "*conditie")*10)&amp; "T*") +1) * 10</f>
        <v>IST01C70T10</v>
      </c>
      <c r="C128" s="151"/>
      <c r="D128" s="151"/>
      <c r="E128" s="151"/>
      <c r="F128" s="140" t="s">
        <v>155</v>
      </c>
      <c r="G128" s="140" t="s">
        <v>20</v>
      </c>
      <c r="H128" s="140" t="s">
        <v>215</v>
      </c>
    </row>
    <row r="129" spans="1:8" s="136" customFormat="1" outlineLevel="2" x14ac:dyDescent="0.2">
      <c r="A129" s="111"/>
      <c r="B129" s="123"/>
      <c r="C129" s="137"/>
      <c r="D129" s="137"/>
      <c r="E129" s="137"/>
    </row>
    <row r="130" spans="1:8" s="136" customFormat="1" outlineLevel="2" x14ac:dyDescent="0.2">
      <c r="A130" s="111" t="s">
        <v>117</v>
      </c>
      <c r="B130" s="135"/>
      <c r="C130" s="137"/>
      <c r="D130" s="137"/>
      <c r="E130" s="137"/>
    </row>
    <row r="131" spans="1:8" s="136" customFormat="1" outlineLevel="2" x14ac:dyDescent="0.2">
      <c r="A131" s="111"/>
      <c r="B131" s="123"/>
      <c r="C131" s="137"/>
      <c r="D131" s="137"/>
      <c r="E131" s="137"/>
    </row>
    <row r="132" spans="1:8" s="136" customFormat="1" outlineLevel="2" x14ac:dyDescent="0.2">
      <c r="A132" s="111" t="s">
        <v>118</v>
      </c>
      <c r="B132" s="123" t="s">
        <v>116</v>
      </c>
      <c r="C132" s="137"/>
      <c r="D132" s="137"/>
      <c r="E132" s="137"/>
    </row>
    <row r="133" spans="1:8" s="136" customFormat="1" outlineLevel="2" x14ac:dyDescent="0.2">
      <c r="A133" s="111"/>
      <c r="B133" s="123"/>
      <c r="C133" s="137"/>
      <c r="D133" s="137"/>
      <c r="E133" s="137"/>
    </row>
    <row r="134" spans="1:8" s="136" customFormat="1" outlineLevel="2" x14ac:dyDescent="0.2">
      <c r="A134" s="111"/>
      <c r="B134" s="124"/>
      <c r="C134" s="124"/>
      <c r="D134" s="124"/>
      <c r="E134" s="125"/>
      <c r="F134" s="124"/>
      <c r="G134" s="124"/>
    </row>
    <row r="135" spans="1:8" s="136" customFormat="1" outlineLevel="2" x14ac:dyDescent="0.2">
      <c r="A135" s="111" t="s">
        <v>33</v>
      </c>
      <c r="B135" s="126" t="s">
        <v>219</v>
      </c>
      <c r="C135" s="126"/>
      <c r="D135" s="126"/>
      <c r="E135" s="126"/>
      <c r="F135" s="126"/>
      <c r="G135" s="126"/>
    </row>
    <row r="136" spans="1:8" s="136" customFormat="1" outlineLevel="2" x14ac:dyDescent="0.2">
      <c r="A136" s="111"/>
      <c r="B136" s="123"/>
      <c r="C136" s="137"/>
      <c r="D136" s="137"/>
      <c r="E136" s="137"/>
    </row>
    <row r="137" spans="1:8" s="136" customFormat="1" outlineLevel="2" x14ac:dyDescent="0.2">
      <c r="A137" s="112" t="s">
        <v>34</v>
      </c>
      <c r="B137" s="123" t="s">
        <v>212</v>
      </c>
      <c r="C137" s="137"/>
      <c r="D137" s="137"/>
      <c r="E137" s="137"/>
    </row>
    <row r="138" spans="1:8" s="136" customFormat="1" outlineLevel="2" x14ac:dyDescent="0.2">
      <c r="A138" s="111"/>
      <c r="B138" s="123"/>
      <c r="C138" s="137"/>
      <c r="D138" s="137"/>
      <c r="E138" s="137"/>
    </row>
    <row r="139" spans="1:8" s="136" customFormat="1" outlineLevel="2" x14ac:dyDescent="0.2">
      <c r="A139" s="111" t="s">
        <v>152</v>
      </c>
      <c r="B139" s="135" t="s">
        <v>223</v>
      </c>
      <c r="C139" s="137"/>
      <c r="D139" s="137"/>
      <c r="E139" s="137"/>
    </row>
    <row r="140" spans="1:8" s="124" customFormat="1" outlineLevel="2" x14ac:dyDescent="0.2">
      <c r="A140" s="127"/>
    </row>
    <row r="141" spans="1:8" s="136" customFormat="1" outlineLevel="2" x14ac:dyDescent="0.2">
      <c r="A141" s="111" t="s">
        <v>47</v>
      </c>
      <c r="B141" s="123"/>
      <c r="C141" s="137"/>
      <c r="D141" s="137"/>
      <c r="E141" s="137"/>
    </row>
    <row r="142" spans="1:8" s="124" customFormat="1" outlineLevel="2" x14ac:dyDescent="0.2">
      <c r="A142" s="127"/>
    </row>
    <row r="143" spans="1:8" s="100" customFormat="1" x14ac:dyDescent="0.2">
      <c r="A143" s="139" t="s">
        <v>172</v>
      </c>
      <c r="B143" s="138" t="str">
        <f ca="1">CONCATENATE(VLOOKUP("*ID",C:D,2,FALSE),"C",COUNTIF(OFFSET(A$1,0,0,ROW(),1), "*conditie")*10)</f>
        <v>IST01C80</v>
      </c>
      <c r="C143" s="152" t="s">
        <v>231</v>
      </c>
      <c r="D143" s="153"/>
      <c r="E143" s="153"/>
      <c r="F143" s="139" t="s">
        <v>155</v>
      </c>
      <c r="G143" s="139" t="s">
        <v>20</v>
      </c>
      <c r="H143" s="139" t="s">
        <v>215</v>
      </c>
    </row>
    <row r="144" spans="1:8" s="100" customFormat="1" outlineLevel="1" x14ac:dyDescent="0.2">
      <c r="A144" s="111"/>
      <c r="B144" s="119"/>
      <c r="C144" s="103"/>
    </row>
    <row r="145" spans="1:8" s="100" customFormat="1" outlineLevel="1" x14ac:dyDescent="0.2">
      <c r="A145" s="111" t="s">
        <v>62</v>
      </c>
      <c r="B145" s="133"/>
      <c r="C145" s="136"/>
    </row>
    <row r="146" spans="1:8" s="100" customFormat="1" outlineLevel="1" x14ac:dyDescent="0.2">
      <c r="A146" s="111"/>
      <c r="B146" s="119"/>
      <c r="C146" s="103"/>
    </row>
    <row r="147" spans="1:8" s="88" customFormat="1" outlineLevel="1" x14ac:dyDescent="0.2">
      <c r="A147" s="140" t="s">
        <v>173</v>
      </c>
      <c r="B147" s="140" t="str">
        <f ca="1">CONCATENATE(VLOOKUP("*ID",C:D,2,FALSE),"C",COUNTIF(OFFSET(A$1,0,0,ROW(),1), "*conditie")*10)&amp; "T" &amp;(COUNTIF(OFFSET(B$1,0,0,ROW()-1,1),CONCATENATE(VLOOKUP("*ID",C:D,2,FALSE),"C",COUNTIF(OFFSET(A$1,0,0,ROW(),1), "*conditie")*10)&amp; "T*") +1) * 10</f>
        <v>IST01C80T10</v>
      </c>
      <c r="C147" s="151"/>
      <c r="D147" s="151"/>
      <c r="E147" s="151"/>
      <c r="F147" s="140" t="s">
        <v>155</v>
      </c>
      <c r="G147" s="140" t="s">
        <v>20</v>
      </c>
      <c r="H147" s="140" t="s">
        <v>215</v>
      </c>
    </row>
    <row r="148" spans="1:8" s="136" customFormat="1" outlineLevel="2" x14ac:dyDescent="0.2">
      <c r="A148" s="111"/>
      <c r="B148" s="123"/>
      <c r="C148" s="137"/>
      <c r="D148" s="137"/>
      <c r="E148" s="137"/>
    </row>
    <row r="149" spans="1:8" s="136" customFormat="1" outlineLevel="2" x14ac:dyDescent="0.2">
      <c r="A149" s="111" t="s">
        <v>117</v>
      </c>
      <c r="B149" s="135" t="s">
        <v>232</v>
      </c>
      <c r="C149" s="137"/>
      <c r="D149" s="137"/>
      <c r="E149" s="137"/>
    </row>
    <row r="150" spans="1:8" s="136" customFormat="1" outlineLevel="2" x14ac:dyDescent="0.2">
      <c r="A150" s="111"/>
      <c r="B150" s="123"/>
      <c r="C150" s="137"/>
      <c r="D150" s="137"/>
      <c r="E150" s="137"/>
    </row>
    <row r="151" spans="1:8" s="136" customFormat="1" outlineLevel="2" x14ac:dyDescent="0.2">
      <c r="A151" s="111" t="s">
        <v>118</v>
      </c>
      <c r="B151" s="123" t="s">
        <v>116</v>
      </c>
      <c r="C151" s="137"/>
      <c r="D151" s="137"/>
      <c r="E151" s="137"/>
    </row>
    <row r="152" spans="1:8" s="136" customFormat="1" outlineLevel="2" x14ac:dyDescent="0.2">
      <c r="A152" s="111"/>
      <c r="B152" s="123"/>
      <c r="C152" s="137"/>
      <c r="D152" s="137"/>
      <c r="E152" s="137"/>
    </row>
    <row r="153" spans="1:8" s="136" customFormat="1" outlineLevel="2" x14ac:dyDescent="0.2">
      <c r="A153" s="111"/>
      <c r="B153" s="124"/>
      <c r="C153" s="124"/>
      <c r="D153" s="124"/>
      <c r="E153" s="125"/>
      <c r="F153" s="124"/>
      <c r="G153" s="124"/>
    </row>
    <row r="154" spans="1:8" s="136" customFormat="1" outlineLevel="2" x14ac:dyDescent="0.2">
      <c r="A154" s="111" t="s">
        <v>33</v>
      </c>
      <c r="B154" s="126" t="s">
        <v>219</v>
      </c>
      <c r="C154" s="126"/>
      <c r="D154" s="126"/>
      <c r="E154" s="126"/>
      <c r="F154" s="126"/>
      <c r="G154" s="126"/>
    </row>
    <row r="155" spans="1:8" s="136" customFormat="1" outlineLevel="2" x14ac:dyDescent="0.2">
      <c r="A155" s="111"/>
      <c r="B155" s="123"/>
      <c r="C155" s="137"/>
      <c r="D155" s="137"/>
      <c r="E155" s="137"/>
    </row>
    <row r="156" spans="1:8" s="136" customFormat="1" outlineLevel="2" x14ac:dyDescent="0.2">
      <c r="A156" s="112" t="s">
        <v>34</v>
      </c>
      <c r="B156" s="123" t="s">
        <v>212</v>
      </c>
      <c r="C156" s="137"/>
      <c r="D156" s="137"/>
      <c r="E156" s="137"/>
    </row>
    <row r="157" spans="1:8" s="136" customFormat="1" outlineLevel="2" x14ac:dyDescent="0.2">
      <c r="A157" s="111"/>
      <c r="B157" s="123"/>
      <c r="C157" s="137"/>
      <c r="D157" s="137"/>
      <c r="E157" s="137"/>
    </row>
    <row r="158" spans="1:8" s="136" customFormat="1" outlineLevel="2" x14ac:dyDescent="0.2">
      <c r="A158" s="111" t="s">
        <v>152</v>
      </c>
      <c r="B158" s="135" t="s">
        <v>223</v>
      </c>
      <c r="C158" s="137"/>
      <c r="D158" s="137"/>
      <c r="E158" s="137"/>
    </row>
    <row r="159" spans="1:8" s="124" customFormat="1" outlineLevel="2" x14ac:dyDescent="0.2">
      <c r="A159" s="127"/>
    </row>
    <row r="160" spans="1:8" s="136" customFormat="1" outlineLevel="2" x14ac:dyDescent="0.2">
      <c r="A160" s="111" t="s">
        <v>47</v>
      </c>
      <c r="B160" s="123"/>
      <c r="C160" s="137"/>
      <c r="D160" s="137"/>
      <c r="E160" s="137"/>
    </row>
    <row r="161" spans="1:8" s="124" customFormat="1" outlineLevel="2" x14ac:dyDescent="0.2">
      <c r="A161" s="127"/>
    </row>
    <row r="162" spans="1:8" s="88" customFormat="1" outlineLevel="1" x14ac:dyDescent="0.2">
      <c r="A162" s="150" t="s">
        <v>173</v>
      </c>
      <c r="B162" s="150" t="str">
        <f ca="1">CONCATENATE(VLOOKUP("*ID",C:D,2,FALSE),"C",COUNTIF(OFFSET(A$1,0,0,ROW(),1), "*conditie")*10)&amp; "T" &amp;(COUNTIF(OFFSET(B$1,0,0,ROW()-1,1),CONCATENATE(VLOOKUP("*ID",C:D,2,FALSE),"C",COUNTIF(OFFSET(A$1,0,0,ROW(),1), "*conditie")*10)&amp; "T*") +1) * 10</f>
        <v>IST01C80T20</v>
      </c>
      <c r="C162" s="151" t="s">
        <v>240</v>
      </c>
      <c r="D162" s="151"/>
      <c r="E162" s="151"/>
      <c r="F162" s="150" t="s">
        <v>155</v>
      </c>
      <c r="G162" s="150" t="s">
        <v>20</v>
      </c>
      <c r="H162" s="150" t="s">
        <v>215</v>
      </c>
    </row>
    <row r="163" spans="1:8" s="136" customFormat="1" outlineLevel="2" x14ac:dyDescent="0.2">
      <c r="A163" s="111"/>
      <c r="B163" s="123"/>
      <c r="C163" s="137"/>
      <c r="D163" s="137"/>
      <c r="E163" s="137"/>
    </row>
    <row r="164" spans="1:8" s="136" customFormat="1" outlineLevel="2" x14ac:dyDescent="0.2">
      <c r="A164" s="111" t="s">
        <v>117</v>
      </c>
      <c r="B164" s="135" t="s">
        <v>232</v>
      </c>
      <c r="C164" s="137"/>
      <c r="D164" s="137"/>
      <c r="E164" s="137"/>
    </row>
    <row r="165" spans="1:8" s="136" customFormat="1" outlineLevel="2" x14ac:dyDescent="0.2">
      <c r="A165" s="111"/>
      <c r="B165" s="123"/>
      <c r="C165" s="137"/>
      <c r="D165" s="137"/>
      <c r="E165" s="137"/>
    </row>
    <row r="166" spans="1:8" s="136" customFormat="1" outlineLevel="2" x14ac:dyDescent="0.2">
      <c r="A166" s="111" t="s">
        <v>118</v>
      </c>
      <c r="B166" s="123" t="s">
        <v>116</v>
      </c>
      <c r="C166" s="137"/>
      <c r="D166" s="137"/>
      <c r="E166" s="137"/>
    </row>
    <row r="167" spans="1:8" s="136" customFormat="1" outlineLevel="2" x14ac:dyDescent="0.2">
      <c r="A167" s="111"/>
      <c r="B167" s="123"/>
      <c r="C167" s="137"/>
      <c r="D167" s="137"/>
      <c r="E167" s="137"/>
    </row>
    <row r="168" spans="1:8" s="136" customFormat="1" outlineLevel="2" x14ac:dyDescent="0.2">
      <c r="A168" s="111"/>
      <c r="B168" s="124"/>
      <c r="C168" s="124"/>
      <c r="D168" s="124"/>
      <c r="E168" s="125"/>
      <c r="F168" s="124"/>
      <c r="G168" s="124"/>
    </row>
    <row r="169" spans="1:8" s="136" customFormat="1" outlineLevel="2" x14ac:dyDescent="0.2">
      <c r="A169" s="111" t="s">
        <v>33</v>
      </c>
      <c r="B169" s="126" t="s">
        <v>219</v>
      </c>
      <c r="C169" s="126"/>
      <c r="D169" s="126"/>
      <c r="E169" s="126"/>
      <c r="F169" s="126"/>
      <c r="G169" s="126"/>
    </row>
    <row r="170" spans="1:8" s="136" customFormat="1" outlineLevel="2" x14ac:dyDescent="0.2">
      <c r="A170" s="111"/>
      <c r="B170" s="123"/>
      <c r="C170" s="137"/>
      <c r="D170" s="137"/>
      <c r="E170" s="137"/>
    </row>
    <row r="171" spans="1:8" s="136" customFormat="1" outlineLevel="2" x14ac:dyDescent="0.2">
      <c r="A171" s="112" t="s">
        <v>34</v>
      </c>
      <c r="B171" s="123" t="s">
        <v>212</v>
      </c>
      <c r="C171" s="137"/>
      <c r="D171" s="137"/>
      <c r="E171" s="137"/>
    </row>
    <row r="172" spans="1:8" s="136" customFormat="1" outlineLevel="2" x14ac:dyDescent="0.2">
      <c r="A172" s="111"/>
      <c r="B172" s="123"/>
      <c r="C172" s="137"/>
      <c r="D172" s="137"/>
      <c r="E172" s="137"/>
    </row>
    <row r="173" spans="1:8" s="136" customFormat="1" outlineLevel="2" x14ac:dyDescent="0.2">
      <c r="A173" s="111" t="s">
        <v>152</v>
      </c>
      <c r="B173" s="135" t="s">
        <v>223</v>
      </c>
      <c r="C173" s="137"/>
      <c r="D173" s="137"/>
      <c r="E173" s="137"/>
    </row>
    <row r="174" spans="1:8" s="124" customFormat="1" outlineLevel="2" x14ac:dyDescent="0.2">
      <c r="A174" s="127"/>
    </row>
    <row r="175" spans="1:8" s="136" customFormat="1" outlineLevel="2" x14ac:dyDescent="0.2">
      <c r="A175" s="111" t="s">
        <v>47</v>
      </c>
      <c r="B175" s="123"/>
      <c r="C175" s="137"/>
      <c r="D175" s="137"/>
      <c r="E175" s="137"/>
    </row>
    <row r="176" spans="1:8" s="124" customFormat="1" outlineLevel="2" x14ac:dyDescent="0.2">
      <c r="A176" s="127"/>
    </row>
    <row r="177" spans="1:8" s="100" customFormat="1" x14ac:dyDescent="0.2">
      <c r="A177" s="139" t="s">
        <v>172</v>
      </c>
      <c r="B177" s="138" t="str">
        <f ca="1">CONCATENATE(VLOOKUP("*ID",C:D,2,FALSE),"C",COUNTIF(OFFSET(A$1,0,0,ROW(),1), "*conditie")*10)</f>
        <v>IST01C90</v>
      </c>
      <c r="C177" s="152" t="s">
        <v>233</v>
      </c>
      <c r="D177" s="153"/>
      <c r="E177" s="153"/>
      <c r="F177" s="139" t="s">
        <v>155</v>
      </c>
      <c r="G177" s="139" t="s">
        <v>20</v>
      </c>
      <c r="H177" s="139" t="s">
        <v>215</v>
      </c>
    </row>
    <row r="178" spans="1:8" s="100" customFormat="1" outlineLevel="1" x14ac:dyDescent="0.2">
      <c r="A178" s="111"/>
      <c r="B178" s="119"/>
      <c r="C178" s="103"/>
    </row>
    <row r="179" spans="1:8" s="100" customFormat="1" outlineLevel="1" x14ac:dyDescent="0.2">
      <c r="A179" s="111" t="s">
        <v>62</v>
      </c>
      <c r="B179" s="133"/>
      <c r="C179" s="136"/>
    </row>
    <row r="180" spans="1:8" s="100" customFormat="1" outlineLevel="1" x14ac:dyDescent="0.2">
      <c r="A180" s="111"/>
      <c r="B180" s="119"/>
      <c r="C180" s="103"/>
    </row>
    <row r="181" spans="1:8" s="88" customFormat="1" outlineLevel="1" x14ac:dyDescent="0.2">
      <c r="A181" s="140" t="s">
        <v>173</v>
      </c>
      <c r="B181" s="140" t="str">
        <f ca="1">CONCATENATE(VLOOKUP("*ID",C:D,2,FALSE),"C",COUNTIF(OFFSET(A$1,0,0,ROW(),1), "*conditie")*10)&amp; "T" &amp;(COUNTIF(OFFSET(B$1,0,0,ROW()-1,1),CONCATENATE(VLOOKUP("*ID",C:D,2,FALSE),"C",COUNTIF(OFFSET(A$1,0,0,ROW(),1), "*conditie")*10)&amp; "T*") +1) * 10</f>
        <v>IST01C90T10</v>
      </c>
      <c r="C181" s="151"/>
      <c r="D181" s="151"/>
      <c r="E181" s="151"/>
      <c r="F181" s="140" t="s">
        <v>155</v>
      </c>
      <c r="G181" s="140" t="s">
        <v>20</v>
      </c>
      <c r="H181" s="140" t="s">
        <v>215</v>
      </c>
    </row>
    <row r="182" spans="1:8" s="136" customFormat="1" outlineLevel="2" x14ac:dyDescent="0.2">
      <c r="A182" s="111"/>
      <c r="B182" s="123"/>
      <c r="C182" s="137"/>
      <c r="D182" s="137"/>
      <c r="E182" s="137"/>
    </row>
    <row r="183" spans="1:8" s="136" customFormat="1" outlineLevel="2" x14ac:dyDescent="0.2">
      <c r="A183" s="111" t="s">
        <v>117</v>
      </c>
      <c r="B183" s="135" t="s">
        <v>234</v>
      </c>
      <c r="C183" s="137"/>
      <c r="D183" s="137"/>
      <c r="E183" s="137"/>
    </row>
    <row r="184" spans="1:8" s="136" customFormat="1" outlineLevel="2" x14ac:dyDescent="0.2">
      <c r="A184" s="111"/>
      <c r="B184" s="123"/>
      <c r="C184" s="137"/>
      <c r="D184" s="137"/>
      <c r="E184" s="137"/>
    </row>
    <row r="185" spans="1:8" s="136" customFormat="1" outlineLevel="2" x14ac:dyDescent="0.2">
      <c r="A185" s="111" t="s">
        <v>118</v>
      </c>
      <c r="B185" s="123" t="s">
        <v>116</v>
      </c>
      <c r="C185" s="137"/>
      <c r="D185" s="137"/>
      <c r="E185" s="137"/>
    </row>
    <row r="186" spans="1:8" s="136" customFormat="1" outlineLevel="2" x14ac:dyDescent="0.2">
      <c r="A186" s="111"/>
      <c r="B186" s="123"/>
      <c r="C186" s="137"/>
      <c r="D186" s="137"/>
      <c r="E186" s="137"/>
    </row>
    <row r="187" spans="1:8" s="136" customFormat="1" outlineLevel="2" x14ac:dyDescent="0.2">
      <c r="A187" s="111"/>
      <c r="B187" s="124"/>
      <c r="C187" s="124"/>
      <c r="D187" s="124"/>
      <c r="E187" s="125"/>
      <c r="F187" s="124"/>
      <c r="G187" s="124"/>
    </row>
    <row r="188" spans="1:8" s="136" customFormat="1" outlineLevel="2" x14ac:dyDescent="0.2">
      <c r="A188" s="111" t="s">
        <v>33</v>
      </c>
      <c r="B188" s="126" t="s">
        <v>219</v>
      </c>
      <c r="C188" s="126"/>
      <c r="D188" s="126"/>
      <c r="E188" s="126"/>
      <c r="F188" s="126"/>
      <c r="G188" s="126"/>
    </row>
    <row r="189" spans="1:8" s="136" customFormat="1" outlineLevel="2" x14ac:dyDescent="0.2">
      <c r="A189" s="111"/>
      <c r="B189" s="123"/>
      <c r="C189" s="137"/>
      <c r="D189" s="137"/>
      <c r="E189" s="137"/>
    </row>
    <row r="190" spans="1:8" s="136" customFormat="1" outlineLevel="2" x14ac:dyDescent="0.2">
      <c r="A190" s="112" t="s">
        <v>34</v>
      </c>
      <c r="B190" s="123" t="s">
        <v>212</v>
      </c>
      <c r="C190" s="137"/>
      <c r="D190" s="137"/>
      <c r="E190" s="137"/>
    </row>
    <row r="191" spans="1:8" s="136" customFormat="1" outlineLevel="2" x14ac:dyDescent="0.2">
      <c r="A191" s="111"/>
      <c r="B191" s="123"/>
      <c r="C191" s="137"/>
      <c r="D191" s="137"/>
      <c r="E191" s="137"/>
    </row>
    <row r="192" spans="1:8" s="136" customFormat="1" outlineLevel="2" x14ac:dyDescent="0.2">
      <c r="A192" s="111" t="s">
        <v>152</v>
      </c>
      <c r="B192" s="135" t="s">
        <v>223</v>
      </c>
      <c r="C192" s="137"/>
      <c r="D192" s="137"/>
      <c r="E192" s="137"/>
    </row>
    <row r="193" spans="1:8" s="124" customFormat="1" outlineLevel="2" x14ac:dyDescent="0.2">
      <c r="A193" s="127"/>
    </row>
    <row r="194" spans="1:8" s="136" customFormat="1" outlineLevel="2" x14ac:dyDescent="0.2">
      <c r="A194" s="111" t="s">
        <v>47</v>
      </c>
      <c r="B194" s="123"/>
      <c r="C194" s="137"/>
      <c r="D194" s="137"/>
      <c r="E194" s="137"/>
    </row>
    <row r="195" spans="1:8" s="124" customFormat="1" outlineLevel="2" x14ac:dyDescent="0.2">
      <c r="A195" s="127"/>
    </row>
    <row r="196" spans="1:8" s="100" customFormat="1" x14ac:dyDescent="0.2">
      <c r="A196" s="143" t="s">
        <v>172</v>
      </c>
      <c r="B196" s="142" t="str">
        <f ca="1">CONCATENATE(VLOOKUP("*ID",C:D,2,FALSE),"C",COUNTIF(OFFSET(A$1,0,0,ROW(),1), "*conditie")*10)</f>
        <v>IST01C100</v>
      </c>
      <c r="C196" s="152" t="s">
        <v>235</v>
      </c>
      <c r="D196" s="153"/>
      <c r="E196" s="153"/>
      <c r="F196" s="143" t="s">
        <v>155</v>
      </c>
      <c r="G196" s="143" t="s">
        <v>20</v>
      </c>
      <c r="H196" s="143" t="s">
        <v>215</v>
      </c>
    </row>
    <row r="197" spans="1:8" s="100" customFormat="1" outlineLevel="1" x14ac:dyDescent="0.2">
      <c r="A197" s="111"/>
      <c r="B197" s="119"/>
      <c r="C197" s="103"/>
    </row>
    <row r="198" spans="1:8" s="100" customFormat="1" outlineLevel="1" x14ac:dyDescent="0.2">
      <c r="A198" s="111" t="s">
        <v>62</v>
      </c>
      <c r="B198" s="133"/>
      <c r="C198" s="136"/>
    </row>
    <row r="199" spans="1:8" s="100" customFormat="1" outlineLevel="1" x14ac:dyDescent="0.2">
      <c r="A199" s="111"/>
      <c r="B199" s="119"/>
      <c r="C199" s="103"/>
    </row>
    <row r="200" spans="1:8" s="88" customFormat="1" outlineLevel="1" x14ac:dyDescent="0.2">
      <c r="A200" s="141" t="s">
        <v>173</v>
      </c>
      <c r="B200" s="141" t="str">
        <f ca="1">CONCATENATE(VLOOKUP("*ID",C:D,2,FALSE),"C",COUNTIF(OFFSET(A$1,0,0,ROW(),1), "*conditie")*10)&amp; "T" &amp;(COUNTIF(OFFSET(B$1,0,0,ROW()-1,1),CONCATENATE(VLOOKUP("*ID",C:D,2,FALSE),"C",COUNTIF(OFFSET(A$1,0,0,ROW(),1), "*conditie")*10)&amp; "T*") +1) * 10</f>
        <v>IST01C100T10</v>
      </c>
      <c r="C200" s="151"/>
      <c r="D200" s="151"/>
      <c r="E200" s="151"/>
      <c r="F200" s="141" t="s">
        <v>155</v>
      </c>
      <c r="G200" s="141" t="s">
        <v>20</v>
      </c>
      <c r="H200" s="141" t="s">
        <v>215</v>
      </c>
    </row>
    <row r="201" spans="1:8" s="136" customFormat="1" outlineLevel="2" x14ac:dyDescent="0.2">
      <c r="A201" s="111"/>
      <c r="B201" s="123"/>
      <c r="C201" s="137"/>
      <c r="D201" s="137"/>
      <c r="E201" s="137"/>
    </row>
    <row r="202" spans="1:8" s="136" customFormat="1" outlineLevel="2" x14ac:dyDescent="0.2">
      <c r="A202" s="111" t="s">
        <v>117</v>
      </c>
      <c r="B202" s="135"/>
      <c r="C202" s="137"/>
      <c r="D202" s="137"/>
      <c r="E202" s="137"/>
    </row>
    <row r="203" spans="1:8" s="136" customFormat="1" outlineLevel="2" x14ac:dyDescent="0.2">
      <c r="A203" s="111"/>
      <c r="B203" s="123"/>
      <c r="C203" s="137"/>
      <c r="D203" s="137"/>
      <c r="E203" s="137"/>
    </row>
    <row r="204" spans="1:8" s="136" customFormat="1" outlineLevel="2" x14ac:dyDescent="0.2">
      <c r="A204" s="111" t="s">
        <v>118</v>
      </c>
      <c r="B204" s="123" t="s">
        <v>116</v>
      </c>
      <c r="C204" s="137"/>
      <c r="D204" s="137"/>
      <c r="E204" s="137"/>
    </row>
    <row r="205" spans="1:8" s="136" customFormat="1" outlineLevel="2" x14ac:dyDescent="0.2">
      <c r="A205" s="111"/>
      <c r="B205" s="123"/>
      <c r="C205" s="137"/>
      <c r="D205" s="137"/>
      <c r="E205" s="137"/>
    </row>
    <row r="206" spans="1:8" s="136" customFormat="1" outlineLevel="2" x14ac:dyDescent="0.2">
      <c r="A206" s="111"/>
      <c r="B206" s="124"/>
      <c r="C206" s="124"/>
      <c r="D206" s="124"/>
      <c r="E206" s="125"/>
      <c r="F206" s="124"/>
      <c r="G206" s="124"/>
    </row>
    <row r="207" spans="1:8" s="136" customFormat="1" outlineLevel="2" x14ac:dyDescent="0.2">
      <c r="A207" s="111" t="s">
        <v>33</v>
      </c>
      <c r="B207" s="126" t="s">
        <v>219</v>
      </c>
      <c r="C207" s="126"/>
      <c r="D207" s="126"/>
      <c r="E207" s="126"/>
      <c r="F207" s="126"/>
      <c r="G207" s="126"/>
    </row>
    <row r="208" spans="1:8" s="136" customFormat="1" outlineLevel="2" x14ac:dyDescent="0.2">
      <c r="A208" s="111"/>
      <c r="B208" s="123"/>
      <c r="C208" s="137"/>
      <c r="D208" s="137"/>
      <c r="E208" s="137"/>
    </row>
    <row r="209" spans="1:8" s="136" customFormat="1" outlineLevel="2" x14ac:dyDescent="0.2">
      <c r="A209" s="112" t="s">
        <v>34</v>
      </c>
      <c r="B209" s="123" t="s">
        <v>212</v>
      </c>
      <c r="C209" s="137"/>
      <c r="D209" s="137"/>
      <c r="E209" s="137"/>
    </row>
    <row r="210" spans="1:8" s="136" customFormat="1" outlineLevel="2" x14ac:dyDescent="0.2">
      <c r="A210" s="111"/>
      <c r="B210" s="123"/>
      <c r="C210" s="137"/>
      <c r="D210" s="137"/>
      <c r="E210" s="137"/>
    </row>
    <row r="211" spans="1:8" s="136" customFormat="1" outlineLevel="2" x14ac:dyDescent="0.2">
      <c r="A211" s="111" t="s">
        <v>152</v>
      </c>
      <c r="B211" s="135" t="s">
        <v>223</v>
      </c>
      <c r="C211" s="137"/>
      <c r="D211" s="137"/>
      <c r="E211" s="137"/>
    </row>
    <row r="212" spans="1:8" s="124" customFormat="1" outlineLevel="2" x14ac:dyDescent="0.2">
      <c r="A212" s="127"/>
    </row>
    <row r="213" spans="1:8" s="136" customFormat="1" outlineLevel="2" x14ac:dyDescent="0.2">
      <c r="A213" s="111" t="s">
        <v>47</v>
      </c>
      <c r="B213" s="123"/>
      <c r="C213" s="137"/>
      <c r="D213" s="137"/>
      <c r="E213" s="137"/>
    </row>
    <row r="214" spans="1:8" s="124" customFormat="1" outlineLevel="2" x14ac:dyDescent="0.2">
      <c r="A214" s="127"/>
    </row>
    <row r="215" spans="1:8" s="100" customFormat="1" x14ac:dyDescent="0.2">
      <c r="A215" s="146" t="s">
        <v>172</v>
      </c>
      <c r="B215" s="145" t="str">
        <f ca="1">CONCATENATE(VLOOKUP("*ID",C:D,2,FALSE),"C",COUNTIF(OFFSET(A$1,0,0,ROW(),1), "*conditie")*10)</f>
        <v>IST01C110</v>
      </c>
      <c r="C215" s="152" t="s">
        <v>239</v>
      </c>
      <c r="D215" s="153"/>
      <c r="E215" s="153"/>
      <c r="F215" s="146" t="s">
        <v>155</v>
      </c>
      <c r="G215" s="146" t="s">
        <v>20</v>
      </c>
      <c r="H215" s="146" t="s">
        <v>215</v>
      </c>
    </row>
    <row r="216" spans="1:8" s="100" customFormat="1" outlineLevel="1" x14ac:dyDescent="0.2">
      <c r="A216" s="111"/>
      <c r="B216" s="119"/>
      <c r="C216" s="103"/>
    </row>
    <row r="217" spans="1:8" s="100" customFormat="1" outlineLevel="1" x14ac:dyDescent="0.2">
      <c r="A217" s="111" t="s">
        <v>62</v>
      </c>
      <c r="B217" s="133"/>
      <c r="C217" s="136"/>
    </row>
    <row r="218" spans="1:8" s="100" customFormat="1" outlineLevel="1" x14ac:dyDescent="0.2">
      <c r="A218" s="111"/>
      <c r="B218" s="119"/>
      <c r="C218" s="103"/>
    </row>
    <row r="219" spans="1:8" s="88" customFormat="1" outlineLevel="1" x14ac:dyDescent="0.2">
      <c r="A219" s="144" t="s">
        <v>173</v>
      </c>
      <c r="B219" s="144" t="str">
        <f ca="1">CONCATENATE(VLOOKUP("*ID",C:D,2,FALSE),"C",COUNTIF(OFFSET(A$1,0,0,ROW(),1), "*conditie")*10)&amp; "T" &amp;(COUNTIF(OFFSET(B$1,0,0,ROW()-1,1),CONCATENATE(VLOOKUP("*ID",C:D,2,FALSE),"C",COUNTIF(OFFSET(A$1,0,0,ROW(),1), "*conditie")*10)&amp; "T*") +1) * 10</f>
        <v>IST01C110T10</v>
      </c>
      <c r="C219" s="151"/>
      <c r="D219" s="151"/>
      <c r="E219" s="151"/>
      <c r="F219" s="144" t="s">
        <v>155</v>
      </c>
      <c r="G219" s="144" t="s">
        <v>20</v>
      </c>
      <c r="H219" s="144" t="s">
        <v>215</v>
      </c>
    </row>
    <row r="220" spans="1:8" s="136" customFormat="1" outlineLevel="2" x14ac:dyDescent="0.2">
      <c r="A220" s="111"/>
      <c r="B220" s="123"/>
      <c r="C220" s="137"/>
      <c r="D220" s="137"/>
      <c r="E220" s="137"/>
    </row>
    <row r="221" spans="1:8" s="136" customFormat="1" outlineLevel="2" x14ac:dyDescent="0.2">
      <c r="A221" s="111" t="s">
        <v>117</v>
      </c>
      <c r="B221" s="135"/>
      <c r="C221" s="137"/>
      <c r="D221" s="137"/>
      <c r="E221" s="137"/>
    </row>
    <row r="222" spans="1:8" s="136" customFormat="1" outlineLevel="2" x14ac:dyDescent="0.2">
      <c r="A222" s="111"/>
      <c r="B222" s="123"/>
      <c r="C222" s="137"/>
      <c r="D222" s="137"/>
      <c r="E222" s="137"/>
    </row>
    <row r="223" spans="1:8" s="136" customFormat="1" outlineLevel="2" x14ac:dyDescent="0.2">
      <c r="A223" s="111" t="s">
        <v>118</v>
      </c>
      <c r="B223" s="123" t="s">
        <v>116</v>
      </c>
      <c r="C223" s="137"/>
      <c r="D223" s="137"/>
      <c r="E223" s="137"/>
    </row>
    <row r="224" spans="1:8" s="136" customFormat="1" outlineLevel="2" x14ac:dyDescent="0.2">
      <c r="A224" s="111"/>
      <c r="B224" s="123"/>
      <c r="C224" s="137"/>
      <c r="D224" s="137"/>
      <c r="E224" s="137"/>
    </row>
    <row r="225" spans="1:8" s="136" customFormat="1" outlineLevel="2" x14ac:dyDescent="0.2">
      <c r="A225" s="111"/>
      <c r="B225" s="124"/>
      <c r="C225" s="124"/>
      <c r="D225" s="124"/>
      <c r="E225" s="125"/>
      <c r="F225" s="124"/>
      <c r="G225" s="124"/>
    </row>
    <row r="226" spans="1:8" s="136" customFormat="1" outlineLevel="2" x14ac:dyDescent="0.2">
      <c r="A226" s="111" t="s">
        <v>33</v>
      </c>
      <c r="B226" s="126" t="s">
        <v>219</v>
      </c>
      <c r="C226" s="126"/>
      <c r="D226" s="126"/>
      <c r="E226" s="126"/>
      <c r="F226" s="126"/>
      <c r="G226" s="126"/>
    </row>
    <row r="227" spans="1:8" s="136" customFormat="1" outlineLevel="2" x14ac:dyDescent="0.2">
      <c r="A227" s="111"/>
      <c r="B227" s="123"/>
      <c r="C227" s="137"/>
      <c r="D227" s="137"/>
      <c r="E227" s="137"/>
    </row>
    <row r="228" spans="1:8" s="136" customFormat="1" outlineLevel="2" x14ac:dyDescent="0.2">
      <c r="A228" s="112" t="s">
        <v>34</v>
      </c>
      <c r="B228" s="123" t="s">
        <v>212</v>
      </c>
      <c r="C228" s="137"/>
      <c r="D228" s="137"/>
      <c r="E228" s="137"/>
    </row>
    <row r="229" spans="1:8" s="136" customFormat="1" outlineLevel="2" x14ac:dyDescent="0.2">
      <c r="A229" s="111"/>
      <c r="B229" s="123"/>
      <c r="C229" s="137"/>
      <c r="D229" s="137"/>
      <c r="E229" s="137"/>
    </row>
    <row r="230" spans="1:8" s="136" customFormat="1" outlineLevel="2" x14ac:dyDescent="0.2">
      <c r="A230" s="111" t="s">
        <v>152</v>
      </c>
      <c r="B230" s="135" t="s">
        <v>223</v>
      </c>
      <c r="C230" s="137"/>
      <c r="D230" s="137"/>
      <c r="E230" s="137"/>
    </row>
    <row r="231" spans="1:8" s="124" customFormat="1" outlineLevel="2" x14ac:dyDescent="0.2">
      <c r="A231" s="127"/>
    </row>
    <row r="232" spans="1:8" s="136" customFormat="1" outlineLevel="2" x14ac:dyDescent="0.2">
      <c r="A232" s="111" t="s">
        <v>47</v>
      </c>
      <c r="B232" s="123"/>
      <c r="C232" s="137"/>
      <c r="D232" s="137"/>
      <c r="E232" s="137"/>
    </row>
    <row r="233" spans="1:8" s="124" customFormat="1" outlineLevel="2" x14ac:dyDescent="0.2">
      <c r="A233" s="127"/>
    </row>
    <row r="234" spans="1:8" s="100" customFormat="1" x14ac:dyDescent="0.2">
      <c r="A234" s="148" t="s">
        <v>172</v>
      </c>
      <c r="B234" s="147" t="str">
        <f ca="1">CONCATENATE(VLOOKUP("*ID",C:D,2,FALSE),"C",COUNTIF(OFFSET(A$1,0,0,ROW(),1), "*conditie")*10)</f>
        <v>IST01C120</v>
      </c>
      <c r="C234" s="152" t="s">
        <v>236</v>
      </c>
      <c r="D234" s="153"/>
      <c r="E234" s="153"/>
      <c r="F234" s="148" t="s">
        <v>155</v>
      </c>
      <c r="G234" s="148" t="s">
        <v>20</v>
      </c>
      <c r="H234" s="148" t="s">
        <v>215</v>
      </c>
    </row>
    <row r="235" spans="1:8" s="100" customFormat="1" outlineLevel="1" x14ac:dyDescent="0.2">
      <c r="A235" s="111"/>
      <c r="B235" s="119"/>
      <c r="C235" s="103"/>
    </row>
    <row r="236" spans="1:8" s="100" customFormat="1" outlineLevel="1" x14ac:dyDescent="0.2">
      <c r="A236" s="111" t="s">
        <v>62</v>
      </c>
      <c r="B236" s="133"/>
      <c r="C236" s="136"/>
    </row>
    <row r="237" spans="1:8" s="100" customFormat="1" outlineLevel="1" x14ac:dyDescent="0.2">
      <c r="A237" s="111"/>
      <c r="B237" s="119"/>
      <c r="C237" s="103"/>
    </row>
    <row r="238" spans="1:8" s="88" customFormat="1" outlineLevel="1" x14ac:dyDescent="0.2">
      <c r="A238" s="149" t="s">
        <v>173</v>
      </c>
      <c r="B238" s="149" t="str">
        <f ca="1">CONCATENATE(VLOOKUP("*ID",C:D,2,FALSE),"C",COUNTIF(OFFSET(A$1,0,0,ROW(),1), "*conditie")*10)&amp; "T" &amp;(COUNTIF(OFFSET(B$1,0,0,ROW()-1,1),CONCATENATE(VLOOKUP("*ID",C:D,2,FALSE),"C",COUNTIF(OFFSET(A$1,0,0,ROW(),1), "*conditie")*10)&amp; "T*") +1) * 10</f>
        <v>IST01C120T10</v>
      </c>
      <c r="C238" s="151"/>
      <c r="D238" s="151"/>
      <c r="E238" s="151"/>
      <c r="F238" s="149" t="s">
        <v>155</v>
      </c>
      <c r="G238" s="149" t="s">
        <v>20</v>
      </c>
      <c r="H238" s="149" t="s">
        <v>215</v>
      </c>
    </row>
    <row r="239" spans="1:8" s="136" customFormat="1" outlineLevel="2" x14ac:dyDescent="0.2">
      <c r="A239" s="111"/>
      <c r="B239" s="123"/>
      <c r="C239" s="137"/>
      <c r="D239" s="137"/>
      <c r="E239" s="137"/>
    </row>
    <row r="240" spans="1:8" s="136" customFormat="1" outlineLevel="2" x14ac:dyDescent="0.2">
      <c r="A240" s="111" t="s">
        <v>117</v>
      </c>
      <c r="B240" s="135"/>
      <c r="C240" s="137"/>
      <c r="D240" s="137"/>
      <c r="E240" s="137"/>
    </row>
    <row r="241" spans="1:8" s="136" customFormat="1" outlineLevel="2" x14ac:dyDescent="0.2">
      <c r="A241" s="111"/>
      <c r="B241" s="123"/>
      <c r="C241" s="137"/>
      <c r="D241" s="137"/>
      <c r="E241" s="137"/>
    </row>
    <row r="242" spans="1:8" s="136" customFormat="1" outlineLevel="2" x14ac:dyDescent="0.2">
      <c r="A242" s="111" t="s">
        <v>118</v>
      </c>
      <c r="B242" s="123" t="s">
        <v>116</v>
      </c>
      <c r="C242" s="137"/>
      <c r="D242" s="137"/>
      <c r="E242" s="137"/>
    </row>
    <row r="243" spans="1:8" s="136" customFormat="1" outlineLevel="2" x14ac:dyDescent="0.2">
      <c r="A243" s="111"/>
      <c r="B243" s="123"/>
      <c r="C243" s="137"/>
      <c r="D243" s="137"/>
      <c r="E243" s="137"/>
    </row>
    <row r="244" spans="1:8" s="136" customFormat="1" outlineLevel="2" x14ac:dyDescent="0.2">
      <c r="A244" s="111"/>
      <c r="B244" s="124"/>
      <c r="C244" s="124"/>
      <c r="D244" s="124"/>
      <c r="E244" s="125"/>
      <c r="F244" s="124"/>
      <c r="G244" s="124"/>
    </row>
    <row r="245" spans="1:8" s="136" customFormat="1" outlineLevel="2" x14ac:dyDescent="0.2">
      <c r="A245" s="111" t="s">
        <v>33</v>
      </c>
      <c r="B245" s="126" t="s">
        <v>219</v>
      </c>
      <c r="C245" s="126"/>
      <c r="D245" s="126"/>
      <c r="E245" s="126"/>
      <c r="F245" s="126"/>
      <c r="G245" s="126"/>
    </row>
    <row r="246" spans="1:8" s="136" customFormat="1" outlineLevel="2" x14ac:dyDescent="0.2">
      <c r="A246" s="111"/>
      <c r="B246" s="123"/>
      <c r="C246" s="137"/>
      <c r="D246" s="137"/>
      <c r="E246" s="137"/>
    </row>
    <row r="247" spans="1:8" s="136" customFormat="1" outlineLevel="2" x14ac:dyDescent="0.2">
      <c r="A247" s="112" t="s">
        <v>34</v>
      </c>
      <c r="B247" s="123" t="s">
        <v>212</v>
      </c>
      <c r="C247" s="137"/>
      <c r="D247" s="137"/>
      <c r="E247" s="137"/>
    </row>
    <row r="248" spans="1:8" s="136" customFormat="1" outlineLevel="2" x14ac:dyDescent="0.2">
      <c r="A248" s="111"/>
      <c r="B248" s="123"/>
      <c r="C248" s="137"/>
      <c r="D248" s="137"/>
      <c r="E248" s="137"/>
    </row>
    <row r="249" spans="1:8" s="136" customFormat="1" outlineLevel="2" x14ac:dyDescent="0.2">
      <c r="A249" s="111" t="s">
        <v>152</v>
      </c>
      <c r="B249" s="135" t="s">
        <v>223</v>
      </c>
      <c r="C249" s="137"/>
      <c r="D249" s="137"/>
      <c r="E249" s="137"/>
    </row>
    <row r="250" spans="1:8" s="124" customFormat="1" outlineLevel="2" x14ac:dyDescent="0.2">
      <c r="A250" s="127"/>
    </row>
    <row r="251" spans="1:8" s="136" customFormat="1" outlineLevel="2" x14ac:dyDescent="0.2">
      <c r="A251" s="111" t="s">
        <v>47</v>
      </c>
      <c r="B251" s="123"/>
      <c r="C251" s="137"/>
      <c r="D251" s="137"/>
      <c r="E251" s="137"/>
    </row>
    <row r="252" spans="1:8" s="124" customFormat="1" outlineLevel="2" x14ac:dyDescent="0.2">
      <c r="A252" s="127"/>
    </row>
    <row r="253" spans="1:8" s="88" customFormat="1" outlineLevel="1" x14ac:dyDescent="0.2">
      <c r="A253" s="150" t="s">
        <v>173</v>
      </c>
      <c r="B253" s="150" t="str">
        <f ca="1">CONCATENATE(VLOOKUP("*ID",C:D,2,FALSE),"C",COUNTIF(OFFSET(A$1,0,0,ROW(),1), "*conditie")*10)&amp; "T" &amp;(COUNTIF(OFFSET(B$1,0,0,ROW()-1,1),CONCATENATE(VLOOKUP("*ID",C:D,2,FALSE),"C",COUNTIF(OFFSET(A$1,0,0,ROW(),1), "*conditie")*10)&amp; "T*") +1) * 10</f>
        <v>IST01C120T20</v>
      </c>
      <c r="C253" s="151" t="s">
        <v>238</v>
      </c>
      <c r="D253" s="151"/>
      <c r="E253" s="151"/>
      <c r="F253" s="150" t="s">
        <v>155</v>
      </c>
      <c r="G253" s="150" t="s">
        <v>20</v>
      </c>
      <c r="H253" s="150" t="s">
        <v>215</v>
      </c>
    </row>
    <row r="254" spans="1:8" s="136" customFormat="1" outlineLevel="2" x14ac:dyDescent="0.2">
      <c r="A254" s="111"/>
      <c r="B254" s="123"/>
      <c r="C254" s="137"/>
      <c r="D254" s="137"/>
      <c r="E254" s="137"/>
    </row>
    <row r="255" spans="1:8" s="136" customFormat="1" outlineLevel="2" x14ac:dyDescent="0.2">
      <c r="A255" s="111" t="s">
        <v>117</v>
      </c>
      <c r="B255" s="135"/>
      <c r="C255" s="137"/>
      <c r="D255" s="137"/>
      <c r="E255" s="137"/>
    </row>
    <row r="256" spans="1:8" s="136" customFormat="1" outlineLevel="2" x14ac:dyDescent="0.2">
      <c r="A256" s="111"/>
      <c r="B256" s="123"/>
      <c r="C256" s="137"/>
      <c r="D256" s="137"/>
      <c r="E256" s="137"/>
    </row>
    <row r="257" spans="1:8" s="136" customFormat="1" outlineLevel="2" x14ac:dyDescent="0.2">
      <c r="A257" s="111" t="s">
        <v>118</v>
      </c>
      <c r="B257" s="123" t="s">
        <v>116</v>
      </c>
      <c r="C257" s="137"/>
      <c r="D257" s="137"/>
      <c r="E257" s="137"/>
    </row>
    <row r="258" spans="1:8" s="136" customFormat="1" outlineLevel="2" x14ac:dyDescent="0.2">
      <c r="A258" s="111"/>
      <c r="B258" s="123"/>
      <c r="C258" s="137"/>
      <c r="D258" s="137"/>
      <c r="E258" s="137"/>
    </row>
    <row r="259" spans="1:8" s="136" customFormat="1" outlineLevel="2" x14ac:dyDescent="0.2">
      <c r="A259" s="111"/>
      <c r="B259" s="124"/>
      <c r="C259" s="124"/>
      <c r="D259" s="124"/>
      <c r="E259" s="125"/>
      <c r="F259" s="124"/>
      <c r="G259" s="124"/>
    </row>
    <row r="260" spans="1:8" s="136" customFormat="1" outlineLevel="2" x14ac:dyDescent="0.2">
      <c r="A260" s="111" t="s">
        <v>33</v>
      </c>
      <c r="B260" s="126" t="s">
        <v>219</v>
      </c>
      <c r="C260" s="126"/>
      <c r="D260" s="126"/>
      <c r="E260" s="126"/>
      <c r="F260" s="126"/>
      <c r="G260" s="126"/>
    </row>
    <row r="261" spans="1:8" s="136" customFormat="1" outlineLevel="2" x14ac:dyDescent="0.2">
      <c r="A261" s="111"/>
      <c r="B261" s="123"/>
      <c r="C261" s="137"/>
      <c r="D261" s="137"/>
      <c r="E261" s="137"/>
    </row>
    <row r="262" spans="1:8" s="136" customFormat="1" outlineLevel="2" x14ac:dyDescent="0.2">
      <c r="A262" s="112" t="s">
        <v>34</v>
      </c>
      <c r="B262" s="123" t="s">
        <v>212</v>
      </c>
      <c r="C262" s="137"/>
      <c r="D262" s="137"/>
      <c r="E262" s="137"/>
    </row>
    <row r="263" spans="1:8" s="136" customFormat="1" outlineLevel="2" x14ac:dyDescent="0.2">
      <c r="A263" s="111"/>
      <c r="B263" s="123"/>
      <c r="C263" s="137"/>
      <c r="D263" s="137"/>
      <c r="E263" s="137"/>
    </row>
    <row r="264" spans="1:8" s="136" customFormat="1" outlineLevel="2" x14ac:dyDescent="0.2">
      <c r="A264" s="111" t="s">
        <v>152</v>
      </c>
      <c r="B264" s="135" t="s">
        <v>223</v>
      </c>
      <c r="C264" s="137"/>
      <c r="D264" s="137"/>
      <c r="E264" s="137"/>
    </row>
    <row r="265" spans="1:8" s="124" customFormat="1" outlineLevel="2" x14ac:dyDescent="0.2">
      <c r="A265" s="127"/>
    </row>
    <row r="266" spans="1:8" s="136" customFormat="1" outlineLevel="2" x14ac:dyDescent="0.2">
      <c r="A266" s="111" t="s">
        <v>47</v>
      </c>
      <c r="B266" s="123"/>
      <c r="C266" s="137"/>
      <c r="D266" s="137"/>
      <c r="E266" s="137"/>
    </row>
    <row r="267" spans="1:8" s="124" customFormat="1" outlineLevel="2" x14ac:dyDescent="0.2">
      <c r="A267" s="127"/>
    </row>
    <row r="268" spans="1:8" s="88" customFormat="1" outlineLevel="1" x14ac:dyDescent="0.2">
      <c r="A268" s="150" t="s">
        <v>173</v>
      </c>
      <c r="B268" s="150" t="str">
        <f ca="1">CONCATENATE(VLOOKUP("*ID",C:D,2,FALSE),"C",COUNTIF(OFFSET(A$1,0,0,ROW(),1), "*conditie")*10)&amp; "T" &amp;(COUNTIF(OFFSET(B$1,0,0,ROW()-1,1),CONCATENATE(VLOOKUP("*ID",C:D,2,FALSE),"C",COUNTIF(OFFSET(A$1,0,0,ROW(),1), "*conditie")*10)&amp; "T*") +1) * 10</f>
        <v>IST01C120T30</v>
      </c>
      <c r="C268" s="151" t="s">
        <v>241</v>
      </c>
      <c r="D268" s="151"/>
      <c r="E268" s="151"/>
      <c r="F268" s="150" t="s">
        <v>155</v>
      </c>
      <c r="G268" s="150" t="s">
        <v>20</v>
      </c>
      <c r="H268" s="150" t="s">
        <v>215</v>
      </c>
    </row>
    <row r="269" spans="1:8" s="136" customFormat="1" outlineLevel="2" x14ac:dyDescent="0.2">
      <c r="A269" s="111"/>
      <c r="B269" s="123"/>
      <c r="C269" s="137"/>
      <c r="D269" s="137"/>
      <c r="E269" s="137"/>
    </row>
    <row r="270" spans="1:8" s="136" customFormat="1" outlineLevel="2" x14ac:dyDescent="0.2">
      <c r="A270" s="111" t="s">
        <v>117</v>
      </c>
      <c r="B270" s="135"/>
      <c r="C270" s="137"/>
      <c r="D270" s="137"/>
      <c r="E270" s="137"/>
    </row>
    <row r="271" spans="1:8" s="136" customFormat="1" outlineLevel="2" x14ac:dyDescent="0.2">
      <c r="A271" s="111"/>
      <c r="B271" s="123"/>
      <c r="C271" s="137"/>
      <c r="D271" s="137"/>
      <c r="E271" s="137"/>
    </row>
    <row r="272" spans="1:8" s="136" customFormat="1" outlineLevel="2" x14ac:dyDescent="0.2">
      <c r="A272" s="111" t="s">
        <v>118</v>
      </c>
      <c r="B272" s="123" t="s">
        <v>116</v>
      </c>
      <c r="C272" s="137"/>
      <c r="D272" s="137"/>
      <c r="E272" s="137"/>
    </row>
    <row r="273" spans="1:7" s="136" customFormat="1" outlineLevel="2" x14ac:dyDescent="0.2">
      <c r="A273" s="111"/>
      <c r="B273" s="123"/>
      <c r="C273" s="137"/>
      <c r="D273" s="137"/>
      <c r="E273" s="137"/>
    </row>
    <row r="274" spans="1:7" s="136" customFormat="1" outlineLevel="2" x14ac:dyDescent="0.2">
      <c r="A274" s="111"/>
      <c r="B274" s="124"/>
      <c r="C274" s="124"/>
      <c r="D274" s="124"/>
      <c r="E274" s="125"/>
      <c r="F274" s="124"/>
      <c r="G274" s="124"/>
    </row>
    <row r="275" spans="1:7" s="136" customFormat="1" outlineLevel="2" x14ac:dyDescent="0.2">
      <c r="A275" s="111" t="s">
        <v>33</v>
      </c>
      <c r="B275" s="126" t="s">
        <v>219</v>
      </c>
      <c r="C275" s="126"/>
      <c r="D275" s="126"/>
      <c r="E275" s="126"/>
      <c r="F275" s="126"/>
      <c r="G275" s="126"/>
    </row>
    <row r="276" spans="1:7" s="136" customFormat="1" outlineLevel="2" x14ac:dyDescent="0.2">
      <c r="A276" s="111"/>
      <c r="B276" s="123"/>
      <c r="C276" s="137"/>
      <c r="D276" s="137"/>
      <c r="E276" s="137"/>
    </row>
    <row r="277" spans="1:7" s="136" customFormat="1" outlineLevel="2" x14ac:dyDescent="0.2">
      <c r="A277" s="112" t="s">
        <v>34</v>
      </c>
      <c r="B277" s="123" t="s">
        <v>212</v>
      </c>
      <c r="C277" s="137"/>
      <c r="D277" s="137"/>
      <c r="E277" s="137"/>
    </row>
    <row r="278" spans="1:7" s="136" customFormat="1" outlineLevel="2" x14ac:dyDescent="0.2">
      <c r="A278" s="111"/>
      <c r="B278" s="123"/>
      <c r="C278" s="137"/>
      <c r="D278" s="137"/>
      <c r="E278" s="137"/>
    </row>
    <row r="279" spans="1:7" s="136" customFormat="1" outlineLevel="2" x14ac:dyDescent="0.2">
      <c r="A279" s="111" t="s">
        <v>152</v>
      </c>
      <c r="B279" s="135" t="s">
        <v>223</v>
      </c>
      <c r="C279" s="137"/>
      <c r="D279" s="137"/>
      <c r="E279" s="137"/>
    </row>
    <row r="280" spans="1:7" s="124" customFormat="1" outlineLevel="2" x14ac:dyDescent="0.2">
      <c r="A280" s="127"/>
    </row>
    <row r="281" spans="1:7" s="136" customFormat="1" outlineLevel="2" x14ac:dyDescent="0.2">
      <c r="A281" s="111" t="s">
        <v>47</v>
      </c>
      <c r="B281" s="123"/>
      <c r="C281" s="137"/>
      <c r="D281" s="137"/>
      <c r="E281" s="137"/>
    </row>
    <row r="282" spans="1:7" s="124" customFormat="1" outlineLevel="2" x14ac:dyDescent="0.2">
      <c r="A282" s="127"/>
    </row>
  </sheetData>
  <mergeCells count="27">
    <mergeCell ref="C196:E196"/>
    <mergeCell ref="C52:E52"/>
    <mergeCell ref="C67:E67"/>
    <mergeCell ref="C71:E71"/>
    <mergeCell ref="C86:E86"/>
    <mergeCell ref="C128:E128"/>
    <mergeCell ref="C10:E10"/>
    <mergeCell ref="C14:E14"/>
    <mergeCell ref="C29:E29"/>
    <mergeCell ref="C33:E33"/>
    <mergeCell ref="C48:E48"/>
    <mergeCell ref="C253:E253"/>
    <mergeCell ref="C268:E268"/>
    <mergeCell ref="C162:E162"/>
    <mergeCell ref="C200:E200"/>
    <mergeCell ref="C90:E90"/>
    <mergeCell ref="C105:E105"/>
    <mergeCell ref="C109:E109"/>
    <mergeCell ref="C124:E124"/>
    <mergeCell ref="C143:E143"/>
    <mergeCell ref="C147:E147"/>
    <mergeCell ref="C177:E177"/>
    <mergeCell ref="C181:E181"/>
    <mergeCell ref="C234:E234"/>
    <mergeCell ref="C238:E238"/>
    <mergeCell ref="C215:E215"/>
    <mergeCell ref="C219:E219"/>
  </mergeCells>
  <phoneticPr fontId="0" type="noConversion"/>
  <dataValidations count="4">
    <dataValidation type="list" allowBlank="1" showInputMessage="1" showErrorMessage="1" errorTitle="Not a valid value" error="The value you have entered is not valid_x000a__x000a_A user has restricted values that can be entered into this cell_x000a_" sqref="H10 H14 H29 H33 H48 H52 H67 H71 H86 H90 H105 H109 H124 H128 H143 H147 H177 H181 H196 H200 H215 H219 H234 H238 H253 H268 H162" xr:uid="{00000000-0002-0000-0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9 G33 G48 G52 G67 G71 G86 G90 G105 G109 G124 G128 G143 G147 G177 G181 G196 G200 G215 G219 G234 G238 G253 G268 G162" xr:uid="{00000000-0002-0000-0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9 F33 F48 F52 F67 F71 F86 F90 F105 F109 F124 F128 F143 F147 F177 F181 F196 F200 F215 F219 F234 F238 F253 F268 F162" xr:uid="{00000000-0002-0000-0200-000002000000}">
      <formula1>$F$2:$F$6</formula1>
    </dataValidation>
    <dataValidation type="list" allowBlank="1" showInputMessage="1" showErrorMessage="1" sqref="D5" xr:uid="{00000000-0002-0000-02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Overig"/>
  <dimension ref="B1:C14"/>
  <sheetViews>
    <sheetView workbookViewId="0">
      <selection activeCell="C5" sqref="C5"/>
    </sheetView>
  </sheetViews>
  <sheetFormatPr defaultColWidth="9.28515625" defaultRowHeight="12.75" x14ac:dyDescent="0.2"/>
  <cols>
    <col min="1" max="1" width="9.28515625" style="99"/>
    <col min="2" max="2" width="8.7109375" style="99" bestFit="1" customWidth="1"/>
    <col min="3" max="3" width="156.42578125" style="99" bestFit="1" customWidth="1"/>
    <col min="4" max="16384" width="9.28515625" style="99"/>
  </cols>
  <sheetData>
    <row r="1" spans="2:3" ht="13.5" thickBot="1" x14ac:dyDescent="0.25"/>
    <row r="2" spans="2:3" ht="24.75" thickBot="1" x14ac:dyDescent="0.25">
      <c r="B2" s="128" t="s">
        <v>19</v>
      </c>
      <c r="C2" s="129" t="s">
        <v>153</v>
      </c>
    </row>
    <row r="3" spans="2:3" ht="13.5" thickBot="1" x14ac:dyDescent="0.25">
      <c r="B3" s="130" t="s">
        <v>132</v>
      </c>
      <c r="C3" s="131" t="s">
        <v>133</v>
      </c>
    </row>
    <row r="4" spans="2:3" ht="13.5" thickBot="1" x14ac:dyDescent="0.25">
      <c r="B4" s="130" t="s">
        <v>86</v>
      </c>
      <c r="C4" s="131" t="s">
        <v>126</v>
      </c>
    </row>
    <row r="5" spans="2:3" ht="13.5" thickBot="1" x14ac:dyDescent="0.25">
      <c r="B5" s="130" t="s">
        <v>127</v>
      </c>
      <c r="C5" s="131" t="s">
        <v>204</v>
      </c>
    </row>
    <row r="6" spans="2:3" x14ac:dyDescent="0.2">
      <c r="B6" s="154" t="s">
        <v>205</v>
      </c>
      <c r="C6" s="132" t="s">
        <v>40</v>
      </c>
    </row>
    <row r="7" spans="2:3" ht="13.5" thickBot="1" x14ac:dyDescent="0.25">
      <c r="B7" s="155"/>
      <c r="C7" s="131" t="s">
        <v>119</v>
      </c>
    </row>
    <row r="8" spans="2:3" x14ac:dyDescent="0.2">
      <c r="B8" s="154" t="s">
        <v>120</v>
      </c>
      <c r="C8" s="132" t="s">
        <v>121</v>
      </c>
    </row>
    <row r="9" spans="2:3" ht="13.5" thickBot="1" x14ac:dyDescent="0.25">
      <c r="B9" s="155"/>
      <c r="C9" s="131" t="s">
        <v>41</v>
      </c>
    </row>
    <row r="10" spans="2:3" x14ac:dyDescent="0.2">
      <c r="B10" s="154" t="s">
        <v>42</v>
      </c>
      <c r="C10" s="132" t="s">
        <v>35</v>
      </c>
    </row>
    <row r="11" spans="2:3" ht="13.5" thickBot="1" x14ac:dyDescent="0.25">
      <c r="B11" s="155"/>
      <c r="C11" s="131" t="s">
        <v>36</v>
      </c>
    </row>
    <row r="12" spans="2:3" x14ac:dyDescent="0.2">
      <c r="B12" s="154" t="s">
        <v>174</v>
      </c>
      <c r="C12" s="132" t="s">
        <v>35</v>
      </c>
    </row>
    <row r="13" spans="2:3" ht="13.5" thickBot="1" x14ac:dyDescent="0.25">
      <c r="B13" s="155"/>
      <c r="C13" s="131" t="s">
        <v>175</v>
      </c>
    </row>
    <row r="14" spans="2:3" ht="24.75" thickBot="1" x14ac:dyDescent="0.25">
      <c r="B14" s="130" t="s">
        <v>176</v>
      </c>
      <c r="C14" s="131" t="s">
        <v>43</v>
      </c>
    </row>
  </sheetData>
  <mergeCells count="4">
    <mergeCell ref="B12:B13"/>
    <mergeCell ref="B6:B7"/>
    <mergeCell ref="B8:B9"/>
    <mergeCell ref="B10:B11"/>
  </mergeCells>
  <phoneticPr fontId="0" type="noConversion"/>
  <pageMargins left="0.75" right="0.75" top="1" bottom="1" header="0.5" footer="0.5"/>
  <pageSetup paperSize="9" scale="5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est_status"/>
  <dimension ref="A1:AQ11"/>
  <sheetViews>
    <sheetView showGridLines="0" showZeros="0" zoomScale="75" zoomScaleSheetLayoutView="75" workbookViewId="0">
      <pane ySplit="11" topLeftCell="A12" activePane="bottomLeft" state="frozen"/>
      <selection pane="bottomLeft" activeCell="A3" sqref="A3"/>
    </sheetView>
  </sheetViews>
  <sheetFormatPr defaultColWidth="11.42578125" defaultRowHeight="12.75" x14ac:dyDescent="0.2"/>
  <cols>
    <col min="1" max="1" width="16.42578125" style="5" customWidth="1"/>
    <col min="2" max="2" width="51.7109375" style="42" customWidth="1"/>
    <col min="3" max="3" width="80.28515625" style="38" customWidth="1"/>
    <col min="4" max="4" width="22.42578125" style="42" customWidth="1"/>
    <col min="5" max="5" width="17.7109375" style="42" customWidth="1"/>
    <col min="6" max="6" width="18.7109375" style="40" customWidth="1"/>
    <col min="7" max="7" width="13.7109375" style="40" customWidth="1"/>
    <col min="8" max="8" width="2.28515625" style="74" customWidth="1"/>
    <col min="9" max="9" width="6.28515625" style="38" customWidth="1"/>
    <col min="10" max="10" width="5.42578125" style="39" customWidth="1"/>
    <col min="11" max="12" width="5.7109375" style="40" customWidth="1"/>
    <col min="13" max="17" width="5.42578125" style="39" customWidth="1"/>
    <col min="18" max="19" width="5.42578125" style="41" customWidth="1"/>
    <col min="20" max="20" width="5.7109375" style="40" customWidth="1"/>
    <col min="21" max="24" width="5.7109375" style="41" customWidth="1"/>
    <col min="25" max="39" width="7.42578125" style="41" customWidth="1"/>
    <col min="40" max="41" width="2.28515625" style="41" customWidth="1"/>
    <col min="42" max="42" width="15.42578125" style="41" customWidth="1"/>
    <col min="43" max="43" width="15.7109375" style="41" customWidth="1"/>
    <col min="44" max="16384" width="11.42578125" style="14"/>
  </cols>
  <sheetData>
    <row r="1" spans="1:43" s="12" customFormat="1" ht="12.75" customHeight="1" x14ac:dyDescent="0.2">
      <c r="A1" s="3"/>
      <c r="B1" s="3"/>
      <c r="C1" s="3"/>
      <c r="D1" s="3"/>
      <c r="E1" s="3"/>
      <c r="F1" s="3"/>
      <c r="G1" s="3"/>
      <c r="H1" s="4"/>
      <c r="I1" s="3"/>
      <c r="J1" s="3"/>
      <c r="K1" s="3"/>
      <c r="L1" s="3"/>
      <c r="M1" s="3"/>
      <c r="N1" s="3"/>
      <c r="O1" s="3"/>
      <c r="P1" s="3"/>
      <c r="Q1" s="3"/>
      <c r="R1" s="3"/>
      <c r="S1" s="3"/>
      <c r="T1" s="3"/>
      <c r="U1" s="3"/>
      <c r="V1" s="3"/>
      <c r="W1" s="3"/>
      <c r="X1" s="2" t="s">
        <v>170</v>
      </c>
      <c r="Y1" s="65" t="s">
        <v>151</v>
      </c>
      <c r="Z1" s="65"/>
      <c r="AA1" s="60"/>
      <c r="AB1" s="60"/>
      <c r="AC1" s="61"/>
      <c r="AD1" s="3"/>
      <c r="AE1" s="3"/>
      <c r="AF1" s="3"/>
      <c r="AG1" s="3"/>
      <c r="AH1" s="3"/>
      <c r="AI1" s="3"/>
      <c r="AJ1" s="3"/>
      <c r="AK1" s="3"/>
      <c r="AL1" s="3"/>
      <c r="AM1" s="3"/>
      <c r="AN1" s="3"/>
      <c r="AO1" s="3"/>
      <c r="AP1" s="3"/>
      <c r="AQ1" s="3"/>
    </row>
    <row r="2" spans="1:43" s="12" customFormat="1" ht="12.75" customHeight="1" x14ac:dyDescent="0.2">
      <c r="A2" s="3"/>
      <c r="B2" s="3"/>
      <c r="C2" s="3"/>
      <c r="D2" s="3"/>
      <c r="E2" s="3"/>
      <c r="F2" s="3"/>
      <c r="G2" s="3"/>
      <c r="H2" s="2" t="s">
        <v>70</v>
      </c>
      <c r="I2" s="65" t="s">
        <v>207</v>
      </c>
      <c r="J2" s="65"/>
      <c r="K2" s="65"/>
      <c r="L2" s="65"/>
      <c r="M2" s="59"/>
      <c r="N2" s="3"/>
      <c r="O2" s="3"/>
      <c r="P2" s="3"/>
      <c r="Q2" s="3"/>
      <c r="R2" s="3"/>
      <c r="S2" s="3"/>
      <c r="T2" s="3"/>
      <c r="U2" s="3"/>
      <c r="V2" s="3"/>
      <c r="W2" s="3"/>
      <c r="X2" s="2" t="s">
        <v>210</v>
      </c>
      <c r="Y2" s="66" t="s">
        <v>141</v>
      </c>
      <c r="Z2" s="66"/>
      <c r="AA2" s="63"/>
      <c r="AB2" s="63"/>
      <c r="AC2" s="64"/>
      <c r="AD2" s="3"/>
      <c r="AE2" s="3"/>
      <c r="AF2" s="3"/>
      <c r="AG2" s="3"/>
      <c r="AH2" s="3"/>
      <c r="AI2" s="3"/>
      <c r="AJ2" s="3"/>
      <c r="AK2" s="3"/>
      <c r="AL2" s="3"/>
      <c r="AM2" s="3"/>
      <c r="AN2" s="3"/>
      <c r="AO2" s="3"/>
      <c r="AP2" s="3"/>
      <c r="AQ2" s="3"/>
    </row>
    <row r="3" spans="1:43" s="12" customFormat="1" ht="12.75" customHeight="1" x14ac:dyDescent="0.2">
      <c r="A3" s="3"/>
      <c r="B3" s="3"/>
      <c r="C3" s="3"/>
      <c r="D3" s="3"/>
      <c r="E3" s="3"/>
      <c r="F3" s="3"/>
      <c r="G3" s="3"/>
      <c r="H3" s="2" t="s">
        <v>149</v>
      </c>
      <c r="I3" s="66" t="s">
        <v>167</v>
      </c>
      <c r="J3" s="66"/>
      <c r="K3" s="66"/>
      <c r="L3" s="66"/>
      <c r="M3" s="1"/>
      <c r="N3" s="3"/>
      <c r="O3" s="3"/>
      <c r="P3" s="3"/>
      <c r="Q3" s="3"/>
      <c r="R3" s="3"/>
      <c r="S3" s="3"/>
      <c r="T3" s="3"/>
      <c r="U3" s="3"/>
      <c r="V3" s="3"/>
      <c r="W3" s="3"/>
      <c r="X3" s="2" t="s">
        <v>208</v>
      </c>
      <c r="Y3" s="67" t="s">
        <v>142</v>
      </c>
      <c r="Z3" s="67"/>
      <c r="AA3" s="4"/>
      <c r="AB3" s="4"/>
      <c r="AC3" s="62"/>
      <c r="AD3" s="3"/>
      <c r="AE3" s="3"/>
      <c r="AF3" s="3"/>
      <c r="AG3" s="3"/>
      <c r="AH3" s="3"/>
      <c r="AI3" s="3"/>
      <c r="AJ3" s="3"/>
      <c r="AK3" s="3"/>
      <c r="AL3" s="3"/>
      <c r="AM3" s="3"/>
      <c r="AN3" s="3"/>
      <c r="AO3" s="3"/>
      <c r="AP3" s="3"/>
      <c r="AQ3" s="3"/>
    </row>
    <row r="4" spans="1:43" s="12" customFormat="1" ht="12.75" customHeight="1" x14ac:dyDescent="0.2">
      <c r="A4" s="3"/>
      <c r="B4" s="3"/>
      <c r="C4" s="3"/>
      <c r="D4" s="3"/>
      <c r="E4" s="3"/>
      <c r="F4" s="3"/>
      <c r="G4" s="3"/>
      <c r="H4" s="2" t="s">
        <v>150</v>
      </c>
      <c r="I4" s="67" t="s">
        <v>168</v>
      </c>
      <c r="J4" s="67"/>
      <c r="K4" s="67"/>
      <c r="L4" s="67"/>
      <c r="M4" s="68"/>
      <c r="N4" s="3"/>
      <c r="O4" s="3"/>
      <c r="P4" s="3"/>
      <c r="Q4" s="3"/>
      <c r="R4" s="3"/>
      <c r="S4" s="3"/>
      <c r="T4" s="3"/>
      <c r="U4" s="3"/>
      <c r="V4" s="3"/>
      <c r="W4" s="3"/>
      <c r="X4" s="2" t="s">
        <v>211</v>
      </c>
      <c r="Y4" s="66" t="s">
        <v>143</v>
      </c>
      <c r="Z4" s="66"/>
      <c r="AA4" s="63"/>
      <c r="AB4" s="63"/>
      <c r="AC4" s="64"/>
      <c r="AD4" s="3"/>
      <c r="AE4" s="3"/>
      <c r="AF4" s="3"/>
      <c r="AG4" s="3"/>
      <c r="AH4" s="3"/>
      <c r="AI4" s="3"/>
      <c r="AJ4" s="3"/>
      <c r="AK4" s="3"/>
      <c r="AL4" s="3"/>
      <c r="AM4" s="3"/>
      <c r="AN4" s="3"/>
      <c r="AO4" s="3"/>
      <c r="AP4" s="3"/>
      <c r="AQ4" s="3"/>
    </row>
    <row r="5" spans="1:43" s="12" customFormat="1" ht="12.75" customHeight="1" x14ac:dyDescent="0.2">
      <c r="A5" s="3" t="str">
        <f>'Versie informatie'!A1</f>
        <v>Cluster</v>
      </c>
      <c r="B5" s="3" t="str">
        <f>Clusterkaart!B1</f>
        <v>Nieuwe Precondities</v>
      </c>
      <c r="C5" s="3"/>
      <c r="D5" s="3"/>
      <c r="E5" s="3"/>
      <c r="F5" s="3"/>
      <c r="G5" s="3"/>
      <c r="H5" s="2" t="s">
        <v>166</v>
      </c>
      <c r="I5" s="66" t="s">
        <v>138</v>
      </c>
      <c r="J5" s="66"/>
      <c r="K5" s="66"/>
      <c r="L5" s="66"/>
      <c r="M5" s="1"/>
      <c r="N5" s="3"/>
      <c r="O5" s="3"/>
      <c r="P5" s="3"/>
      <c r="Q5" s="3"/>
      <c r="R5" s="3"/>
      <c r="S5" s="3"/>
      <c r="T5" s="3"/>
      <c r="U5" s="3"/>
      <c r="V5" s="3"/>
      <c r="W5" s="3"/>
      <c r="X5" s="2" t="s">
        <v>31</v>
      </c>
      <c r="Y5" s="67" t="s">
        <v>130</v>
      </c>
      <c r="Z5" s="67"/>
      <c r="AA5" s="4"/>
      <c r="AB5" s="4"/>
      <c r="AC5" s="62"/>
      <c r="AD5" s="3"/>
      <c r="AE5" s="3"/>
      <c r="AF5" s="3"/>
      <c r="AG5" s="3"/>
      <c r="AH5" s="3"/>
      <c r="AI5" s="3"/>
      <c r="AJ5" s="3"/>
      <c r="AK5" s="3"/>
      <c r="AL5" s="3"/>
      <c r="AM5" s="3"/>
      <c r="AN5" s="3"/>
      <c r="AO5" s="3"/>
      <c r="AP5" s="3"/>
      <c r="AQ5" s="3"/>
    </row>
    <row r="6" spans="1:43" s="12" customFormat="1" ht="12" customHeight="1" x14ac:dyDescent="0.2">
      <c r="A6" s="3" t="s">
        <v>154</v>
      </c>
      <c r="B6" s="3" t="str">
        <f>Clusterkaart!B2</f>
        <v>GBA-V - BRP</v>
      </c>
      <c r="C6" s="3"/>
      <c r="D6" s="3"/>
      <c r="E6" s="3"/>
      <c r="F6" s="3"/>
      <c r="G6" s="3"/>
      <c r="H6" s="2" t="s">
        <v>209</v>
      </c>
      <c r="I6" s="69" t="s">
        <v>169</v>
      </c>
      <c r="J6" s="69"/>
      <c r="K6" s="69"/>
      <c r="L6" s="69"/>
      <c r="M6" s="70"/>
      <c r="N6" s="3"/>
      <c r="O6" s="3"/>
      <c r="P6" s="3"/>
      <c r="Q6" s="3"/>
      <c r="R6" s="3"/>
      <c r="S6" s="3"/>
      <c r="T6" s="3"/>
      <c r="U6" s="3"/>
      <c r="V6" s="3"/>
      <c r="W6" s="3"/>
      <c r="X6" s="2" t="s">
        <v>15</v>
      </c>
      <c r="Y6" s="66" t="s">
        <v>131</v>
      </c>
      <c r="Z6" s="66"/>
      <c r="AA6" s="63"/>
      <c r="AB6" s="63"/>
      <c r="AC6" s="64"/>
      <c r="AD6" s="3"/>
      <c r="AE6" s="3"/>
      <c r="AF6" s="3"/>
      <c r="AG6" s="3"/>
      <c r="AH6" s="3"/>
      <c r="AI6" s="3"/>
      <c r="AJ6" s="3"/>
      <c r="AK6" s="3"/>
      <c r="AL6" s="3"/>
      <c r="AM6" s="3"/>
      <c r="AN6" s="3"/>
      <c r="AO6" s="3"/>
      <c r="AP6" s="3"/>
      <c r="AQ6" s="3"/>
    </row>
    <row r="7" spans="1:43" s="31" customFormat="1" ht="12" customHeight="1" x14ac:dyDescent="0.2">
      <c r="A7" s="3"/>
      <c r="B7" s="3"/>
      <c r="C7" s="3"/>
      <c r="D7" s="3"/>
      <c r="E7" s="3"/>
      <c r="F7" s="3"/>
      <c r="G7" s="3"/>
      <c r="H7" s="4"/>
      <c r="I7" s="3"/>
      <c r="J7" s="3"/>
      <c r="K7" s="3"/>
      <c r="L7" s="3"/>
      <c r="M7" s="3"/>
      <c r="N7" s="3"/>
      <c r="O7" s="3"/>
      <c r="P7" s="3"/>
      <c r="Q7" s="3"/>
      <c r="R7" s="3"/>
      <c r="S7" s="3"/>
      <c r="T7" s="3"/>
      <c r="U7" s="3"/>
      <c r="V7" s="3"/>
      <c r="W7" s="3"/>
      <c r="X7" s="2" t="s">
        <v>8</v>
      </c>
      <c r="Y7" s="67" t="s">
        <v>199</v>
      </c>
      <c r="Z7" s="67"/>
      <c r="AA7" s="4"/>
      <c r="AB7" s="4"/>
      <c r="AC7" s="62"/>
      <c r="AD7" s="3"/>
      <c r="AE7" s="3"/>
      <c r="AF7" s="3"/>
      <c r="AG7" s="3"/>
      <c r="AH7" s="3"/>
      <c r="AI7" s="3"/>
      <c r="AJ7" s="3"/>
      <c r="AK7" s="3"/>
      <c r="AL7" s="3"/>
      <c r="AM7" s="3"/>
      <c r="AN7" s="3"/>
      <c r="AO7" s="3"/>
      <c r="AP7" s="3"/>
      <c r="AQ7" s="3"/>
    </row>
    <row r="8" spans="1:43" s="37" customFormat="1" ht="12" customHeight="1" x14ac:dyDescent="0.2">
      <c r="A8" s="3"/>
      <c r="B8" s="3"/>
      <c r="C8" s="3"/>
      <c r="D8" s="3"/>
      <c r="E8" s="3"/>
      <c r="F8" s="3"/>
      <c r="G8" s="3"/>
      <c r="H8" s="4"/>
      <c r="I8" s="3"/>
      <c r="J8" s="3"/>
      <c r="K8" s="3"/>
      <c r="L8" s="3"/>
      <c r="M8" s="3"/>
      <c r="N8" s="3"/>
      <c r="O8" s="3"/>
      <c r="P8" s="3"/>
      <c r="Q8" s="3"/>
      <c r="R8" s="3"/>
      <c r="S8" s="3"/>
      <c r="T8" s="3"/>
      <c r="U8" s="3"/>
      <c r="V8" s="3"/>
      <c r="W8" s="3"/>
      <c r="X8" s="2" t="s">
        <v>9</v>
      </c>
      <c r="Y8" s="66" t="s">
        <v>198</v>
      </c>
      <c r="Z8" s="66"/>
      <c r="AA8" s="63"/>
      <c r="AB8" s="63"/>
      <c r="AC8" s="64"/>
      <c r="AD8" s="3"/>
      <c r="AE8" s="3"/>
      <c r="AF8" s="3"/>
      <c r="AG8" s="3"/>
      <c r="AH8" s="3"/>
      <c r="AI8" s="3"/>
      <c r="AJ8" s="3"/>
      <c r="AK8" s="3"/>
      <c r="AL8" s="3"/>
      <c r="AM8" s="3"/>
      <c r="AN8" s="3"/>
      <c r="AO8" s="3"/>
      <c r="AP8" s="3"/>
      <c r="AQ8" s="3"/>
    </row>
    <row r="9" spans="1:43" s="12" customFormat="1" ht="18.75" customHeight="1" x14ac:dyDescent="0.2">
      <c r="A9" s="3"/>
      <c r="B9" s="3"/>
      <c r="C9" s="3"/>
      <c r="D9" s="3"/>
      <c r="E9" s="3"/>
      <c r="F9" s="3"/>
      <c r="G9" s="3"/>
      <c r="H9" s="75"/>
      <c r="I9" s="156" t="s">
        <v>10</v>
      </c>
      <c r="J9" s="157"/>
      <c r="K9" s="157"/>
      <c r="L9" s="157"/>
      <c r="M9" s="157"/>
      <c r="N9" s="157"/>
      <c r="O9" s="157"/>
      <c r="P9" s="157"/>
      <c r="Q9" s="157"/>
      <c r="R9" s="157"/>
      <c r="S9" s="157"/>
      <c r="T9" s="157"/>
      <c r="U9" s="157"/>
      <c r="V9" s="157"/>
      <c r="W9" s="158"/>
      <c r="X9" s="73"/>
      <c r="Y9" s="156" t="s">
        <v>11</v>
      </c>
      <c r="Z9" s="157"/>
      <c r="AA9" s="157"/>
      <c r="AB9" s="157"/>
      <c r="AC9" s="157"/>
      <c r="AD9" s="157"/>
      <c r="AE9" s="157"/>
      <c r="AF9" s="157"/>
      <c r="AG9" s="157"/>
      <c r="AH9" s="157"/>
      <c r="AI9" s="157"/>
      <c r="AJ9" s="157"/>
      <c r="AK9" s="157"/>
      <c r="AL9" s="157"/>
      <c r="AM9" s="158"/>
      <c r="AN9" s="79"/>
      <c r="AO9" s="79"/>
      <c r="AP9" s="156" t="s">
        <v>71</v>
      </c>
      <c r="AQ9" s="158"/>
    </row>
    <row r="10" spans="1:43" s="36" customFormat="1" ht="18" customHeight="1" x14ac:dyDescent="0.2">
      <c r="A10" s="56"/>
      <c r="B10" s="56"/>
      <c r="C10" s="56"/>
      <c r="D10" s="57"/>
      <c r="E10" s="56"/>
      <c r="F10" s="56"/>
      <c r="G10" s="58"/>
      <c r="H10" s="73"/>
      <c r="I10" s="71" t="b">
        <v>1</v>
      </c>
      <c r="J10" s="54" t="b">
        <v>0</v>
      </c>
      <c r="K10" s="54" t="b">
        <v>0</v>
      </c>
      <c r="L10" s="55" t="b">
        <v>0</v>
      </c>
      <c r="M10" s="55" t="b">
        <v>0</v>
      </c>
      <c r="N10" s="55" t="b">
        <v>0</v>
      </c>
      <c r="O10" s="55" t="b">
        <v>0</v>
      </c>
      <c r="P10" s="55" t="b">
        <v>0</v>
      </c>
      <c r="Q10" s="55" t="b">
        <v>0</v>
      </c>
      <c r="R10" s="55" t="b">
        <v>0</v>
      </c>
      <c r="S10" s="55" t="b">
        <v>0</v>
      </c>
      <c r="T10" s="55" t="b">
        <v>0</v>
      </c>
      <c r="U10" s="55" t="b">
        <v>0</v>
      </c>
      <c r="V10" s="55" t="b">
        <v>0</v>
      </c>
      <c r="W10" s="55" t="b">
        <v>0</v>
      </c>
      <c r="X10" s="80"/>
      <c r="Y10" s="53"/>
      <c r="Z10" s="53"/>
      <c r="AA10" s="53"/>
      <c r="AB10" s="53"/>
      <c r="AC10" s="53"/>
      <c r="AD10" s="53"/>
      <c r="AE10" s="53"/>
      <c r="AF10" s="53"/>
      <c r="AG10" s="53"/>
      <c r="AH10" s="53"/>
      <c r="AI10" s="53"/>
      <c r="AJ10" s="53"/>
      <c r="AK10" s="53"/>
      <c r="AL10" s="53"/>
      <c r="AM10" s="53"/>
      <c r="AN10" s="73"/>
      <c r="AO10" s="73"/>
      <c r="AP10" s="53"/>
      <c r="AQ10" s="53"/>
    </row>
    <row r="11" spans="1:43" ht="18" customHeight="1" x14ac:dyDescent="0.2">
      <c r="A11" s="76" t="s">
        <v>129</v>
      </c>
      <c r="B11" s="76" t="s">
        <v>84</v>
      </c>
      <c r="C11" s="76" t="s">
        <v>153</v>
      </c>
      <c r="D11" s="77" t="s">
        <v>186</v>
      </c>
      <c r="E11" s="107" t="s">
        <v>185</v>
      </c>
      <c r="F11" s="76" t="s">
        <v>23</v>
      </c>
      <c r="G11" s="78" t="s">
        <v>184</v>
      </c>
      <c r="H11" s="109" t="s">
        <v>187</v>
      </c>
      <c r="I11" s="72" t="s">
        <v>66</v>
      </c>
      <c r="J11" s="52" t="s">
        <v>67</v>
      </c>
      <c r="K11" s="52" t="s">
        <v>68</v>
      </c>
      <c r="L11" s="52" t="s">
        <v>69</v>
      </c>
      <c r="M11" s="52" t="s">
        <v>112</v>
      </c>
      <c r="N11" s="52" t="s">
        <v>113</v>
      </c>
      <c r="O11" s="52" t="s">
        <v>114</v>
      </c>
      <c r="P11" s="52" t="s">
        <v>115</v>
      </c>
      <c r="Q11" s="52" t="s">
        <v>164</v>
      </c>
      <c r="R11" s="52" t="s">
        <v>165</v>
      </c>
      <c r="S11" s="52" t="s">
        <v>139</v>
      </c>
      <c r="T11" s="52" t="s">
        <v>140</v>
      </c>
      <c r="U11" s="52" t="s">
        <v>93</v>
      </c>
      <c r="V11" s="52" t="s">
        <v>94</v>
      </c>
      <c r="W11" s="52" t="s">
        <v>95</v>
      </c>
      <c r="X11" s="108" t="s">
        <v>188</v>
      </c>
      <c r="Y11" s="52" t="s">
        <v>189</v>
      </c>
      <c r="Z11" s="52" t="s">
        <v>190</v>
      </c>
      <c r="AA11" s="52" t="s">
        <v>191</v>
      </c>
      <c r="AB11" s="52" t="s">
        <v>192</v>
      </c>
      <c r="AC11" s="52" t="s">
        <v>122</v>
      </c>
      <c r="AD11" s="52" t="s">
        <v>123</v>
      </c>
      <c r="AE11" s="52" t="s">
        <v>124</v>
      </c>
      <c r="AF11" s="52" t="s">
        <v>125</v>
      </c>
      <c r="AG11" s="52" t="s">
        <v>75</v>
      </c>
      <c r="AH11" s="52" t="s">
        <v>76</v>
      </c>
      <c r="AI11" s="52" t="s">
        <v>77</v>
      </c>
      <c r="AJ11" s="52" t="s">
        <v>78</v>
      </c>
      <c r="AK11" s="52" t="s">
        <v>79</v>
      </c>
      <c r="AL11" s="52" t="s">
        <v>80</v>
      </c>
      <c r="AM11" s="52" t="s">
        <v>81</v>
      </c>
      <c r="AN11" s="81"/>
      <c r="AO11" s="81"/>
      <c r="AP11" s="52" t="s">
        <v>177</v>
      </c>
      <c r="AQ11" s="52" t="s">
        <v>178</v>
      </c>
    </row>
  </sheetData>
  <mergeCells count="3">
    <mergeCell ref="I9:W9"/>
    <mergeCell ref="Y9:AM9"/>
    <mergeCell ref="AP9:AQ9"/>
  </mergeCells>
  <phoneticPr fontId="0" type="noConversion"/>
  <dataValidations xWindow="333" yWindow="342" count="1">
    <dataValidation type="list" allowBlank="1" showInputMessage="1" showErrorMessage="1" sqref="I12:R65536" xr:uid="{00000000-0002-0000-0400-000000000000}">
      <formula1>$J$2:$J$6</formula1>
    </dataValidation>
  </dataValidations>
  <printOptions horizontalCentered="1" gridLinesSet="0"/>
  <pageMargins left="0.32" right="0.27" top="1" bottom="0.56000000000000005" header="0.5" footer="0.28999999999999998"/>
  <pageSetup paperSize="9" scale="67" fitToHeight="0" orientation="landscape" horizontalDpi="4294967292"/>
  <headerFooter alignWithMargins="0">
    <oddHeader>&amp;C&amp;A</oddHeader>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58" r:id="rId3" name="Check Box 534">
              <controlPr defaultSize="0" autoFill="0" autoLine="0" autoPict="0">
                <anchor moveWithCells="1">
                  <from>
                    <xdr:col>10</xdr:col>
                    <xdr:colOff>57150</xdr:colOff>
                    <xdr:row>9</xdr:row>
                    <xdr:rowOff>0</xdr:rowOff>
                  </from>
                  <to>
                    <xdr:col>10</xdr:col>
                    <xdr:colOff>361950</xdr:colOff>
                    <xdr:row>9</xdr:row>
                    <xdr:rowOff>209550</xdr:rowOff>
                  </to>
                </anchor>
              </controlPr>
            </control>
          </mc:Choice>
        </mc:AlternateContent>
        <mc:AlternateContent xmlns:mc="http://schemas.openxmlformats.org/markup-compatibility/2006">
          <mc:Choice Requires="x14">
            <control shapeId="1559" r:id="rId4" name="Check Box 535">
              <controlPr defaultSize="0" autoFill="0" autoLine="0" autoPict="0">
                <anchor moveWithCells="1">
                  <from>
                    <xdr:col>11</xdr:col>
                    <xdr:colOff>57150</xdr:colOff>
                    <xdr:row>9</xdr:row>
                    <xdr:rowOff>0</xdr:rowOff>
                  </from>
                  <to>
                    <xdr:col>11</xdr:col>
                    <xdr:colOff>361950</xdr:colOff>
                    <xdr:row>9</xdr:row>
                    <xdr:rowOff>209550</xdr:rowOff>
                  </to>
                </anchor>
              </controlPr>
            </control>
          </mc:Choice>
        </mc:AlternateContent>
        <mc:AlternateContent xmlns:mc="http://schemas.openxmlformats.org/markup-compatibility/2006">
          <mc:Choice Requires="x14">
            <control shapeId="1560" r:id="rId5" name="Check Box 536">
              <controlPr defaultSize="0" autoFill="0" autoLine="0" autoPict="0">
                <anchor moveWithCells="1">
                  <from>
                    <xdr:col>12</xdr:col>
                    <xdr:colOff>57150</xdr:colOff>
                    <xdr:row>9</xdr:row>
                    <xdr:rowOff>0</xdr:rowOff>
                  </from>
                  <to>
                    <xdr:col>12</xdr:col>
                    <xdr:colOff>342900</xdr:colOff>
                    <xdr:row>9</xdr:row>
                    <xdr:rowOff>209550</xdr:rowOff>
                  </to>
                </anchor>
              </controlPr>
            </control>
          </mc:Choice>
        </mc:AlternateContent>
        <mc:AlternateContent xmlns:mc="http://schemas.openxmlformats.org/markup-compatibility/2006">
          <mc:Choice Requires="x14">
            <control shapeId="1561" r:id="rId6" name="Check Box 537">
              <controlPr defaultSize="0" autoFill="0" autoLine="0" autoPict="0">
                <anchor moveWithCells="1">
                  <from>
                    <xdr:col>13</xdr:col>
                    <xdr:colOff>57150</xdr:colOff>
                    <xdr:row>9</xdr:row>
                    <xdr:rowOff>0</xdr:rowOff>
                  </from>
                  <to>
                    <xdr:col>13</xdr:col>
                    <xdr:colOff>342900</xdr:colOff>
                    <xdr:row>9</xdr:row>
                    <xdr:rowOff>209550</xdr:rowOff>
                  </to>
                </anchor>
              </controlPr>
            </control>
          </mc:Choice>
        </mc:AlternateContent>
        <mc:AlternateContent xmlns:mc="http://schemas.openxmlformats.org/markup-compatibility/2006">
          <mc:Choice Requires="x14">
            <control shapeId="1562" r:id="rId7" name="Check Box 538">
              <controlPr defaultSize="0" autoFill="0" autoLine="0" autoPict="0">
                <anchor moveWithCells="1">
                  <from>
                    <xdr:col>14</xdr:col>
                    <xdr:colOff>57150</xdr:colOff>
                    <xdr:row>9</xdr:row>
                    <xdr:rowOff>0</xdr:rowOff>
                  </from>
                  <to>
                    <xdr:col>14</xdr:col>
                    <xdr:colOff>342900</xdr:colOff>
                    <xdr:row>9</xdr:row>
                    <xdr:rowOff>209550</xdr:rowOff>
                  </to>
                </anchor>
              </controlPr>
            </control>
          </mc:Choice>
        </mc:AlternateContent>
        <mc:AlternateContent xmlns:mc="http://schemas.openxmlformats.org/markup-compatibility/2006">
          <mc:Choice Requires="x14">
            <control shapeId="1563" r:id="rId8" name="Check Box 539">
              <controlPr defaultSize="0" autoFill="0" autoLine="0" autoPict="0">
                <anchor moveWithCells="1">
                  <from>
                    <xdr:col>15</xdr:col>
                    <xdr:colOff>57150</xdr:colOff>
                    <xdr:row>9</xdr:row>
                    <xdr:rowOff>0</xdr:rowOff>
                  </from>
                  <to>
                    <xdr:col>16</xdr:col>
                    <xdr:colOff>19050</xdr:colOff>
                    <xdr:row>9</xdr:row>
                    <xdr:rowOff>209550</xdr:rowOff>
                  </to>
                </anchor>
              </controlPr>
            </control>
          </mc:Choice>
        </mc:AlternateContent>
        <mc:AlternateContent xmlns:mc="http://schemas.openxmlformats.org/markup-compatibility/2006">
          <mc:Choice Requires="x14">
            <control shapeId="1565" r:id="rId9" name="Check Box 541">
              <controlPr defaultSize="0" autoFill="0" autoLine="0" autoPict="0">
                <anchor moveWithCells="1">
                  <from>
                    <xdr:col>16</xdr:col>
                    <xdr:colOff>57150</xdr:colOff>
                    <xdr:row>9</xdr:row>
                    <xdr:rowOff>0</xdr:rowOff>
                  </from>
                  <to>
                    <xdr:col>16</xdr:col>
                    <xdr:colOff>342900</xdr:colOff>
                    <xdr:row>9</xdr:row>
                    <xdr:rowOff>209550</xdr:rowOff>
                  </to>
                </anchor>
              </controlPr>
            </control>
          </mc:Choice>
        </mc:AlternateContent>
        <mc:AlternateContent xmlns:mc="http://schemas.openxmlformats.org/markup-compatibility/2006">
          <mc:Choice Requires="x14">
            <control shapeId="1566" r:id="rId10" name="Check Box 542">
              <controlPr defaultSize="0" autoFill="0" autoLine="0" autoPict="0">
                <anchor moveWithCells="1">
                  <from>
                    <xdr:col>17</xdr:col>
                    <xdr:colOff>57150</xdr:colOff>
                    <xdr:row>9</xdr:row>
                    <xdr:rowOff>0</xdr:rowOff>
                  </from>
                  <to>
                    <xdr:col>17</xdr:col>
                    <xdr:colOff>342900</xdr:colOff>
                    <xdr:row>9</xdr:row>
                    <xdr:rowOff>209550</xdr:rowOff>
                  </to>
                </anchor>
              </controlPr>
            </control>
          </mc:Choice>
        </mc:AlternateContent>
        <mc:AlternateContent xmlns:mc="http://schemas.openxmlformats.org/markup-compatibility/2006">
          <mc:Choice Requires="x14">
            <control shapeId="1567" r:id="rId11" name="Check Box 543">
              <controlPr defaultSize="0" autoFill="0" autoLine="0" autoPict="0">
                <anchor moveWithCells="1">
                  <from>
                    <xdr:col>18</xdr:col>
                    <xdr:colOff>57150</xdr:colOff>
                    <xdr:row>9</xdr:row>
                    <xdr:rowOff>0</xdr:rowOff>
                  </from>
                  <to>
                    <xdr:col>18</xdr:col>
                    <xdr:colOff>342900</xdr:colOff>
                    <xdr:row>9</xdr:row>
                    <xdr:rowOff>209550</xdr:rowOff>
                  </to>
                </anchor>
              </controlPr>
            </control>
          </mc:Choice>
        </mc:AlternateContent>
        <mc:AlternateContent xmlns:mc="http://schemas.openxmlformats.org/markup-compatibility/2006">
          <mc:Choice Requires="x14">
            <control shapeId="1568" r:id="rId12" name="Check Box 544">
              <controlPr defaultSize="0" autoFill="0" autoLine="0" autoPict="0">
                <anchor moveWithCells="1">
                  <from>
                    <xdr:col>19</xdr:col>
                    <xdr:colOff>57150</xdr:colOff>
                    <xdr:row>9</xdr:row>
                    <xdr:rowOff>0</xdr:rowOff>
                  </from>
                  <to>
                    <xdr:col>19</xdr:col>
                    <xdr:colOff>361950</xdr:colOff>
                    <xdr:row>9</xdr:row>
                    <xdr:rowOff>209550</xdr:rowOff>
                  </to>
                </anchor>
              </controlPr>
            </control>
          </mc:Choice>
        </mc:AlternateContent>
        <mc:AlternateContent xmlns:mc="http://schemas.openxmlformats.org/markup-compatibility/2006">
          <mc:Choice Requires="x14">
            <control shapeId="1569" r:id="rId13" name="Check Box 545">
              <controlPr defaultSize="0" autoFill="0" autoLine="0" autoPict="0">
                <anchor moveWithCells="1">
                  <from>
                    <xdr:col>20</xdr:col>
                    <xdr:colOff>57150</xdr:colOff>
                    <xdr:row>9</xdr:row>
                    <xdr:rowOff>0</xdr:rowOff>
                  </from>
                  <to>
                    <xdr:col>20</xdr:col>
                    <xdr:colOff>361950</xdr:colOff>
                    <xdr:row>9</xdr:row>
                    <xdr:rowOff>209550</xdr:rowOff>
                  </to>
                </anchor>
              </controlPr>
            </control>
          </mc:Choice>
        </mc:AlternateContent>
        <mc:AlternateContent xmlns:mc="http://schemas.openxmlformats.org/markup-compatibility/2006">
          <mc:Choice Requires="x14">
            <control shapeId="1570" r:id="rId14" name="Check Box 546">
              <controlPr defaultSize="0" autoFill="0" autoLine="0" autoPict="0">
                <anchor moveWithCells="1">
                  <from>
                    <xdr:col>21</xdr:col>
                    <xdr:colOff>57150</xdr:colOff>
                    <xdr:row>9</xdr:row>
                    <xdr:rowOff>0</xdr:rowOff>
                  </from>
                  <to>
                    <xdr:col>21</xdr:col>
                    <xdr:colOff>361950</xdr:colOff>
                    <xdr:row>9</xdr:row>
                    <xdr:rowOff>209550</xdr:rowOff>
                  </to>
                </anchor>
              </controlPr>
            </control>
          </mc:Choice>
        </mc:AlternateContent>
        <mc:AlternateContent xmlns:mc="http://schemas.openxmlformats.org/markup-compatibility/2006">
          <mc:Choice Requires="x14">
            <control shapeId="1571" r:id="rId15" name="Check Box 547">
              <controlPr defaultSize="0" autoFill="0" autoLine="0" autoPict="0">
                <anchor moveWithCells="1">
                  <from>
                    <xdr:col>22</xdr:col>
                    <xdr:colOff>57150</xdr:colOff>
                    <xdr:row>9</xdr:row>
                    <xdr:rowOff>0</xdr:rowOff>
                  </from>
                  <to>
                    <xdr:col>22</xdr:col>
                    <xdr:colOff>361950</xdr:colOff>
                    <xdr:row>9</xdr:row>
                    <xdr:rowOff>209550</xdr:rowOff>
                  </to>
                </anchor>
              </controlPr>
            </control>
          </mc:Choice>
        </mc:AlternateContent>
        <mc:AlternateContent xmlns:mc="http://schemas.openxmlformats.org/markup-compatibility/2006">
          <mc:Choice Requires="x14">
            <control shapeId="1726" r:id="rId16" name="Check Box 702">
              <controlPr defaultSize="0" autoFill="0" autoLine="0" autoPict="0">
                <anchor moveWithCells="1">
                  <from>
                    <xdr:col>9</xdr:col>
                    <xdr:colOff>57150</xdr:colOff>
                    <xdr:row>9</xdr:row>
                    <xdr:rowOff>0</xdr:rowOff>
                  </from>
                  <to>
                    <xdr:col>9</xdr:col>
                    <xdr:colOff>342900</xdr:colOff>
                    <xdr:row>9</xdr:row>
                    <xdr:rowOff>209550</xdr:rowOff>
                  </to>
                </anchor>
              </controlPr>
            </control>
          </mc:Choice>
        </mc:AlternateContent>
        <mc:AlternateContent xmlns:mc="http://schemas.openxmlformats.org/markup-compatibility/2006">
          <mc:Choice Requires="x14">
            <control shapeId="1727" r:id="rId17" name="Check Box 703">
              <controlPr defaultSize="0" autoFill="0" autoLine="0" autoPict="0">
                <anchor moveWithCells="1">
                  <from>
                    <xdr:col>8</xdr:col>
                    <xdr:colOff>57150</xdr:colOff>
                    <xdr:row>9</xdr:row>
                    <xdr:rowOff>0</xdr:rowOff>
                  </from>
                  <to>
                    <xdr:col>8</xdr:col>
                    <xdr:colOff>361950</xdr:colOff>
                    <xdr:row>9</xdr:row>
                    <xdr:rowOff>209550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Result">
    <pageSetUpPr fitToPage="1"/>
  </sheetPr>
  <dimension ref="A1:CD109"/>
  <sheetViews>
    <sheetView showGridLines="0" zoomScale="75" zoomScaleNormal="75" zoomScalePageLayoutView="75" workbookViewId="0"/>
  </sheetViews>
  <sheetFormatPr defaultColWidth="11.42578125" defaultRowHeight="12.75" x14ac:dyDescent="0.2"/>
  <cols>
    <col min="1" max="1" width="1.7109375" style="15" customWidth="1"/>
    <col min="2" max="2" width="11.7109375" style="28" customWidth="1"/>
    <col min="3" max="3" width="4.7109375" style="29" customWidth="1"/>
    <col min="4" max="19" width="4.7109375" style="15" customWidth="1"/>
    <col min="20" max="20" width="17.28515625" style="15" customWidth="1"/>
    <col min="21" max="35" width="4.7109375" style="15" customWidth="1"/>
    <col min="36" max="16384" width="11.42578125" style="15"/>
  </cols>
  <sheetData>
    <row r="1" spans="1:82" ht="23.25" customHeight="1" x14ac:dyDescent="0.2">
      <c r="A1" s="17"/>
      <c r="B1" s="49" t="s">
        <v>111</v>
      </c>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row>
    <row r="2" spans="1:82" x14ac:dyDescent="0.2">
      <c r="A2" s="17"/>
      <c r="B2" s="10"/>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x14ac:dyDescent="0.2">
      <c r="A3" s="17"/>
      <c r="B3" s="11" t="s">
        <v>217</v>
      </c>
      <c r="C3" s="16"/>
      <c r="D3" s="17"/>
      <c r="E3" s="17"/>
      <c r="F3" s="17"/>
      <c r="G3" s="17"/>
      <c r="H3" s="17"/>
      <c r="I3" s="17"/>
      <c r="J3" s="17"/>
      <c r="K3" s="17"/>
      <c r="L3" s="17"/>
      <c r="M3" s="17"/>
      <c r="N3" s="17"/>
      <c r="O3" s="17"/>
      <c r="P3" s="17"/>
      <c r="Q3" s="17"/>
      <c r="R3" s="17"/>
      <c r="S3" s="17"/>
      <c r="T3" s="10" t="s">
        <v>202</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82" x14ac:dyDescent="0.2">
      <c r="A4" s="17"/>
      <c r="B4" s="10"/>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82" ht="57.75" x14ac:dyDescent="0.2">
      <c r="A5" s="17"/>
      <c r="B5" s="9"/>
      <c r="C5" s="18" t="s">
        <v>66</v>
      </c>
      <c r="D5" s="18" t="s">
        <v>67</v>
      </c>
      <c r="E5" s="18" t="s">
        <v>68</v>
      </c>
      <c r="F5" s="18" t="s">
        <v>69</v>
      </c>
      <c r="G5" s="18" t="s">
        <v>112</v>
      </c>
      <c r="H5" s="18" t="s">
        <v>113</v>
      </c>
      <c r="I5" s="18" t="s">
        <v>114</v>
      </c>
      <c r="J5" s="18" t="s">
        <v>115</v>
      </c>
      <c r="K5" s="18" t="s">
        <v>164</v>
      </c>
      <c r="L5" s="18" t="s">
        <v>165</v>
      </c>
      <c r="M5" s="18" t="s">
        <v>139</v>
      </c>
      <c r="N5" s="18" t="s">
        <v>140</v>
      </c>
      <c r="O5" s="18" t="s">
        <v>93</v>
      </c>
      <c r="P5" s="18" t="s">
        <v>94</v>
      </c>
      <c r="Q5" s="18" t="s">
        <v>95</v>
      </c>
      <c r="R5" s="19" t="s">
        <v>96</v>
      </c>
      <c r="S5" s="19"/>
      <c r="T5" s="20"/>
      <c r="U5" s="19" t="s">
        <v>66</v>
      </c>
      <c r="V5" s="19" t="s">
        <v>179</v>
      </c>
      <c r="W5" s="19" t="s">
        <v>180</v>
      </c>
      <c r="X5" s="19" t="s">
        <v>181</v>
      </c>
      <c r="Y5" s="19" t="s">
        <v>182</v>
      </c>
      <c r="Z5" s="19" t="s">
        <v>183</v>
      </c>
      <c r="AA5" s="19" t="s">
        <v>44</v>
      </c>
      <c r="AB5" s="19" t="s">
        <v>45</v>
      </c>
      <c r="AC5" s="19" t="s">
        <v>46</v>
      </c>
      <c r="AD5" s="19" t="s">
        <v>2</v>
      </c>
      <c r="AE5" s="19" t="s">
        <v>3</v>
      </c>
      <c r="AF5" s="19" t="s">
        <v>4</v>
      </c>
      <c r="AG5" s="19" t="s">
        <v>5</v>
      </c>
      <c r="AH5" s="19" t="s">
        <v>6</v>
      </c>
      <c r="AI5" s="19" t="s">
        <v>7</v>
      </c>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82" x14ac:dyDescent="0.2">
      <c r="A6" s="17"/>
      <c r="B6" s="22" t="s">
        <v>147</v>
      </c>
      <c r="C6" s="23"/>
      <c r="D6" s="24"/>
      <c r="E6" s="24"/>
      <c r="F6" s="24"/>
      <c r="G6" s="24"/>
      <c r="H6" s="24"/>
      <c r="I6" s="24"/>
      <c r="J6" s="24"/>
      <c r="K6" s="24"/>
      <c r="L6" s="24"/>
      <c r="M6" s="21"/>
      <c r="N6" s="21"/>
      <c r="O6" s="21"/>
      <c r="P6" s="21"/>
      <c r="Q6" s="21"/>
      <c r="R6" s="21"/>
      <c r="S6" s="21"/>
      <c r="T6" s="25"/>
      <c r="U6" s="21"/>
      <c r="V6" s="21"/>
      <c r="W6" s="21"/>
      <c r="X6" s="21"/>
      <c r="Y6" s="21"/>
      <c r="Z6" s="21"/>
      <c r="AA6" s="21"/>
      <c r="AB6" s="21"/>
      <c r="AC6" s="21"/>
      <c r="AD6" s="21"/>
      <c r="AE6" s="21"/>
      <c r="AF6" s="21"/>
      <c r="AG6" s="21"/>
      <c r="AH6" s="21"/>
      <c r="AI6" s="21"/>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82" x14ac:dyDescent="0.2">
      <c r="A7" s="17"/>
      <c r="B7" s="9" t="s">
        <v>110</v>
      </c>
      <c r="C7" s="16">
        <f>COUNTIF('Test status'!$A:$A,"testcase")+COUNTIF('Test status'!$A:$A,"test case")+COUNTIF('Test status'!$A:$A,"testgeval")+COUNTIF('Test status'!$A:$A,"test geval")</f>
        <v>0</v>
      </c>
      <c r="D7" s="16">
        <f>COUNTIF('Test status'!$A:$A,"testcase")+COUNTIF('Test status'!$A:$A,"test case")+COUNTIF('Test status'!$A:$A,"testgeval")+COUNTIF('Test status'!$A:$A,"test geval")</f>
        <v>0</v>
      </c>
      <c r="E7" s="16">
        <f>COUNTIF('Test status'!$A:$A,"testcase")+COUNTIF('Test status'!$A:$A,"test case")+COUNTIF('Test status'!$A:$A,"testgeval")+COUNTIF('Test status'!$A:$A,"test geval")</f>
        <v>0</v>
      </c>
      <c r="F7" s="16">
        <f>COUNTIF('Test status'!$A:$A,"testcase")+COUNTIF('Test status'!$A:$A,"test case")+COUNTIF('Test status'!$A:$A,"testgeval")+COUNTIF('Test status'!$A:$A,"test geval")</f>
        <v>0</v>
      </c>
      <c r="G7" s="16">
        <f>COUNTIF('Test status'!$A:$A,"testcase")+COUNTIF('Test status'!$A:$A,"test case")+COUNTIF('Test status'!$A:$A,"testgeval")+COUNTIF('Test status'!$A:$A,"test geval")</f>
        <v>0</v>
      </c>
      <c r="H7" s="16">
        <f>COUNTIF('Test status'!$A:$A,"testcase")+COUNTIF('Test status'!$A:$A,"test case")+COUNTIF('Test status'!$A:$A,"testgeval")+COUNTIF('Test status'!$A:$A,"test geval")</f>
        <v>0</v>
      </c>
      <c r="I7" s="16">
        <f>COUNTIF('Test status'!$A:$A,"testcase")+COUNTIF('Test status'!$A:$A,"test case")+COUNTIF('Test status'!$A:$A,"testgeval")+COUNTIF('Test status'!$A:$A,"test geval")</f>
        <v>0</v>
      </c>
      <c r="J7" s="16">
        <f>COUNTIF('Test status'!$A:$A,"testcase")+COUNTIF('Test status'!$A:$A,"test case")+COUNTIF('Test status'!$A:$A,"testgeval")+COUNTIF('Test status'!$A:$A,"test geval")</f>
        <v>0</v>
      </c>
      <c r="K7" s="16">
        <f>COUNTIF('Test status'!$A:$A,"testcase")+COUNTIF('Test status'!$A:$A,"test case")+COUNTIF('Test status'!$A:$A,"testgeval")+COUNTIF('Test status'!$A:$A,"test geval")</f>
        <v>0</v>
      </c>
      <c r="L7" s="16">
        <f>COUNTIF('Test status'!$A:$A,"testcase")+COUNTIF('Test status'!$A:$A,"test case")+COUNTIF('Test status'!$A:$A,"testgeval")+COUNTIF('Test status'!$A:$A,"test geval")</f>
        <v>0</v>
      </c>
      <c r="M7" s="16">
        <f>COUNTIF('Test status'!$A:$A,"testcase")+COUNTIF('Test status'!$A:$A,"test case")+COUNTIF('Test status'!$A:$A,"testgeval")+COUNTIF('Test status'!$A:$A,"test geval")</f>
        <v>0</v>
      </c>
      <c r="N7" s="16">
        <f>COUNTIF('Test status'!$A:$A,"testcase")+COUNTIF('Test status'!$A:$A,"test case")+COUNTIF('Test status'!$A:$A,"testgeval")+COUNTIF('Test status'!$A:$A,"test geval")</f>
        <v>0</v>
      </c>
      <c r="O7" s="16">
        <f>COUNTIF('Test status'!$A:$A,"testcase")+COUNTIF('Test status'!$A:$A,"test case")+COUNTIF('Test status'!$A:$A,"testgeval")+COUNTIF('Test status'!$A:$A,"test geval")</f>
        <v>0</v>
      </c>
      <c r="P7" s="16">
        <f>COUNTIF('Test status'!$A:$A,"testcase")+COUNTIF('Test status'!$A:$A,"test case")+COUNTIF('Test status'!$A:$A,"testgeval")+COUNTIF('Test status'!$A:$A,"test geval")</f>
        <v>0</v>
      </c>
      <c r="Q7" s="16">
        <f>COUNTIF('Test status'!$A:$A,"testcase")+COUNTIF('Test status'!$A:$A,"test case")+COUNTIF('Test status'!$A:$A,"testgeval")+COUNTIF('Test status'!$A:$A,"test geval")</f>
        <v>0</v>
      </c>
      <c r="R7" s="16">
        <f>SUM(C7:Q7)</f>
        <v>0</v>
      </c>
      <c r="S7" s="16"/>
      <c r="T7" s="9" t="s">
        <v>110</v>
      </c>
      <c r="U7" s="17">
        <f>IF('Test status'!$I$10=TRUE,IF(NOT(ISBLANK(C7)),SUM(C7),""),0)</f>
        <v>0</v>
      </c>
      <c r="V7" s="17">
        <f>IF('Test status'!$J$10=TRUE,IF(NOT(ISBLANK(D7)),SUM(C7:D7),""),0)</f>
        <v>0</v>
      </c>
      <c r="W7" s="17">
        <f>IF('Test status'!$K$10=TRUE,IF(NOT(ISBLANK(E7)),SUM(C7:E7),""),0)</f>
        <v>0</v>
      </c>
      <c r="X7" s="17">
        <f>IF('Test status'!$L$10=TRUE,IF(NOT(ISBLANK(F7)),SUM(C7:F7),""),0)</f>
        <v>0</v>
      </c>
      <c r="Y7" s="17">
        <f>IF('Test status'!$M$10=TRUE,IF(NOT(ISBLANK(G7)),SUM(C7:G7),""),0)</f>
        <v>0</v>
      </c>
      <c r="Z7" s="17">
        <f>IF('Test status'!$N$10=TRUE,IF(NOT(ISBLANK(H7)),SUM(C7:H7),""),0)</f>
        <v>0</v>
      </c>
      <c r="AA7" s="17">
        <f>IF('Test status'!$O$10=TRUE,IF(NOT(ISBLANK(I7)),SUM(C7:I7),""),0)</f>
        <v>0</v>
      </c>
      <c r="AB7" s="17">
        <f>IF('Test status'!$P$10=TRUE,IF(NOT(ISBLANK(J7)),SUM(C7:J7),""),0)</f>
        <v>0</v>
      </c>
      <c r="AC7" s="17">
        <f>IF('Test status'!$Q$10=TRUE,IF(NOT(ISBLANK(K7)),SUM(C7:K7),""),0)</f>
        <v>0</v>
      </c>
      <c r="AD7" s="17">
        <f>IF('Test status'!$R$10=TRUE,IF(NOT(ISBLANK(L7)),SUM(C7:L7),""),0)</f>
        <v>0</v>
      </c>
      <c r="AE7" s="17">
        <f>IF('Test status'!$S$10=TRUE,IF(NOT(ISBLANK(M7)),SUM(C7:M7),""),0)</f>
        <v>0</v>
      </c>
      <c r="AF7" s="17">
        <f>IF('Test status'!$T$10=TRUE,IF(NOT(ISBLANK(N7)),SUM(C7:N7),""),0)</f>
        <v>0</v>
      </c>
      <c r="AG7" s="17">
        <f>IF('Test status'!$U$10=TRUE,IF(NOT(ISBLANK(O7)),SUM(C7:O7),""),0)</f>
        <v>0</v>
      </c>
      <c r="AH7" s="17">
        <f>IF('Test status'!$V$10=TRUE,IF(NOT(ISBLANK(P7)),SUM(C7:P7),""),0)</f>
        <v>0</v>
      </c>
      <c r="AI7" s="17">
        <f>IF('Test status'!$W$10=TRUE,IF(NOT(ISBLANK(Q7)),SUM(C7:Q7),""),0)</f>
        <v>0</v>
      </c>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82" x14ac:dyDescent="0.2">
      <c r="A8" s="17"/>
      <c r="B8" s="9" t="s">
        <v>208</v>
      </c>
      <c r="C8" s="26">
        <f>COUNTIF('Test status'!Y:Y,$B8)</f>
        <v>0</v>
      </c>
      <c r="D8" s="26">
        <f>COUNTIF('Test status'!Z:Z,$B8)</f>
        <v>0</v>
      </c>
      <c r="E8" s="26">
        <f>COUNTIF('Test status'!AA:AA,$B8)</f>
        <v>0</v>
      </c>
      <c r="F8" s="26">
        <f>COUNTIF('Test status'!AB:AB,$B8)</f>
        <v>0</v>
      </c>
      <c r="G8" s="26">
        <f>COUNTIF('Test status'!AC:AC,$B8)</f>
        <v>0</v>
      </c>
      <c r="H8" s="26">
        <f>COUNTIF('Test status'!AD:AD,$B8)</f>
        <v>0</v>
      </c>
      <c r="I8" s="26">
        <f>COUNTIF('Test status'!AE:AE,$B8)</f>
        <v>0</v>
      </c>
      <c r="J8" s="26">
        <f>COUNTIF('Test status'!AF:AF,$B8)</f>
        <v>0</v>
      </c>
      <c r="K8" s="26">
        <f>COUNTIF('Test status'!AG:AG,$B8)</f>
        <v>0</v>
      </c>
      <c r="L8" s="26">
        <f>COUNTIF('Test status'!AH:AH,$B8)</f>
        <v>0</v>
      </c>
      <c r="M8" s="26">
        <f>COUNTIF('Test status'!AI:AI,$B8)</f>
        <v>0</v>
      </c>
      <c r="N8" s="26">
        <f>COUNTIF('Test status'!AJ:AJ,$B8)</f>
        <v>0</v>
      </c>
      <c r="O8" s="26">
        <f>COUNTIF('Test status'!AK:AK,$B8)</f>
        <v>0</v>
      </c>
      <c r="P8" s="26">
        <f>COUNTIF('Test status'!AL:AL,$B8)</f>
        <v>0</v>
      </c>
      <c r="Q8" s="26">
        <f>COUNTIF('Test status'!AM:AM,$B8)</f>
        <v>0</v>
      </c>
      <c r="R8" s="16">
        <f t="shared" ref="R8:R13" si="0">SUM(C8:Q8)</f>
        <v>0</v>
      </c>
      <c r="S8" s="16"/>
      <c r="T8" s="9" t="s">
        <v>208</v>
      </c>
      <c r="U8" s="17">
        <f>IF('Test status'!$I$10=TRUE,IF(NOT(ISBLANK(C8)),SUM(C8),""),0)</f>
        <v>0</v>
      </c>
      <c r="V8" s="17">
        <f>IF('Test status'!$J$10=TRUE,IF(NOT(ISBLANK(D8)),SUM(C8:D8),""),0)</f>
        <v>0</v>
      </c>
      <c r="W8" s="17">
        <f>IF('Test status'!$K$10=TRUE,IF(NOT(ISBLANK(E8)),SUM(C8:E8),""),0)</f>
        <v>0</v>
      </c>
      <c r="X8" s="17">
        <f>IF('Test status'!$L$10=TRUE,IF(NOT(ISBLANK(F8)),SUM(C8:F8),""),0)</f>
        <v>0</v>
      </c>
      <c r="Y8" s="17">
        <f>IF('Test status'!$M$10=TRUE,IF(NOT(ISBLANK(G8)),SUM(C8:G8),""),0)</f>
        <v>0</v>
      </c>
      <c r="Z8" s="17">
        <f>IF('Test status'!$N$10=TRUE,IF(NOT(ISBLANK(H8)),SUM(C8:H8),""),0)</f>
        <v>0</v>
      </c>
      <c r="AA8" s="17">
        <f>IF('Test status'!$O$10=TRUE,IF(NOT(ISBLANK(I8)),SUM(C8:I8),""),0)</f>
        <v>0</v>
      </c>
      <c r="AB8" s="17">
        <f>IF('Test status'!$P$10=TRUE,IF(NOT(ISBLANK(J8)),SUM(C8:J8),""),0)</f>
        <v>0</v>
      </c>
      <c r="AC8" s="17">
        <f>IF('Test status'!$Q$10=TRUE,IF(NOT(ISBLANK(K8)),SUM(C8:K8),""),0)</f>
        <v>0</v>
      </c>
      <c r="AD8" s="17">
        <f>IF('Test status'!$R$10=TRUE,IF(NOT(ISBLANK(L8)),SUM(C8:L8),""),0)</f>
        <v>0</v>
      </c>
      <c r="AE8" s="17">
        <f>IF('Test status'!$S$10=TRUE,IF(NOT(ISBLANK(M8)),SUM(C8:M8),""),0)</f>
        <v>0</v>
      </c>
      <c r="AF8" s="17">
        <f>IF('Test status'!$T$10=TRUE,IF(NOT(ISBLANK(N8)),SUM(C8:N8),""),0)</f>
        <v>0</v>
      </c>
      <c r="AG8" s="17">
        <f>IF('Test status'!$U$10=TRUE,IF(NOT(ISBLANK(O8)),SUM(C8:O8),""),0)</f>
        <v>0</v>
      </c>
      <c r="AH8" s="17">
        <f>IF('Test status'!$V$10=TRUE,IF(NOT(ISBLANK(P8)),SUM(C8:P8),""),0)</f>
        <v>0</v>
      </c>
      <c r="AI8" s="17">
        <f>IF('Test status'!$W$10=TRUE,IF(NOT(ISBLANK(Q8)),SUM(C8:Q8),""),0)</f>
        <v>0</v>
      </c>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82" x14ac:dyDescent="0.2">
      <c r="A9" s="17"/>
      <c r="B9" s="9" t="s">
        <v>211</v>
      </c>
      <c r="C9" s="26">
        <f>COUNTIF('Test status'!Y:Y,$B9)</f>
        <v>0</v>
      </c>
      <c r="D9" s="26">
        <f>COUNTIF('Test status'!Z:Z,$B9)</f>
        <v>0</v>
      </c>
      <c r="E9" s="26">
        <f>COUNTIF('Test status'!AA:AA,$B9)</f>
        <v>0</v>
      </c>
      <c r="F9" s="26">
        <f>COUNTIF('Test status'!AB:AB,$B9)</f>
        <v>0</v>
      </c>
      <c r="G9" s="26">
        <f>COUNTIF('Test status'!AC:AC,$B9)</f>
        <v>0</v>
      </c>
      <c r="H9" s="26">
        <f>COUNTIF('Test status'!AD:AD,$B9)</f>
        <v>0</v>
      </c>
      <c r="I9" s="26">
        <f>COUNTIF('Test status'!AE:AE,$B9)</f>
        <v>0</v>
      </c>
      <c r="J9" s="26">
        <f>COUNTIF('Test status'!AF:AF,$B9)</f>
        <v>0</v>
      </c>
      <c r="K9" s="26">
        <f>COUNTIF('Test status'!AG:AG,$B9)</f>
        <v>0</v>
      </c>
      <c r="L9" s="26">
        <f>COUNTIF('Test status'!AH:AH,$B9)</f>
        <v>0</v>
      </c>
      <c r="M9" s="26">
        <f>COUNTIF('Test status'!AI:AI,$B9)</f>
        <v>0</v>
      </c>
      <c r="N9" s="26">
        <f>COUNTIF('Test status'!AJ:AJ,$B9)</f>
        <v>0</v>
      </c>
      <c r="O9" s="26">
        <f>COUNTIF('Test status'!AK:AK,$B9)</f>
        <v>0</v>
      </c>
      <c r="P9" s="26">
        <f>COUNTIF('Test status'!AL:AL,$B9)</f>
        <v>0</v>
      </c>
      <c r="Q9" s="26">
        <f>COUNTIF('Test status'!AM:AM,$B9)</f>
        <v>0</v>
      </c>
      <c r="R9" s="16">
        <f t="shared" si="0"/>
        <v>0</v>
      </c>
      <c r="S9" s="16"/>
      <c r="T9" s="9" t="s">
        <v>211</v>
      </c>
      <c r="U9" s="17">
        <f>IF('Test status'!$I$10=TRUE,IF(NOT(ISBLANK(C9)),SUM(C9),""),0)</f>
        <v>0</v>
      </c>
      <c r="V9" s="17">
        <f>IF('Test status'!$J$10=TRUE,IF(NOT(ISBLANK(D9)),SUM(C9:D9),""),0)</f>
        <v>0</v>
      </c>
      <c r="W9" s="17">
        <f>IF('Test status'!$K$10=TRUE,IF(NOT(ISBLANK(E9)),SUM(C9:E9),""),0)</f>
        <v>0</v>
      </c>
      <c r="X9" s="17">
        <f>IF('Test status'!$L$10=TRUE,IF(NOT(ISBLANK(F9)),SUM(C9:F9),""),0)</f>
        <v>0</v>
      </c>
      <c r="Y9" s="17">
        <f>IF('Test status'!$M$10=TRUE,IF(NOT(ISBLANK(G9)),SUM(C9:G9),""),0)</f>
        <v>0</v>
      </c>
      <c r="Z9" s="17">
        <f>IF('Test status'!$N$10=TRUE,IF(NOT(ISBLANK(H9)),SUM(C9:H9),""),0)</f>
        <v>0</v>
      </c>
      <c r="AA9" s="17">
        <f>IF('Test status'!$O$10=TRUE,IF(NOT(ISBLANK(I9)),SUM(C9:I9),""),0)</f>
        <v>0</v>
      </c>
      <c r="AB9" s="17">
        <f>IF('Test status'!$P$10=TRUE,IF(NOT(ISBLANK(J9)),SUM(C9:J9),""),0)</f>
        <v>0</v>
      </c>
      <c r="AC9" s="17">
        <f>IF('Test status'!$Q$10=TRUE,IF(NOT(ISBLANK(K9)),SUM(C9:K9),""),0)</f>
        <v>0</v>
      </c>
      <c r="AD9" s="17">
        <f>IF('Test status'!$R$10=TRUE,IF(NOT(ISBLANK(L9)),SUM(C9:L9),""),0)</f>
        <v>0</v>
      </c>
      <c r="AE9" s="17">
        <f>IF('Test status'!$S$10=TRUE,IF(NOT(ISBLANK(M9)),SUM(C9:M9),""),0)</f>
        <v>0</v>
      </c>
      <c r="AF9" s="17">
        <f>IF('Test status'!$T$10=TRUE,IF(NOT(ISBLANK(N9)),SUM(C9:N9),""),0)</f>
        <v>0</v>
      </c>
      <c r="AG9" s="17">
        <f>IF('Test status'!$U$10=TRUE,IF(NOT(ISBLANK(O9)),SUM(C9:O9),""),0)</f>
        <v>0</v>
      </c>
      <c r="AH9" s="17">
        <f>IF('Test status'!$V$10=TRUE,IF(NOT(ISBLANK(P9)),SUM(C9:P9),""),0)</f>
        <v>0</v>
      </c>
      <c r="AI9" s="17">
        <f>IF('Test status'!$W$10=TRUE,IF(NOT(ISBLANK(Q9)),SUM(C9:Q9),""),0)</f>
        <v>0</v>
      </c>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82" x14ac:dyDescent="0.2">
      <c r="A10" s="17"/>
      <c r="B10" s="9" t="s">
        <v>170</v>
      </c>
      <c r="C10" s="26">
        <f>COUNTIF('Test status'!Y:Y,$B10)</f>
        <v>0</v>
      </c>
      <c r="D10" s="26">
        <f>COUNTIF('Test status'!Z:Z,$B10)</f>
        <v>0</v>
      </c>
      <c r="E10" s="26">
        <f>COUNTIF('Test status'!AA:AA,$B10)</f>
        <v>0</v>
      </c>
      <c r="F10" s="26">
        <f>COUNTIF('Test status'!AB:AB,$B10)</f>
        <v>0</v>
      </c>
      <c r="G10" s="26">
        <f>COUNTIF('Test status'!AC:AC,$B10)</f>
        <v>0</v>
      </c>
      <c r="H10" s="26">
        <f>COUNTIF('Test status'!AD:AD,$B10)</f>
        <v>0</v>
      </c>
      <c r="I10" s="26">
        <f>COUNTIF('Test status'!AE:AE,$B10)</f>
        <v>0</v>
      </c>
      <c r="J10" s="26">
        <f>COUNTIF('Test status'!AF:AF,$B10)</f>
        <v>0</v>
      </c>
      <c r="K10" s="26">
        <f>COUNTIF('Test status'!AG:AG,$B10)</f>
        <v>0</v>
      </c>
      <c r="L10" s="26">
        <f>COUNTIF('Test status'!AH:AH,$B10)</f>
        <v>0</v>
      </c>
      <c r="M10" s="26">
        <f>COUNTIF('Test status'!AI:AI,$B10)</f>
        <v>0</v>
      </c>
      <c r="N10" s="26">
        <f>COUNTIF('Test status'!AJ:AJ,$B10)</f>
        <v>0</v>
      </c>
      <c r="O10" s="26">
        <f>COUNTIF('Test status'!AK:AK,$B10)</f>
        <v>0</v>
      </c>
      <c r="P10" s="26">
        <f>COUNTIF('Test status'!AL:AL,$B10)</f>
        <v>0</v>
      </c>
      <c r="Q10" s="26">
        <f>COUNTIF('Test status'!AM:AM,$B10)</f>
        <v>0</v>
      </c>
      <c r="R10" s="16">
        <f t="shared" si="0"/>
        <v>0</v>
      </c>
      <c r="S10" s="16"/>
      <c r="T10" s="9" t="s">
        <v>170</v>
      </c>
      <c r="U10" s="17">
        <f>IF('Test status'!$I$10=TRUE,IF(NOT(ISBLANK(C10)),SUM(C10),""),0)</f>
        <v>0</v>
      </c>
      <c r="V10" s="17">
        <f>IF('Test status'!$J$10=TRUE,IF(NOT(ISBLANK(D10)),SUM(C10:D10),""),0)</f>
        <v>0</v>
      </c>
      <c r="W10" s="17">
        <f>IF('Test status'!$K$10=TRUE,IF(NOT(ISBLANK(E10)),SUM(C10:E10),""),0)</f>
        <v>0</v>
      </c>
      <c r="X10" s="17">
        <f>IF('Test status'!$L$10=TRUE,IF(NOT(ISBLANK(F10)),SUM(C10:F10),""),0)</f>
        <v>0</v>
      </c>
      <c r="Y10" s="17">
        <f>IF('Test status'!$M$10=TRUE,IF(NOT(ISBLANK(G10)),SUM(C10:G10),""),0)</f>
        <v>0</v>
      </c>
      <c r="Z10" s="17">
        <f>IF('Test status'!$N$10=TRUE,IF(NOT(ISBLANK(H10)),SUM(C10:H10),""),0)</f>
        <v>0</v>
      </c>
      <c r="AA10" s="17">
        <f>IF('Test status'!$O$10=TRUE,IF(NOT(ISBLANK(I10)),SUM(C10:I10),""),0)</f>
        <v>0</v>
      </c>
      <c r="AB10" s="17">
        <f>IF('Test status'!$P$10=TRUE,IF(NOT(ISBLANK(J10)),SUM(C10:J10),""),0)</f>
        <v>0</v>
      </c>
      <c r="AC10" s="17">
        <f>IF('Test status'!$Q$10=TRUE,IF(NOT(ISBLANK(K10)),SUM(C10:K10),""),0)</f>
        <v>0</v>
      </c>
      <c r="AD10" s="17">
        <f>IF('Test status'!$R$10=TRUE,IF(NOT(ISBLANK(L10)),SUM(C10:L10),""),0)</f>
        <v>0</v>
      </c>
      <c r="AE10" s="17">
        <f>IF('Test status'!$S$10=TRUE,IF(NOT(ISBLANK(M10)),SUM(C10:M10),""),0)</f>
        <v>0</v>
      </c>
      <c r="AF10" s="17">
        <f>IF('Test status'!$T$10=TRUE,IF(NOT(ISBLANK(N10)),SUM(C10:N10),""),0)</f>
        <v>0</v>
      </c>
      <c r="AG10" s="17">
        <f>IF('Test status'!$U$10=TRUE,IF(NOT(ISBLANK(O10)),SUM(C10:O10),""),0)</f>
        <v>0</v>
      </c>
      <c r="AH10" s="17">
        <f>IF('Test status'!$V$10=TRUE,IF(NOT(ISBLANK(P10)),SUM(C10:P10),""),0)</f>
        <v>0</v>
      </c>
      <c r="AI10" s="17">
        <f>IF('Test status'!$W$10=TRUE,IF(NOT(ISBLANK(Q10)),SUM(C10:Q10),""),0)</f>
        <v>0</v>
      </c>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82" x14ac:dyDescent="0.2">
      <c r="A11" s="17"/>
      <c r="B11" s="9" t="s">
        <v>210</v>
      </c>
      <c r="C11" s="26">
        <f>COUNTIF('Test status'!Y:Y,$B11)</f>
        <v>0</v>
      </c>
      <c r="D11" s="26">
        <f>COUNTIF('Test status'!Z:Z,$B11)</f>
        <v>0</v>
      </c>
      <c r="E11" s="26">
        <f>COUNTIF('Test status'!AA:AA,$B11)</f>
        <v>0</v>
      </c>
      <c r="F11" s="26">
        <f>COUNTIF('Test status'!AB:AB,$B11)</f>
        <v>0</v>
      </c>
      <c r="G11" s="26">
        <f>COUNTIF('Test status'!AC:AC,$B11)</f>
        <v>0</v>
      </c>
      <c r="H11" s="26">
        <f>COUNTIF('Test status'!AD:AD,$B11)</f>
        <v>0</v>
      </c>
      <c r="I11" s="26">
        <f>COUNTIF('Test status'!AE:AE,$B11)</f>
        <v>0</v>
      </c>
      <c r="J11" s="26">
        <f>COUNTIF('Test status'!AF:AF,$B11)</f>
        <v>0</v>
      </c>
      <c r="K11" s="26">
        <f>COUNTIF('Test status'!AG:AG,$B11)</f>
        <v>0</v>
      </c>
      <c r="L11" s="26">
        <f>COUNTIF('Test status'!AH:AH,$B11)</f>
        <v>0</v>
      </c>
      <c r="M11" s="26">
        <f>COUNTIF('Test status'!AI:AI,$B11)</f>
        <v>0</v>
      </c>
      <c r="N11" s="26">
        <f>COUNTIF('Test status'!AJ:AJ,$B11)</f>
        <v>0</v>
      </c>
      <c r="O11" s="26">
        <f>COUNTIF('Test status'!AK:AK,$B11)</f>
        <v>0</v>
      </c>
      <c r="P11" s="26">
        <f>COUNTIF('Test status'!AL:AL,$B11)</f>
        <v>0</v>
      </c>
      <c r="Q11" s="26">
        <f>COUNTIF('Test status'!AM:AM,$B11)</f>
        <v>0</v>
      </c>
      <c r="R11" s="16">
        <f t="shared" si="0"/>
        <v>0</v>
      </c>
      <c r="S11" s="16"/>
      <c r="T11" s="9" t="s">
        <v>210</v>
      </c>
      <c r="U11" s="17">
        <f>IF('Test status'!$I$10=TRUE,IF(NOT(ISBLANK(C11)),SUM(C11),""),0)</f>
        <v>0</v>
      </c>
      <c r="V11" s="17">
        <f>IF('Test status'!$J$10=TRUE,IF(NOT(ISBLANK(D11)),SUM(C11:D11),""),0)</f>
        <v>0</v>
      </c>
      <c r="W11" s="17">
        <f>IF('Test status'!$K$10=TRUE,IF(NOT(ISBLANK(E11)),SUM(C11:E11),""),0)</f>
        <v>0</v>
      </c>
      <c r="X11" s="17">
        <f>IF('Test status'!$L$10=TRUE,IF(NOT(ISBLANK(F11)),SUM(C11:F11),""),0)</f>
        <v>0</v>
      </c>
      <c r="Y11" s="17">
        <f>IF('Test status'!$M$10=TRUE,IF(NOT(ISBLANK(G11)),SUM(C11:G11),""),0)</f>
        <v>0</v>
      </c>
      <c r="Z11" s="17">
        <f>IF('Test status'!$N$10=TRUE,IF(NOT(ISBLANK(H11)),SUM(C11:H11),""),0)</f>
        <v>0</v>
      </c>
      <c r="AA11" s="17">
        <f>IF('Test status'!$O$10=TRUE,IF(NOT(ISBLANK(I11)),SUM(C11:I11),""),0)</f>
        <v>0</v>
      </c>
      <c r="AB11" s="17">
        <f>IF('Test status'!$P$10=TRUE,IF(NOT(ISBLANK(J11)),SUM(C11:J11),""),0)</f>
        <v>0</v>
      </c>
      <c r="AC11" s="17">
        <f>IF('Test status'!$Q$10=TRUE,IF(NOT(ISBLANK(K11)),SUM(C11:K11),""),0)</f>
        <v>0</v>
      </c>
      <c r="AD11" s="17">
        <f>IF('Test status'!$R$10=TRUE,IF(NOT(ISBLANK(L11)),SUM(C11:L11),""),0)</f>
        <v>0</v>
      </c>
      <c r="AE11" s="17">
        <f>IF('Test status'!$S$10=TRUE,IF(NOT(ISBLANK(M11)),SUM(C11:M11),""),0)</f>
        <v>0</v>
      </c>
      <c r="AF11" s="17">
        <f>IF('Test status'!$T$10=TRUE,IF(NOT(ISBLANK(N11)),SUM(C11:N11),""),0)</f>
        <v>0</v>
      </c>
      <c r="AG11" s="17">
        <f>IF('Test status'!$U$10=TRUE,IF(NOT(ISBLANK(O11)),SUM(C11:O11),""),0)</f>
        <v>0</v>
      </c>
      <c r="AH11" s="17">
        <f>IF('Test status'!$V$10=TRUE,IF(NOT(ISBLANK(P11)),SUM(C11:P11),""),0)</f>
        <v>0</v>
      </c>
      <c r="AI11" s="17">
        <f>IF('Test status'!$W$10=TRUE,IF(NOT(ISBLANK(Q11)),SUM(C11:Q11),""),0)</f>
        <v>0</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82" x14ac:dyDescent="0.2">
      <c r="A12" s="17"/>
      <c r="B12" s="9" t="s">
        <v>149</v>
      </c>
      <c r="C12" s="26">
        <f>COUNTIF('Test status'!Y:Y,$B12)</f>
        <v>0</v>
      </c>
      <c r="D12" s="26">
        <f>COUNTIF('Test status'!Z:Z,$B12)</f>
        <v>0</v>
      </c>
      <c r="E12" s="26">
        <f>COUNTIF('Test status'!AA:AA,$B12)</f>
        <v>0</v>
      </c>
      <c r="F12" s="26">
        <f>COUNTIF('Test status'!AB:AB,$B12)</f>
        <v>0</v>
      </c>
      <c r="G12" s="26">
        <f>COUNTIF('Test status'!AC:AC,$B12)</f>
        <v>0</v>
      </c>
      <c r="H12" s="26">
        <f>COUNTIF('Test status'!AD:AD,$B12)</f>
        <v>0</v>
      </c>
      <c r="I12" s="26">
        <f>COUNTIF('Test status'!AE:AE,$B12)</f>
        <v>0</v>
      </c>
      <c r="J12" s="26">
        <f>COUNTIF('Test status'!AF:AF,$B12)</f>
        <v>0</v>
      </c>
      <c r="K12" s="26">
        <f>COUNTIF('Test status'!AG:AG,$B12)</f>
        <v>0</v>
      </c>
      <c r="L12" s="26">
        <f>COUNTIF('Test status'!AH:AH,$B12)</f>
        <v>0</v>
      </c>
      <c r="M12" s="26">
        <f>COUNTIF('Test status'!AI:AI,$B12)</f>
        <v>0</v>
      </c>
      <c r="N12" s="26">
        <f>COUNTIF('Test status'!AJ:AJ,$B12)</f>
        <v>0</v>
      </c>
      <c r="O12" s="26">
        <f>COUNTIF('Test status'!AK:AK,$B12)</f>
        <v>0</v>
      </c>
      <c r="P12" s="26">
        <f>COUNTIF('Test status'!AL:AL,$B12)</f>
        <v>0</v>
      </c>
      <c r="Q12" s="26">
        <f>COUNTIF('Test status'!AM:AM,$B12)</f>
        <v>0</v>
      </c>
      <c r="R12" s="16">
        <f t="shared" si="0"/>
        <v>0</v>
      </c>
      <c r="S12" s="16"/>
      <c r="T12" s="9" t="s">
        <v>149</v>
      </c>
      <c r="U12" s="17">
        <f>IF('Test status'!$I$10=TRUE,IF(NOT(ISBLANK(C12)),SUM(C12),""),0)</f>
        <v>0</v>
      </c>
      <c r="V12" s="17">
        <f>IF('Test status'!$J$10=TRUE,IF(NOT(ISBLANK(D12)),SUM(C12:D12),""),0)</f>
        <v>0</v>
      </c>
      <c r="W12" s="17">
        <f>IF('Test status'!$K$10=TRUE,IF(NOT(ISBLANK(E12)),SUM(C12:E12),""),0)</f>
        <v>0</v>
      </c>
      <c r="X12" s="17">
        <f>IF('Test status'!$L$10=TRUE,IF(NOT(ISBLANK(F12)),SUM(C12:F12),""),0)</f>
        <v>0</v>
      </c>
      <c r="Y12" s="17">
        <f>IF('Test status'!$M$10=TRUE,IF(NOT(ISBLANK(G12)),SUM(C12:G12),""),0)</f>
        <v>0</v>
      </c>
      <c r="Z12" s="17">
        <f>IF('Test status'!$N$10=TRUE,IF(NOT(ISBLANK(H12)),SUM(C12:H12),""),0)</f>
        <v>0</v>
      </c>
      <c r="AA12" s="17">
        <f>IF('Test status'!$O$10=TRUE,IF(NOT(ISBLANK(I12)),SUM(C12:I12),""),0)</f>
        <v>0</v>
      </c>
      <c r="AB12" s="17">
        <f>IF('Test status'!$P$10=TRUE,IF(NOT(ISBLANK(J12)),SUM(C12:J12),""),0)</f>
        <v>0</v>
      </c>
      <c r="AC12" s="17">
        <f>IF('Test status'!$Q$10=TRUE,IF(NOT(ISBLANK(K12)),SUM(C12:K12),""),0)</f>
        <v>0</v>
      </c>
      <c r="AD12" s="17">
        <f>IF('Test status'!$R$10=TRUE,IF(NOT(ISBLANK(L12)),SUM(C12:L12),""),0)</f>
        <v>0</v>
      </c>
      <c r="AE12" s="17">
        <f>IF('Test status'!$S$10=TRUE,IF(NOT(ISBLANK(M12)),SUM(C12:M12),""),0)</f>
        <v>0</v>
      </c>
      <c r="AF12" s="17">
        <f>IF('Test status'!$T$10=TRUE,IF(NOT(ISBLANK(N12)),SUM(C12:N12),""),0)</f>
        <v>0</v>
      </c>
      <c r="AG12" s="17">
        <f>IF('Test status'!$U$10=TRUE,IF(NOT(ISBLANK(O12)),SUM(C12:O12),""),0)</f>
        <v>0</v>
      </c>
      <c r="AH12" s="17">
        <f>IF('Test status'!$V$10=TRUE,IF(NOT(ISBLANK(P12)),SUM(C12:P12),""),0)</f>
        <v>0</v>
      </c>
      <c r="AI12" s="17">
        <f>IF('Test status'!$W$10=TRUE,IF(NOT(ISBLANK(Q12)),SUM(C12:Q12),""),0)</f>
        <v>0</v>
      </c>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82" x14ac:dyDescent="0.2">
      <c r="A13" s="17"/>
      <c r="B13" s="9" t="s">
        <v>209</v>
      </c>
      <c r="C13" s="26">
        <f>COUNTIF('Test status'!Y:Y,$B13)</f>
        <v>0</v>
      </c>
      <c r="D13" s="26">
        <f>COUNTIF('Test status'!Z:Z,$B13)</f>
        <v>0</v>
      </c>
      <c r="E13" s="26">
        <f>COUNTIF('Test status'!AA:AA,$B13)</f>
        <v>0</v>
      </c>
      <c r="F13" s="26">
        <f>COUNTIF('Test status'!AB:AB,$B13)</f>
        <v>0</v>
      </c>
      <c r="G13" s="26">
        <f>COUNTIF('Test status'!AC:AC,$B13)</f>
        <v>0</v>
      </c>
      <c r="H13" s="26">
        <f>COUNTIF('Test status'!AD:AD,$B13)</f>
        <v>0</v>
      </c>
      <c r="I13" s="26">
        <f>COUNTIF('Test status'!AE:AE,$B13)</f>
        <v>0</v>
      </c>
      <c r="J13" s="26">
        <f>COUNTIF('Test status'!AF:AF,$B13)</f>
        <v>0</v>
      </c>
      <c r="K13" s="26">
        <f>COUNTIF('Test status'!AG:AG,$B13)</f>
        <v>0</v>
      </c>
      <c r="L13" s="26">
        <f>COUNTIF('Test status'!AH:AH,$B13)</f>
        <v>0</v>
      </c>
      <c r="M13" s="26">
        <f>COUNTIF('Test status'!AI:AI,$B13)</f>
        <v>0</v>
      </c>
      <c r="N13" s="26">
        <f>COUNTIF('Test status'!AJ:AJ,$B13)</f>
        <v>0</v>
      </c>
      <c r="O13" s="26">
        <f>COUNTIF('Test status'!AK:AK,$B13)</f>
        <v>0</v>
      </c>
      <c r="P13" s="26">
        <f>COUNTIF('Test status'!AL:AL,$B13)</f>
        <v>0</v>
      </c>
      <c r="Q13" s="26">
        <f>COUNTIF('Test status'!AM:AM,$B13)</f>
        <v>0</v>
      </c>
      <c r="R13" s="16">
        <f t="shared" si="0"/>
        <v>0</v>
      </c>
      <c r="S13" s="16"/>
      <c r="T13" s="9" t="s">
        <v>209</v>
      </c>
      <c r="U13" s="17">
        <f>IF('Test status'!$I$10=TRUE,IF(NOT(ISBLANK(C13)),SUM(C13),""),0)</f>
        <v>0</v>
      </c>
      <c r="V13" s="17">
        <f>IF('Test status'!$J$10=TRUE,IF(NOT(ISBLANK(D13)),SUM(C13:D13),""),0)</f>
        <v>0</v>
      </c>
      <c r="W13" s="17">
        <f>IF('Test status'!$K$10=TRUE,IF(NOT(ISBLANK(E13)),SUM(C13:E13),""),0)</f>
        <v>0</v>
      </c>
      <c r="X13" s="17">
        <f>IF('Test status'!$L$10=TRUE,IF(NOT(ISBLANK(F13)),SUM(C13:F13),""),0)</f>
        <v>0</v>
      </c>
      <c r="Y13" s="17">
        <f>IF('Test status'!$M$10=TRUE,IF(NOT(ISBLANK(G13)),SUM(C13:G13),""),0)</f>
        <v>0</v>
      </c>
      <c r="Z13" s="17">
        <f>IF('Test status'!$N$10=TRUE,IF(NOT(ISBLANK(H13)),SUM(C13:H13),""),0)</f>
        <v>0</v>
      </c>
      <c r="AA13" s="17">
        <f>IF('Test status'!$O$10=TRUE,IF(NOT(ISBLANK(I13)),SUM(C13:I13),""),0)</f>
        <v>0</v>
      </c>
      <c r="AB13" s="17">
        <f>IF('Test status'!$P$10=TRUE,IF(NOT(ISBLANK(J13)),SUM(C13:J13),""),0)</f>
        <v>0</v>
      </c>
      <c r="AC13" s="17">
        <f>IF('Test status'!$Q$10=TRUE,IF(NOT(ISBLANK(K13)),SUM(C13:K13),""),0)</f>
        <v>0</v>
      </c>
      <c r="AD13" s="17">
        <f>IF('Test status'!$R$10=TRUE,IF(NOT(ISBLANK(L13)),SUM(C13:L13),""),0)</f>
        <v>0</v>
      </c>
      <c r="AE13" s="17">
        <f>IF('Test status'!$S$10=TRUE,IF(NOT(ISBLANK(M13)),SUM(C13:M13),""),0)</f>
        <v>0</v>
      </c>
      <c r="AF13" s="17">
        <f>IF('Test status'!$T$10=TRUE,IF(NOT(ISBLANK(N13)),SUM(C13:N13),""),0)</f>
        <v>0</v>
      </c>
      <c r="AG13" s="17">
        <f>IF('Test status'!$U$10=TRUE,IF(NOT(ISBLANK(O13)),SUM(C13:O13),""),0)</f>
        <v>0</v>
      </c>
      <c r="AH13" s="17">
        <f>IF('Test status'!$V$10=TRUE,IF(NOT(ISBLANK(P13)),SUM(C13:P13),""),0)</f>
        <v>0</v>
      </c>
      <c r="AI13" s="17">
        <f>IF('Test status'!$W$10=TRUE,IF(NOT(ISBLANK(Q13)),SUM(C13:Q13),""),0)</f>
        <v>0</v>
      </c>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82" x14ac:dyDescent="0.2">
      <c r="A14" s="17"/>
      <c r="B14" s="9" t="s">
        <v>31</v>
      </c>
      <c r="C14" s="26">
        <f>COUNTIF('Test status'!Y:Y,$B14)</f>
        <v>0</v>
      </c>
      <c r="D14" s="26">
        <f>COUNTIF('Test status'!Z:Z,$B14)</f>
        <v>0</v>
      </c>
      <c r="E14" s="26">
        <f>COUNTIF('Test status'!AA:AA,$B14)</f>
        <v>0</v>
      </c>
      <c r="F14" s="26">
        <f>COUNTIF('Test status'!AB:AB,$B14)</f>
        <v>0</v>
      </c>
      <c r="G14" s="26">
        <f>COUNTIF('Test status'!AC:AC,$B14)</f>
        <v>0</v>
      </c>
      <c r="H14" s="26">
        <f>COUNTIF('Test status'!AD:AD,$B14)</f>
        <v>0</v>
      </c>
      <c r="I14" s="26">
        <f>COUNTIF('Test status'!AE:AE,$B14)</f>
        <v>0</v>
      </c>
      <c r="J14" s="26">
        <f>COUNTIF('Test status'!AF:AF,$B14)</f>
        <v>0</v>
      </c>
      <c r="K14" s="26">
        <f>COUNTIF('Test status'!AG:AG,$B14)</f>
        <v>0</v>
      </c>
      <c r="L14" s="26">
        <f>COUNTIF('Test status'!AH:AH,$B14)</f>
        <v>0</v>
      </c>
      <c r="M14" s="26">
        <f>COUNTIF('Test status'!AI:AI,$B14)</f>
        <v>0</v>
      </c>
      <c r="N14" s="26">
        <f>COUNTIF('Test status'!AJ:AJ,$B14)</f>
        <v>0</v>
      </c>
      <c r="O14" s="26">
        <f>COUNTIF('Test status'!AK:AK,$B14)</f>
        <v>0</v>
      </c>
      <c r="P14" s="26">
        <f>COUNTIF('Test status'!AL:AL,$B14)</f>
        <v>0</v>
      </c>
      <c r="Q14" s="26">
        <f>COUNTIF('Test status'!AM:AM,$B14)</f>
        <v>0</v>
      </c>
      <c r="R14" s="16">
        <f t="shared" ref="R14:R19" si="1">SUM(C14:Q14)</f>
        <v>0</v>
      </c>
      <c r="S14" s="16"/>
      <c r="T14" s="9" t="s">
        <v>31</v>
      </c>
      <c r="U14" s="17">
        <f>IF('Test status'!$I$10=TRUE,IF(NOT(ISBLANK(C14)),SUM(C14),""),0)</f>
        <v>0</v>
      </c>
      <c r="V14" s="17">
        <f>IF('Test status'!$J$10=TRUE,IF(NOT(ISBLANK(D14)),SUM(C14:D14),""),0)</f>
        <v>0</v>
      </c>
      <c r="W14" s="17">
        <f>IF('Test status'!$K$10=TRUE,IF(NOT(ISBLANK(E14)),SUM(C14:E14),""),0)</f>
        <v>0</v>
      </c>
      <c r="X14" s="17">
        <f>IF('Test status'!$L$10=TRUE,IF(NOT(ISBLANK(F14)),SUM(C14:F14),""),0)</f>
        <v>0</v>
      </c>
      <c r="Y14" s="17">
        <f>IF('Test status'!$M$10=TRUE,IF(NOT(ISBLANK(G14)),SUM(C14:G14),""),0)</f>
        <v>0</v>
      </c>
      <c r="Z14" s="17">
        <f>IF('Test status'!$N$10=TRUE,IF(NOT(ISBLANK(H14)),SUM(C14:H14),""),0)</f>
        <v>0</v>
      </c>
      <c r="AA14" s="17">
        <f>IF('Test status'!$O$10=TRUE,IF(NOT(ISBLANK(I14)),SUM(C14:I14),""),0)</f>
        <v>0</v>
      </c>
      <c r="AB14" s="17">
        <f>IF('Test status'!$P$10=TRUE,IF(NOT(ISBLANK(J14)),SUM(C14:J14),""),0)</f>
        <v>0</v>
      </c>
      <c r="AC14" s="17">
        <f>IF('Test status'!$Q$10=TRUE,IF(NOT(ISBLANK(K14)),SUM(C14:K14),""),0)</f>
        <v>0</v>
      </c>
      <c r="AD14" s="17">
        <f>IF('Test status'!$R$10=TRUE,IF(NOT(ISBLANK(L14)),SUM(C14:L14),""),0)</f>
        <v>0</v>
      </c>
      <c r="AE14" s="17">
        <f>IF('Test status'!$S$10=TRUE,IF(NOT(ISBLANK(M14)),SUM(C14:M14),""),0)</f>
        <v>0</v>
      </c>
      <c r="AF14" s="17">
        <f>IF('Test status'!$T$10=TRUE,IF(NOT(ISBLANK(N14)),SUM(C14:N14),""),0)</f>
        <v>0</v>
      </c>
      <c r="AG14" s="17">
        <f>IF('Test status'!$U$10=TRUE,IF(NOT(ISBLANK(O14)),SUM(C14:O14),""),0)</f>
        <v>0</v>
      </c>
      <c r="AH14" s="17">
        <f>IF('Test status'!$V$10=TRUE,IF(NOT(ISBLANK(P14)),SUM(C14:P14),""),0)</f>
        <v>0</v>
      </c>
      <c r="AI14" s="17">
        <f>IF('Test status'!$W$10=TRUE,IF(NOT(ISBLANK(Q14)),SUM(C14:Q14),""),0)</f>
        <v>0</v>
      </c>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82" x14ac:dyDescent="0.2">
      <c r="A15" s="17"/>
      <c r="B15" s="9" t="s">
        <v>15</v>
      </c>
      <c r="C15" s="26">
        <f>COUNTIF('Test status'!Y:Y,$B15)</f>
        <v>0</v>
      </c>
      <c r="D15" s="26">
        <f>COUNTIF('Test status'!Z:Z,$B15)</f>
        <v>0</v>
      </c>
      <c r="E15" s="26">
        <f>COUNTIF('Test status'!AA:AA,$B15)</f>
        <v>0</v>
      </c>
      <c r="F15" s="26">
        <f>COUNTIF('Test status'!AB:AB,$B15)</f>
        <v>0</v>
      </c>
      <c r="G15" s="26">
        <f>COUNTIF('Test status'!AC:AC,$B15)</f>
        <v>0</v>
      </c>
      <c r="H15" s="26">
        <f>COUNTIF('Test status'!AD:AD,$B15)</f>
        <v>0</v>
      </c>
      <c r="I15" s="26">
        <f>COUNTIF('Test status'!AE:AE,$B15)</f>
        <v>0</v>
      </c>
      <c r="J15" s="26">
        <f>COUNTIF('Test status'!AF:AF,$B15)</f>
        <v>0</v>
      </c>
      <c r="K15" s="26">
        <f>COUNTIF('Test status'!AG:AG,$B15)</f>
        <v>0</v>
      </c>
      <c r="L15" s="26">
        <f>COUNTIF('Test status'!AH:AH,$B15)</f>
        <v>0</v>
      </c>
      <c r="M15" s="26">
        <f>COUNTIF('Test status'!AI:AI,$B15)</f>
        <v>0</v>
      </c>
      <c r="N15" s="26">
        <f>COUNTIF('Test status'!AJ:AJ,$B15)</f>
        <v>0</v>
      </c>
      <c r="O15" s="26">
        <f>COUNTIF('Test status'!AK:AK,$B15)</f>
        <v>0</v>
      </c>
      <c r="P15" s="26">
        <f>COUNTIF('Test status'!AL:AL,$B15)</f>
        <v>0</v>
      </c>
      <c r="Q15" s="26">
        <f>COUNTIF('Test status'!AM:AM,$B15)</f>
        <v>0</v>
      </c>
      <c r="R15" s="16">
        <f t="shared" si="1"/>
        <v>0</v>
      </c>
      <c r="S15" s="16"/>
      <c r="T15" s="9" t="s">
        <v>15</v>
      </c>
      <c r="U15" s="17">
        <f>IF('Test status'!$I$10=TRUE,IF(NOT(ISBLANK(C15)),SUM(C15),""),0)</f>
        <v>0</v>
      </c>
      <c r="V15" s="17">
        <f>IF('Test status'!$J$10=TRUE,IF(NOT(ISBLANK(D15)),SUM(C15:D15),""),0)</f>
        <v>0</v>
      </c>
      <c r="W15" s="17">
        <f>IF('Test status'!$K$10=TRUE,IF(NOT(ISBLANK(E15)),SUM(C15:E15),""),0)</f>
        <v>0</v>
      </c>
      <c r="X15" s="17">
        <f>IF('Test status'!$L$10=TRUE,IF(NOT(ISBLANK(F15)),SUM(C15:F15),""),0)</f>
        <v>0</v>
      </c>
      <c r="Y15" s="17">
        <f>IF('Test status'!$M$10=TRUE,IF(NOT(ISBLANK(G15)),SUM(C15:G15),""),0)</f>
        <v>0</v>
      </c>
      <c r="Z15" s="17">
        <f>IF('Test status'!$N$10=TRUE,IF(NOT(ISBLANK(H15)),SUM(C15:H15),""),0)</f>
        <v>0</v>
      </c>
      <c r="AA15" s="17">
        <f>IF('Test status'!$O$10=TRUE,IF(NOT(ISBLANK(I15)),SUM(C15:I15),""),0)</f>
        <v>0</v>
      </c>
      <c r="AB15" s="17">
        <f>IF('Test status'!$P$10=TRUE,IF(NOT(ISBLANK(J15)),SUM(C15:J15),""),0)</f>
        <v>0</v>
      </c>
      <c r="AC15" s="17">
        <f>IF('Test status'!$Q$10=TRUE,IF(NOT(ISBLANK(K15)),SUM(C15:K15),""),0)</f>
        <v>0</v>
      </c>
      <c r="AD15" s="17">
        <f>IF('Test status'!$R$10=TRUE,IF(NOT(ISBLANK(L15)),SUM(C15:L15),""),0)</f>
        <v>0</v>
      </c>
      <c r="AE15" s="17">
        <f>IF('Test status'!$S$10=TRUE,IF(NOT(ISBLANK(M15)),SUM(C15:M15),""),0)</f>
        <v>0</v>
      </c>
      <c r="AF15" s="17">
        <f>IF('Test status'!$T$10=TRUE,IF(NOT(ISBLANK(N15)),SUM(C15:N15),""),0)</f>
        <v>0</v>
      </c>
      <c r="AG15" s="17">
        <f>IF('Test status'!$U$10=TRUE,IF(NOT(ISBLANK(O15)),SUM(C15:O15),""),0)</f>
        <v>0</v>
      </c>
      <c r="AH15" s="17">
        <f>IF('Test status'!$V$10=TRUE,IF(NOT(ISBLANK(P15)),SUM(C15:P15),""),0)</f>
        <v>0</v>
      </c>
      <c r="AI15" s="17">
        <f>IF('Test status'!$W$10=TRUE,IF(NOT(ISBLANK(Q15)),SUM(C15:Q15),""),0)</f>
        <v>0</v>
      </c>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82" x14ac:dyDescent="0.2">
      <c r="A16" s="17"/>
      <c r="B16" s="9" t="s">
        <v>166</v>
      </c>
      <c r="C16" s="26">
        <f>COUNTIF('Test status'!Y:Y,$B16)</f>
        <v>0</v>
      </c>
      <c r="D16" s="26">
        <f>COUNTIF('Test status'!Z:Z,$B16)</f>
        <v>0</v>
      </c>
      <c r="E16" s="26">
        <f>COUNTIF('Test status'!AA:AA,$B16)</f>
        <v>0</v>
      </c>
      <c r="F16" s="26">
        <f>COUNTIF('Test status'!AB:AB,$B16)</f>
        <v>0</v>
      </c>
      <c r="G16" s="26">
        <f>COUNTIF('Test status'!AC:AC,$B16)</f>
        <v>0</v>
      </c>
      <c r="H16" s="26">
        <f>COUNTIF('Test status'!AD:AD,$B16)</f>
        <v>0</v>
      </c>
      <c r="I16" s="26">
        <f>COUNTIF('Test status'!AE:AE,$B16)</f>
        <v>0</v>
      </c>
      <c r="J16" s="26">
        <f>COUNTIF('Test status'!AF:AF,$B16)</f>
        <v>0</v>
      </c>
      <c r="K16" s="26">
        <f>COUNTIF('Test status'!AG:AG,$B16)</f>
        <v>0</v>
      </c>
      <c r="L16" s="26">
        <f>COUNTIF('Test status'!AH:AH,$B16)</f>
        <v>0</v>
      </c>
      <c r="M16" s="26">
        <f>COUNTIF('Test status'!AI:AI,$B16)</f>
        <v>0</v>
      </c>
      <c r="N16" s="26">
        <f>COUNTIF('Test status'!AJ:AJ,$B16)</f>
        <v>0</v>
      </c>
      <c r="O16" s="26">
        <f>COUNTIF('Test status'!AK:AK,$B16)</f>
        <v>0</v>
      </c>
      <c r="P16" s="26">
        <f>COUNTIF('Test status'!AL:AL,$B16)</f>
        <v>0</v>
      </c>
      <c r="Q16" s="26">
        <f>COUNTIF('Test status'!AM:AM,$B16)</f>
        <v>0</v>
      </c>
      <c r="R16" s="16">
        <f t="shared" si="1"/>
        <v>0</v>
      </c>
      <c r="S16" s="16"/>
      <c r="T16" s="9" t="s">
        <v>166</v>
      </c>
      <c r="U16" s="17">
        <f>IF('Test status'!$I$10=TRUE,IF(NOT(ISBLANK(C16)),SUM(C16),""),0)</f>
        <v>0</v>
      </c>
      <c r="V16" s="17">
        <f>IF('Test status'!$J$10=TRUE,IF(NOT(ISBLANK(D16)),SUM(C16:D16),""),0)</f>
        <v>0</v>
      </c>
      <c r="W16" s="17">
        <f>IF('Test status'!$K$10=TRUE,IF(NOT(ISBLANK(E16)),SUM(C16:E16),""),0)</f>
        <v>0</v>
      </c>
      <c r="X16" s="17">
        <f>IF('Test status'!$L$10=TRUE,IF(NOT(ISBLANK(F16)),SUM(C16:F16),""),0)</f>
        <v>0</v>
      </c>
      <c r="Y16" s="17">
        <f>IF('Test status'!$M$10=TRUE,IF(NOT(ISBLANK(G16)),SUM(C16:G16),""),0)</f>
        <v>0</v>
      </c>
      <c r="Z16" s="17">
        <f>IF('Test status'!$N$10=TRUE,IF(NOT(ISBLANK(H16)),SUM(C16:H16),""),0)</f>
        <v>0</v>
      </c>
      <c r="AA16" s="17">
        <f>IF('Test status'!$O$10=TRUE,IF(NOT(ISBLANK(I16)),SUM(C16:I16),""),0)</f>
        <v>0</v>
      </c>
      <c r="AB16" s="17">
        <f>IF('Test status'!$P$10=TRUE,IF(NOT(ISBLANK(J16)),SUM(C16:J16),""),0)</f>
        <v>0</v>
      </c>
      <c r="AC16" s="17">
        <f>IF('Test status'!$Q$10=TRUE,IF(NOT(ISBLANK(K16)),SUM(C16:K16),""),0)</f>
        <v>0</v>
      </c>
      <c r="AD16" s="17">
        <f>IF('Test status'!$R$10=TRUE,IF(NOT(ISBLANK(L16)),SUM(C16:L16),""),0)</f>
        <v>0</v>
      </c>
      <c r="AE16" s="17">
        <f>IF('Test status'!$S$10=TRUE,IF(NOT(ISBLANK(M16)),SUM(C16:M16),""),0)</f>
        <v>0</v>
      </c>
      <c r="AF16" s="17">
        <f>IF('Test status'!$T$10=TRUE,IF(NOT(ISBLANK(N16)),SUM(C16:N16),""),0)</f>
        <v>0</v>
      </c>
      <c r="AG16" s="17">
        <f>IF('Test status'!$U$10=TRUE,IF(NOT(ISBLANK(O16)),SUM(C16:O16),""),0)</f>
        <v>0</v>
      </c>
      <c r="AH16" s="17">
        <f>IF('Test status'!$V$10=TRUE,IF(NOT(ISBLANK(P16)),SUM(C16:P16),""),0)</f>
        <v>0</v>
      </c>
      <c r="AI16" s="17">
        <f>IF('Test status'!$W$10=TRUE,IF(NOT(ISBLANK(Q16)),SUM(C16:Q16),""),0)</f>
        <v>0</v>
      </c>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x14ac:dyDescent="0.2">
      <c r="A17" s="17"/>
      <c r="B17" s="9" t="s">
        <v>8</v>
      </c>
      <c r="C17" s="26">
        <f>COUNTIF('Test status'!Y:Y,$B17)</f>
        <v>0</v>
      </c>
      <c r="D17" s="26">
        <f>COUNTIF('Test status'!Z:Z,$B17)</f>
        <v>0</v>
      </c>
      <c r="E17" s="26">
        <f>COUNTIF('Test status'!AA:AA,$B17)</f>
        <v>0</v>
      </c>
      <c r="F17" s="26">
        <f>COUNTIF('Test status'!AB:AB,$B17)</f>
        <v>0</v>
      </c>
      <c r="G17" s="26">
        <f>COUNTIF('Test status'!AC:AC,$B17)</f>
        <v>0</v>
      </c>
      <c r="H17" s="26">
        <f>COUNTIF('Test status'!AD:AD,$B17)</f>
        <v>0</v>
      </c>
      <c r="I17" s="26">
        <f>COUNTIF('Test status'!AE:AE,$B17)</f>
        <v>0</v>
      </c>
      <c r="J17" s="26">
        <f>COUNTIF('Test status'!AF:AF,$B17)</f>
        <v>0</v>
      </c>
      <c r="K17" s="26">
        <f>COUNTIF('Test status'!AG:AG,$B17)</f>
        <v>0</v>
      </c>
      <c r="L17" s="26">
        <f>COUNTIF('Test status'!AH:AH,$B17)</f>
        <v>0</v>
      </c>
      <c r="M17" s="26">
        <f>COUNTIF('Test status'!AI:AI,$B17)</f>
        <v>0</v>
      </c>
      <c r="N17" s="26">
        <f>COUNTIF('Test status'!AJ:AJ,$B17)</f>
        <v>0</v>
      </c>
      <c r="O17" s="26">
        <f>COUNTIF('Test status'!AK:AK,$B17)</f>
        <v>0</v>
      </c>
      <c r="P17" s="26">
        <f>COUNTIF('Test status'!AL:AL,$B17)</f>
        <v>0</v>
      </c>
      <c r="Q17" s="26">
        <f>COUNTIF('Test status'!AM:AM,$B17)</f>
        <v>0</v>
      </c>
      <c r="R17" s="16">
        <f t="shared" si="1"/>
        <v>0</v>
      </c>
      <c r="S17" s="16"/>
      <c r="T17" s="9" t="s">
        <v>8</v>
      </c>
      <c r="U17" s="17">
        <f>IF('Test status'!$I$10=TRUE,IF(NOT(ISBLANK(C17)),SUM(C17),""),0)</f>
        <v>0</v>
      </c>
      <c r="V17" s="17">
        <f>IF('Test status'!$J$10=TRUE,IF(NOT(ISBLANK(D17)),SUM(C17:D17),""),0)</f>
        <v>0</v>
      </c>
      <c r="W17" s="17">
        <f>IF('Test status'!$K$10=TRUE,IF(NOT(ISBLANK(E17)),SUM(C17:E17),""),0)</f>
        <v>0</v>
      </c>
      <c r="X17" s="17">
        <f>IF('Test status'!$L$10=TRUE,IF(NOT(ISBLANK(F17)),SUM(C17:F17),""),0)</f>
        <v>0</v>
      </c>
      <c r="Y17" s="17">
        <f>IF('Test status'!$M$10=TRUE,IF(NOT(ISBLANK(G17)),SUM(C17:G17),""),0)</f>
        <v>0</v>
      </c>
      <c r="Z17" s="17">
        <f>IF('Test status'!$N$10=TRUE,IF(NOT(ISBLANK(H17)),SUM(C17:H17),""),0)</f>
        <v>0</v>
      </c>
      <c r="AA17" s="17">
        <f>IF('Test status'!$O$10=TRUE,IF(NOT(ISBLANK(I17)),SUM(C17:I17),""),0)</f>
        <v>0</v>
      </c>
      <c r="AB17" s="17">
        <f>IF('Test status'!$P$10=TRUE,IF(NOT(ISBLANK(J17)),SUM(C17:J17),""),0)</f>
        <v>0</v>
      </c>
      <c r="AC17" s="17">
        <f>IF('Test status'!$Q$10=TRUE,IF(NOT(ISBLANK(K17)),SUM(C17:K17),""),0)</f>
        <v>0</v>
      </c>
      <c r="AD17" s="17">
        <f>IF('Test status'!$R$10=TRUE,IF(NOT(ISBLANK(L17)),SUM(C17:L17),""),0)</f>
        <v>0</v>
      </c>
      <c r="AE17" s="17">
        <f>IF('Test status'!$S$10=TRUE,IF(NOT(ISBLANK(M17)),SUM(C17:M17),""),0)</f>
        <v>0</v>
      </c>
      <c r="AF17" s="17">
        <f>IF('Test status'!$T$10=TRUE,IF(NOT(ISBLANK(N17)),SUM(C17:N17),""),0)</f>
        <v>0</v>
      </c>
      <c r="AG17" s="17">
        <f>IF('Test status'!$U$10=TRUE,IF(NOT(ISBLANK(O17)),SUM(C17:O17),""),0)</f>
        <v>0</v>
      </c>
      <c r="AH17" s="17">
        <f>IF('Test status'!$V$10=TRUE,IF(NOT(ISBLANK(P17)),SUM(C17:P17),""),0)</f>
        <v>0</v>
      </c>
      <c r="AI17" s="17">
        <f>IF('Test status'!$W$10=TRUE,IF(NOT(ISBLANK(Q17)),SUM(C17:Q17),""),0)</f>
        <v>0</v>
      </c>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x14ac:dyDescent="0.2">
      <c r="A18" s="17"/>
      <c r="B18" s="9" t="s">
        <v>9</v>
      </c>
      <c r="C18" s="26">
        <f>COUNTIF('Test status'!Y:Y,$B18)</f>
        <v>0</v>
      </c>
      <c r="D18" s="26">
        <f>COUNTIF('Test status'!Z:Z,$B18)</f>
        <v>0</v>
      </c>
      <c r="E18" s="26">
        <f>COUNTIF('Test status'!AA:AA,$B18)</f>
        <v>0</v>
      </c>
      <c r="F18" s="26">
        <f>COUNTIF('Test status'!AB:AB,$B18)</f>
        <v>0</v>
      </c>
      <c r="G18" s="26">
        <f>COUNTIF('Test status'!AC:AC,$B18)</f>
        <v>0</v>
      </c>
      <c r="H18" s="26">
        <f>COUNTIF('Test status'!AD:AD,$B18)</f>
        <v>0</v>
      </c>
      <c r="I18" s="26">
        <f>COUNTIF('Test status'!AE:AE,$B18)</f>
        <v>0</v>
      </c>
      <c r="J18" s="26">
        <f>COUNTIF('Test status'!AF:AF,$B18)</f>
        <v>0</v>
      </c>
      <c r="K18" s="26">
        <f>COUNTIF('Test status'!AG:AG,$B18)</f>
        <v>0</v>
      </c>
      <c r="L18" s="26">
        <f>COUNTIF('Test status'!AH:AH,$B18)</f>
        <v>0</v>
      </c>
      <c r="M18" s="26">
        <f>COUNTIF('Test status'!AI:AI,$B18)</f>
        <v>0</v>
      </c>
      <c r="N18" s="26">
        <f>COUNTIF('Test status'!AJ:AJ,$B18)</f>
        <v>0</v>
      </c>
      <c r="O18" s="26">
        <f>COUNTIF('Test status'!AK:AK,$B18)</f>
        <v>0</v>
      </c>
      <c r="P18" s="26">
        <f>COUNTIF('Test status'!AL:AL,$B18)</f>
        <v>0</v>
      </c>
      <c r="Q18" s="26">
        <f>COUNTIF('Test status'!AM:AM,$B18)</f>
        <v>0</v>
      </c>
      <c r="R18" s="16">
        <f t="shared" si="1"/>
        <v>0</v>
      </c>
      <c r="S18" s="16"/>
      <c r="T18" s="9" t="s">
        <v>9</v>
      </c>
      <c r="U18" s="17">
        <f>IF('Test status'!$I$10=TRUE,IF(NOT(ISBLANK(C18)),SUM(C18),""),0)</f>
        <v>0</v>
      </c>
      <c r="V18" s="17">
        <f>IF('Test status'!$J$10=TRUE,IF(NOT(ISBLANK(D18)),SUM(C18:D18),""),0)</f>
        <v>0</v>
      </c>
      <c r="W18" s="17">
        <f>IF('Test status'!$K$10=TRUE,IF(NOT(ISBLANK(E18)),SUM(C18:E18),""),0)</f>
        <v>0</v>
      </c>
      <c r="X18" s="17">
        <f>IF('Test status'!$L$10=TRUE,IF(NOT(ISBLANK(F18)),SUM(C18:F18),""),0)</f>
        <v>0</v>
      </c>
      <c r="Y18" s="17">
        <f>IF('Test status'!$M$10=TRUE,IF(NOT(ISBLANK(G18)),SUM(C18:G18),""),0)</f>
        <v>0</v>
      </c>
      <c r="Z18" s="17">
        <f>IF('Test status'!$N$10=TRUE,IF(NOT(ISBLANK(H18)),SUM(C18:H18),""),0)</f>
        <v>0</v>
      </c>
      <c r="AA18" s="17">
        <f>IF('Test status'!$O$10=TRUE,IF(NOT(ISBLANK(I18)),SUM(C18:I18),""),0)</f>
        <v>0</v>
      </c>
      <c r="AB18" s="17">
        <f>IF('Test status'!$P$10=TRUE,IF(NOT(ISBLANK(J18)),SUM(C18:J18),""),0)</f>
        <v>0</v>
      </c>
      <c r="AC18" s="17">
        <f>IF('Test status'!$Q$10=TRUE,IF(NOT(ISBLANK(K18)),SUM(C18:K18),""),0)</f>
        <v>0</v>
      </c>
      <c r="AD18" s="17">
        <f>IF('Test status'!$R$10=TRUE,IF(NOT(ISBLANK(L18)),SUM(C18:L18),""),0)</f>
        <v>0</v>
      </c>
      <c r="AE18" s="17">
        <f>IF('Test status'!$S$10=TRUE,IF(NOT(ISBLANK(M18)),SUM(C18:M18),""),0)</f>
        <v>0</v>
      </c>
      <c r="AF18" s="17">
        <f>IF('Test status'!$T$10=TRUE,IF(NOT(ISBLANK(N18)),SUM(C18:N18),""),0)</f>
        <v>0</v>
      </c>
      <c r="AG18" s="17">
        <f>IF('Test status'!$U$10=TRUE,IF(NOT(ISBLANK(O18)),SUM(C18:O18),""),0)</f>
        <v>0</v>
      </c>
      <c r="AH18" s="17">
        <f>IF('Test status'!$V$10=TRUE,IF(NOT(ISBLANK(P18)),SUM(C18:P18),""),0)</f>
        <v>0</v>
      </c>
      <c r="AI18" s="17">
        <f>IF('Test status'!$W$10=TRUE,IF(NOT(ISBLANK(Q18)),SUM(C18:Q18),""),0)</f>
        <v>0</v>
      </c>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x14ac:dyDescent="0.2">
      <c r="A19" s="17"/>
      <c r="B19" s="9" t="s">
        <v>102</v>
      </c>
      <c r="C19" s="26">
        <f t="shared" ref="C19:L19" si="2">C7-SUM(C8:C18)</f>
        <v>0</v>
      </c>
      <c r="D19" s="26">
        <f t="shared" si="2"/>
        <v>0</v>
      </c>
      <c r="E19" s="26">
        <f t="shared" si="2"/>
        <v>0</v>
      </c>
      <c r="F19" s="26">
        <f t="shared" si="2"/>
        <v>0</v>
      </c>
      <c r="G19" s="26">
        <f t="shared" si="2"/>
        <v>0</v>
      </c>
      <c r="H19" s="26">
        <f t="shared" si="2"/>
        <v>0</v>
      </c>
      <c r="I19" s="26">
        <f t="shared" si="2"/>
        <v>0</v>
      </c>
      <c r="J19" s="26">
        <f t="shared" si="2"/>
        <v>0</v>
      </c>
      <c r="K19" s="26">
        <f t="shared" si="2"/>
        <v>0</v>
      </c>
      <c r="L19" s="26">
        <f t="shared" si="2"/>
        <v>0</v>
      </c>
      <c r="M19" s="26">
        <f>M7-SUM(M8:M18)</f>
        <v>0</v>
      </c>
      <c r="N19" s="26">
        <f>N7-SUM(N8:N18)</f>
        <v>0</v>
      </c>
      <c r="O19" s="26">
        <f>O7-SUM(O8:O18)</f>
        <v>0</v>
      </c>
      <c r="P19" s="26">
        <f>P7-SUM(P8:P18)</f>
        <v>0</v>
      </c>
      <c r="Q19" s="26">
        <f>Q7-SUM(Q8:Q18)</f>
        <v>0</v>
      </c>
      <c r="R19" s="16">
        <f t="shared" si="1"/>
        <v>0</v>
      </c>
      <c r="S19" s="16"/>
      <c r="T19" s="9" t="s">
        <v>102</v>
      </c>
      <c r="U19" s="17">
        <f>IF('Test status'!$I$10=TRUE,IF(NOT(ISBLANK(C19)),SUM(C19),""),0)</f>
        <v>0</v>
      </c>
      <c r="V19" s="17">
        <f>IF('Test status'!$J$10=TRUE,IF(NOT(ISBLANK(D19)),SUM(C19:D19),""),0)</f>
        <v>0</v>
      </c>
      <c r="W19" s="17">
        <f>IF('Test status'!$K$10=TRUE,IF(NOT(ISBLANK(E19)),SUM(C19:E19),""),0)</f>
        <v>0</v>
      </c>
      <c r="X19" s="17">
        <f>IF('Test status'!$L$10=TRUE,IF(NOT(ISBLANK(F19)),SUM(C19:F19),""),0)</f>
        <v>0</v>
      </c>
      <c r="Y19" s="17">
        <f>IF('Test status'!$M$10=TRUE,IF(NOT(ISBLANK(G19)),SUM(C19:G19),""),0)</f>
        <v>0</v>
      </c>
      <c r="Z19" s="17">
        <f>IF('Test status'!$N$10=TRUE,IF(NOT(ISBLANK(H19)),SUM(C19:H19),""),0)</f>
        <v>0</v>
      </c>
      <c r="AA19" s="17">
        <f>IF('Test status'!$O$10=TRUE,IF(NOT(ISBLANK(I19)),SUM(C19:I19),""),0)</f>
        <v>0</v>
      </c>
      <c r="AB19" s="17">
        <f>IF('Test status'!$P$10=TRUE,IF(NOT(ISBLANK(J19)),SUM(C19:J19),""),0)</f>
        <v>0</v>
      </c>
      <c r="AC19" s="17">
        <f>IF('Test status'!$Q$10=TRUE,IF(NOT(ISBLANK(K19)),SUM(C19:K19),""),0)</f>
        <v>0</v>
      </c>
      <c r="AD19" s="17">
        <f>IF('Test status'!$R$10=TRUE,IF(NOT(ISBLANK(L19)),SUM(C19:L19),""),0)</f>
        <v>0</v>
      </c>
      <c r="AE19" s="17">
        <f>IF('Test status'!$S$10=TRUE,IF(NOT(ISBLANK(M19)),SUM(C19:M19),""),0)</f>
        <v>0</v>
      </c>
      <c r="AF19" s="17">
        <f>IF('Test status'!$T$10=TRUE,IF(NOT(ISBLANK(N19)),SUM(C19:N19),""),0)</f>
        <v>0</v>
      </c>
      <c r="AG19" s="17">
        <f>IF('Test status'!$U$10=TRUE,IF(NOT(ISBLANK(O19)),SUM(C19:O19),""),0)</f>
        <v>0</v>
      </c>
      <c r="AH19" s="17">
        <f>IF('Test status'!$V$10=TRUE,IF(NOT(ISBLANK(P19)),SUM(C19:P19),""),0)</f>
        <v>0</v>
      </c>
      <c r="AI19" s="17">
        <f>IF('Test status'!$W$10=TRUE,IF(NOT(ISBLANK(Q19)),SUM(C19:Q19),""),0)</f>
        <v>0</v>
      </c>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x14ac:dyDescent="0.2">
      <c r="A20" s="17"/>
      <c r="B20" s="9"/>
      <c r="C20" s="26"/>
      <c r="D20" s="26"/>
      <c r="E20" s="26"/>
      <c r="F20" s="26"/>
      <c r="G20" s="26"/>
      <c r="H20" s="26"/>
      <c r="I20" s="26"/>
      <c r="J20" s="26"/>
      <c r="K20" s="26"/>
      <c r="L20" s="26"/>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x14ac:dyDescent="0.2">
      <c r="A21" s="17"/>
      <c r="B21" s="22" t="s">
        <v>148</v>
      </c>
      <c r="C21" s="23"/>
      <c r="D21" s="21"/>
      <c r="E21" s="21"/>
      <c r="F21" s="21"/>
      <c r="G21" s="21"/>
      <c r="H21" s="21"/>
      <c r="I21" s="21"/>
      <c r="J21" s="21"/>
      <c r="K21" s="21"/>
      <c r="L21" s="21"/>
      <c r="M21" s="21"/>
      <c r="N21" s="21"/>
      <c r="O21" s="21"/>
      <c r="P21" s="21"/>
      <c r="Q21" s="21"/>
      <c r="R21" s="21"/>
      <c r="S21" s="21"/>
      <c r="T21" s="44" t="s">
        <v>30</v>
      </c>
      <c r="U21" s="45"/>
      <c r="V21" s="45"/>
      <c r="W21" s="45"/>
      <c r="X21" s="45"/>
      <c r="Y21" s="45"/>
      <c r="Z21" s="45"/>
      <c r="AA21" s="45"/>
      <c r="AB21" s="45"/>
      <c r="AC21" s="45"/>
      <c r="AD21" s="45"/>
      <c r="AE21" s="45"/>
      <c r="AF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x14ac:dyDescent="0.2">
      <c r="A22" s="17"/>
      <c r="B22" s="9" t="s">
        <v>208</v>
      </c>
      <c r="C22" s="16">
        <f>COUNTIF('Test status'!Y:Y,B22)</f>
        <v>0</v>
      </c>
      <c r="D22" s="16">
        <f>COUNTIF('Test status'!Z:Z,B22)</f>
        <v>0</v>
      </c>
      <c r="E22" s="16">
        <f>COUNTIF('Test status'!AA:AA,$B22)</f>
        <v>0</v>
      </c>
      <c r="F22" s="16">
        <f>COUNTIF('Test status'!AB:AB,$B22)</f>
        <v>0</v>
      </c>
      <c r="G22" s="16">
        <f>COUNTIF('Test status'!AC:AC,$B22)</f>
        <v>0</v>
      </c>
      <c r="H22" s="16">
        <f>COUNTIF('Test status'!AD:AD,$B22)</f>
        <v>0</v>
      </c>
      <c r="I22" s="16">
        <f>COUNTIF('Test status'!AE:AE,$B22)</f>
        <v>0</v>
      </c>
      <c r="J22" s="16">
        <f>COUNTIF('Test status'!AF:AF,$B22)</f>
        <v>0</v>
      </c>
      <c r="K22" s="16">
        <f>COUNTIF('Test status'!AG:AG,$B22)</f>
        <v>0</v>
      </c>
      <c r="L22" s="16">
        <f>COUNTIF('Test status'!AH:AH,$B22)</f>
        <v>0</v>
      </c>
      <c r="M22" s="16">
        <f>COUNTIF('Test status'!AI:AI,$B22)</f>
        <v>0</v>
      </c>
      <c r="N22" s="16">
        <f>COUNTIF('Test status'!AJ:AJ,$B22)</f>
        <v>0</v>
      </c>
      <c r="O22" s="16">
        <f>COUNTIF('Test status'!AK:AK,$B22)</f>
        <v>0</v>
      </c>
      <c r="P22" s="16">
        <f>COUNTIF('Test status'!AL:AL,$B22)</f>
        <v>0</v>
      </c>
      <c r="Q22" s="16">
        <f>COUNTIF('Test status'!AM:AM,$B22)</f>
        <v>0</v>
      </c>
      <c r="R22" s="16">
        <f t="shared" ref="R22:R29" si="3">SUM(C22:Q22)</f>
        <v>0</v>
      </c>
      <c r="S22" s="16"/>
      <c r="T22" s="9" t="s">
        <v>89</v>
      </c>
      <c r="U22" s="46">
        <f>C22+C23</f>
        <v>0</v>
      </c>
      <c r="V22" s="46">
        <f t="shared" ref="V22:AI22" si="4">D22+D23</f>
        <v>0</v>
      </c>
      <c r="W22" s="46">
        <f t="shared" si="4"/>
        <v>0</v>
      </c>
      <c r="X22" s="46">
        <f t="shared" si="4"/>
        <v>0</v>
      </c>
      <c r="Y22" s="46">
        <f t="shared" si="4"/>
        <v>0</v>
      </c>
      <c r="Z22" s="46">
        <f t="shared" si="4"/>
        <v>0</v>
      </c>
      <c r="AA22" s="46">
        <f t="shared" si="4"/>
        <v>0</v>
      </c>
      <c r="AB22" s="46">
        <f t="shared" si="4"/>
        <v>0</v>
      </c>
      <c r="AC22" s="46">
        <f t="shared" si="4"/>
        <v>0</v>
      </c>
      <c r="AD22" s="46">
        <f t="shared" si="4"/>
        <v>0</v>
      </c>
      <c r="AE22" s="46">
        <f t="shared" si="4"/>
        <v>0</v>
      </c>
      <c r="AF22" s="46">
        <f t="shared" si="4"/>
        <v>0</v>
      </c>
      <c r="AG22" s="46">
        <f t="shared" si="4"/>
        <v>0</v>
      </c>
      <c r="AH22" s="46">
        <f t="shared" si="4"/>
        <v>0</v>
      </c>
      <c r="AI22" s="46">
        <f t="shared" si="4"/>
        <v>0</v>
      </c>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x14ac:dyDescent="0.2">
      <c r="A23" s="17"/>
      <c r="B23" s="9" t="s">
        <v>211</v>
      </c>
      <c r="C23" s="16">
        <f>COUNTIF('Test status'!Y:Y,B23)</f>
        <v>0</v>
      </c>
      <c r="D23" s="16">
        <f>COUNTIF('Test status'!Z:Z,B23)</f>
        <v>0</v>
      </c>
      <c r="E23" s="16">
        <f>COUNTIF('Test status'!AA:AA,$B23)</f>
        <v>0</v>
      </c>
      <c r="F23" s="16">
        <f>COUNTIF('Test status'!AB:AB,$B23)</f>
        <v>0</v>
      </c>
      <c r="G23" s="16">
        <f>COUNTIF('Test status'!AC:AC,$B23)</f>
        <v>0</v>
      </c>
      <c r="H23" s="16">
        <f>COUNTIF('Test status'!AD:AD,$B23)</f>
        <v>0</v>
      </c>
      <c r="I23" s="16">
        <f>COUNTIF('Test status'!AE:AE,$B23)</f>
        <v>0</v>
      </c>
      <c r="J23" s="16">
        <f>COUNTIF('Test status'!AF:AF,$B23)</f>
        <v>0</v>
      </c>
      <c r="K23" s="16">
        <f>COUNTIF('Test status'!AG:AG,$B23)</f>
        <v>0</v>
      </c>
      <c r="L23" s="16">
        <f>COUNTIF('Test status'!AH:AH,$B23)</f>
        <v>0</v>
      </c>
      <c r="M23" s="16">
        <f>COUNTIF('Test status'!AI:AI,$B23)</f>
        <v>0</v>
      </c>
      <c r="N23" s="16">
        <f>COUNTIF('Test status'!AJ:AJ,$B23)</f>
        <v>0</v>
      </c>
      <c r="O23" s="16">
        <f>COUNTIF('Test status'!AK:AK,$B23)</f>
        <v>0</v>
      </c>
      <c r="P23" s="16">
        <f>COUNTIF('Test status'!AL:AL,$B23)</f>
        <v>0</v>
      </c>
      <c r="Q23" s="16">
        <f>COUNTIF('Test status'!AM:AM,$B23)</f>
        <v>0</v>
      </c>
      <c r="R23" s="16">
        <f t="shared" si="3"/>
        <v>0</v>
      </c>
      <c r="S23" s="16"/>
      <c r="T23" s="9" t="s">
        <v>90</v>
      </c>
      <c r="U23" s="46">
        <f t="shared" ref="U23:AI23" si="5">C24+C25</f>
        <v>0</v>
      </c>
      <c r="V23" s="46">
        <f t="shared" si="5"/>
        <v>0</v>
      </c>
      <c r="W23" s="46">
        <f t="shared" si="5"/>
        <v>0</v>
      </c>
      <c r="X23" s="46">
        <f t="shared" si="5"/>
        <v>0</v>
      </c>
      <c r="Y23" s="46">
        <f t="shared" si="5"/>
        <v>0</v>
      </c>
      <c r="Z23" s="46">
        <f t="shared" si="5"/>
        <v>0</v>
      </c>
      <c r="AA23" s="46">
        <f t="shared" si="5"/>
        <v>0</v>
      </c>
      <c r="AB23" s="46">
        <f t="shared" si="5"/>
        <v>0</v>
      </c>
      <c r="AC23" s="46">
        <f t="shared" si="5"/>
        <v>0</v>
      </c>
      <c r="AD23" s="46">
        <f t="shared" si="5"/>
        <v>0</v>
      </c>
      <c r="AE23" s="46">
        <f t="shared" si="5"/>
        <v>0</v>
      </c>
      <c r="AF23" s="46">
        <f t="shared" si="5"/>
        <v>0</v>
      </c>
      <c r="AG23" s="46">
        <f t="shared" si="5"/>
        <v>0</v>
      </c>
      <c r="AH23" s="46">
        <f t="shared" si="5"/>
        <v>0</v>
      </c>
      <c r="AI23" s="46">
        <f t="shared" si="5"/>
        <v>0</v>
      </c>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x14ac:dyDescent="0.2">
      <c r="A24" s="17"/>
      <c r="B24" s="9" t="s">
        <v>170</v>
      </c>
      <c r="C24" s="16">
        <f>COUNTIF('Test status'!Y:Y,B24)</f>
        <v>0</v>
      </c>
      <c r="D24" s="16">
        <f>COUNTIF('Test status'!Z:Z,B24)</f>
        <v>0</v>
      </c>
      <c r="E24" s="16">
        <f>COUNTIF('Test status'!AA:AA,$B24)</f>
        <v>0</v>
      </c>
      <c r="F24" s="16">
        <f>COUNTIF('Test status'!AB:AB,$B24)</f>
        <v>0</v>
      </c>
      <c r="G24" s="16">
        <f>COUNTIF('Test status'!AC:AC,$B24)</f>
        <v>0</v>
      </c>
      <c r="H24" s="16">
        <f>COUNTIF('Test status'!AD:AD,$B24)</f>
        <v>0</v>
      </c>
      <c r="I24" s="16">
        <f>COUNTIF('Test status'!AE:AE,$B24)</f>
        <v>0</v>
      </c>
      <c r="J24" s="16">
        <f>COUNTIF('Test status'!AF:AF,$B24)</f>
        <v>0</v>
      </c>
      <c r="K24" s="16">
        <f>COUNTIF('Test status'!AG:AG,$B24)</f>
        <v>0</v>
      </c>
      <c r="L24" s="16">
        <f>COUNTIF('Test status'!AH:AH,$B24)</f>
        <v>0</v>
      </c>
      <c r="M24" s="16">
        <f>COUNTIF('Test status'!AI:AI,$B24)</f>
        <v>0</v>
      </c>
      <c r="N24" s="16">
        <f>COUNTIF('Test status'!AJ:AJ,$B24)</f>
        <v>0</v>
      </c>
      <c r="O24" s="16">
        <f>COUNTIF('Test status'!AK:AK,$B24)</f>
        <v>0</v>
      </c>
      <c r="P24" s="16">
        <f>COUNTIF('Test status'!AL:AL,$B24)</f>
        <v>0</v>
      </c>
      <c r="Q24" s="16">
        <f>COUNTIF('Test status'!AM:AM,$B24)</f>
        <v>0</v>
      </c>
      <c r="R24" s="16">
        <f t="shared" si="3"/>
        <v>0</v>
      </c>
      <c r="S24" s="16"/>
      <c r="T24" s="9" t="s">
        <v>149</v>
      </c>
      <c r="U24" s="46">
        <f>C26</f>
        <v>0</v>
      </c>
      <c r="V24" s="46">
        <f t="shared" ref="V24:AI24" si="6">D26</f>
        <v>0</v>
      </c>
      <c r="W24" s="46">
        <f t="shared" si="6"/>
        <v>0</v>
      </c>
      <c r="X24" s="46">
        <f t="shared" si="6"/>
        <v>0</v>
      </c>
      <c r="Y24" s="46">
        <f t="shared" si="6"/>
        <v>0</v>
      </c>
      <c r="Z24" s="46">
        <f t="shared" si="6"/>
        <v>0</v>
      </c>
      <c r="AA24" s="46">
        <f t="shared" si="6"/>
        <v>0</v>
      </c>
      <c r="AB24" s="46">
        <f t="shared" si="6"/>
        <v>0</v>
      </c>
      <c r="AC24" s="46">
        <f t="shared" si="6"/>
        <v>0</v>
      </c>
      <c r="AD24" s="46">
        <f t="shared" si="6"/>
        <v>0</v>
      </c>
      <c r="AE24" s="46">
        <f t="shared" si="6"/>
        <v>0</v>
      </c>
      <c r="AF24" s="46">
        <f t="shared" si="6"/>
        <v>0</v>
      </c>
      <c r="AG24" s="46">
        <f t="shared" si="6"/>
        <v>0</v>
      </c>
      <c r="AH24" s="46">
        <f t="shared" si="6"/>
        <v>0</v>
      </c>
      <c r="AI24" s="46">
        <f t="shared" si="6"/>
        <v>0</v>
      </c>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x14ac:dyDescent="0.2">
      <c r="A25" s="17"/>
      <c r="B25" s="9" t="s">
        <v>210</v>
      </c>
      <c r="C25" s="16">
        <f>COUNTIF('Test status'!Y:Y,B25)</f>
        <v>0</v>
      </c>
      <c r="D25" s="16">
        <f>COUNTIF('Test status'!Z:Z,B25)</f>
        <v>0</v>
      </c>
      <c r="E25" s="16">
        <f>COUNTIF('Test status'!AA:AA,$B25)</f>
        <v>0</v>
      </c>
      <c r="F25" s="16">
        <f>COUNTIF('Test status'!AB:AB,$B25)</f>
        <v>0</v>
      </c>
      <c r="G25" s="16">
        <f>COUNTIF('Test status'!AC:AC,$B25)</f>
        <v>0</v>
      </c>
      <c r="H25" s="16">
        <f>COUNTIF('Test status'!AD:AD,$B25)</f>
        <v>0</v>
      </c>
      <c r="I25" s="16">
        <f>COUNTIF('Test status'!AE:AE,$B25)</f>
        <v>0</v>
      </c>
      <c r="J25" s="16">
        <f>COUNTIF('Test status'!AF:AF,$B25)</f>
        <v>0</v>
      </c>
      <c r="K25" s="16">
        <f>COUNTIF('Test status'!AG:AG,$B25)</f>
        <v>0</v>
      </c>
      <c r="L25" s="16">
        <f>COUNTIF('Test status'!AH:AH,$B25)</f>
        <v>0</v>
      </c>
      <c r="M25" s="16">
        <f>COUNTIF('Test status'!AI:AI,$B25)</f>
        <v>0</v>
      </c>
      <c r="N25" s="16">
        <f>COUNTIF('Test status'!AJ:AJ,$B25)</f>
        <v>0</v>
      </c>
      <c r="O25" s="16">
        <f>COUNTIF('Test status'!AK:AK,$B25)</f>
        <v>0</v>
      </c>
      <c r="P25" s="16">
        <f>COUNTIF('Test status'!AL:AL,$B25)</f>
        <v>0</v>
      </c>
      <c r="Q25" s="16">
        <f>COUNTIF('Test status'!AM:AM,$B25)</f>
        <v>0</v>
      </c>
      <c r="R25" s="16">
        <f>SUM(C25:Q25)</f>
        <v>0</v>
      </c>
      <c r="S25" s="16"/>
      <c r="T25" s="9" t="s">
        <v>16</v>
      </c>
      <c r="U25" s="46">
        <f>C27+C28+C29</f>
        <v>0</v>
      </c>
      <c r="V25" s="46">
        <f t="shared" ref="V25:AI25" si="7">D27+D28+D29</f>
        <v>0</v>
      </c>
      <c r="W25" s="46">
        <f t="shared" si="7"/>
        <v>0</v>
      </c>
      <c r="X25" s="46">
        <f t="shared" si="7"/>
        <v>0</v>
      </c>
      <c r="Y25" s="46">
        <f t="shared" si="7"/>
        <v>0</v>
      </c>
      <c r="Z25" s="46">
        <f t="shared" si="7"/>
        <v>0</v>
      </c>
      <c r="AA25" s="46">
        <f t="shared" si="7"/>
        <v>0</v>
      </c>
      <c r="AB25" s="46">
        <f t="shared" si="7"/>
        <v>0</v>
      </c>
      <c r="AC25" s="46">
        <f t="shared" si="7"/>
        <v>0</v>
      </c>
      <c r="AD25" s="46">
        <f t="shared" si="7"/>
        <v>0</v>
      </c>
      <c r="AE25" s="46">
        <f t="shared" si="7"/>
        <v>0</v>
      </c>
      <c r="AF25" s="46">
        <f t="shared" si="7"/>
        <v>0</v>
      </c>
      <c r="AG25" s="46">
        <f t="shared" si="7"/>
        <v>0</v>
      </c>
      <c r="AH25" s="46">
        <f t="shared" si="7"/>
        <v>0</v>
      </c>
      <c r="AI25" s="46">
        <f t="shared" si="7"/>
        <v>0</v>
      </c>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x14ac:dyDescent="0.2">
      <c r="A26" s="17"/>
      <c r="B26" s="9" t="s">
        <v>149</v>
      </c>
      <c r="C26" s="16">
        <f>COUNTIF('Test status'!Y:Y,B26)</f>
        <v>0</v>
      </c>
      <c r="D26" s="16">
        <f>COUNTIF('Test status'!Z:Z,B26)</f>
        <v>0</v>
      </c>
      <c r="E26" s="16">
        <f>COUNTIF('Test status'!AA:AA,$B26)</f>
        <v>0</v>
      </c>
      <c r="F26" s="16">
        <f>COUNTIF('Test status'!AB:AB,$B26)</f>
        <v>0</v>
      </c>
      <c r="G26" s="16">
        <f>COUNTIF('Test status'!AC:AC,$B26)</f>
        <v>0</v>
      </c>
      <c r="H26" s="16">
        <f>COUNTIF('Test status'!AD:AD,$B26)</f>
        <v>0</v>
      </c>
      <c r="I26" s="16">
        <f>COUNTIF('Test status'!AE:AE,$B26)</f>
        <v>0</v>
      </c>
      <c r="J26" s="16">
        <f>COUNTIF('Test status'!AF:AF,$B26)</f>
        <v>0</v>
      </c>
      <c r="K26" s="16">
        <f>COUNTIF('Test status'!AG:AG,$B26)</f>
        <v>0</v>
      </c>
      <c r="L26" s="16">
        <f>COUNTIF('Test status'!AH:AH,$B26)</f>
        <v>0</v>
      </c>
      <c r="M26" s="16">
        <f>COUNTIF('Test status'!AI:AI,$B26)</f>
        <v>0</v>
      </c>
      <c r="N26" s="16">
        <f>COUNTIF('Test status'!AJ:AJ,$B26)</f>
        <v>0</v>
      </c>
      <c r="O26" s="16">
        <f>COUNTIF('Test status'!AK:AK,$B26)</f>
        <v>0</v>
      </c>
      <c r="P26" s="16">
        <f>COUNTIF('Test status'!AL:AL,$B26)</f>
        <v>0</v>
      </c>
      <c r="Q26" s="16">
        <f>COUNTIF('Test status'!AM:AM,$B26)</f>
        <v>0</v>
      </c>
      <c r="R26" s="16">
        <f>SUM(C26:Q26)</f>
        <v>0</v>
      </c>
      <c r="S26" s="16"/>
      <c r="T26" s="9" t="s">
        <v>128</v>
      </c>
      <c r="U26" s="46">
        <f>C16+C17+C18</f>
        <v>0</v>
      </c>
      <c r="V26" s="46">
        <f t="shared" ref="V26:AI26" si="8">D16+D17+D18</f>
        <v>0</v>
      </c>
      <c r="W26" s="46">
        <f t="shared" si="8"/>
        <v>0</v>
      </c>
      <c r="X26" s="46">
        <f t="shared" si="8"/>
        <v>0</v>
      </c>
      <c r="Y26" s="46">
        <f t="shared" si="8"/>
        <v>0</v>
      </c>
      <c r="Z26" s="46">
        <f t="shared" si="8"/>
        <v>0</v>
      </c>
      <c r="AA26" s="46">
        <f t="shared" si="8"/>
        <v>0</v>
      </c>
      <c r="AB26" s="46">
        <f t="shared" si="8"/>
        <v>0</v>
      </c>
      <c r="AC26" s="46">
        <f t="shared" si="8"/>
        <v>0</v>
      </c>
      <c r="AD26" s="46">
        <f t="shared" si="8"/>
        <v>0</v>
      </c>
      <c r="AE26" s="46">
        <f t="shared" si="8"/>
        <v>0</v>
      </c>
      <c r="AF26" s="46">
        <f t="shared" si="8"/>
        <v>0</v>
      </c>
      <c r="AG26" s="46">
        <f t="shared" si="8"/>
        <v>0</v>
      </c>
      <c r="AH26" s="46">
        <f t="shared" si="8"/>
        <v>0</v>
      </c>
      <c r="AI26" s="46">
        <f t="shared" si="8"/>
        <v>0</v>
      </c>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x14ac:dyDescent="0.2">
      <c r="A27" s="17"/>
      <c r="B27" s="9" t="s">
        <v>209</v>
      </c>
      <c r="C27" s="16">
        <f>COUNTIF('Test status'!Y:Y,B27)</f>
        <v>0</v>
      </c>
      <c r="D27" s="16">
        <f>COUNTIF('Test status'!Z:Z,$B27)</f>
        <v>0</v>
      </c>
      <c r="E27" s="16">
        <f>COUNTIF('Test status'!AA:AA,$B27)</f>
        <v>0</v>
      </c>
      <c r="F27" s="16">
        <f>COUNTIF('Test status'!AB:AB,$B27)</f>
        <v>0</v>
      </c>
      <c r="G27" s="16">
        <f>COUNTIF('Test status'!AC:AC,$B27)</f>
        <v>0</v>
      </c>
      <c r="H27" s="16">
        <f>COUNTIF('Test status'!AD:AD,$B27)</f>
        <v>0</v>
      </c>
      <c r="I27" s="16">
        <f>COUNTIF('Test status'!AE:AE,$B27)</f>
        <v>0</v>
      </c>
      <c r="J27" s="16">
        <f>COUNTIF('Test status'!AF:AF,$B27)</f>
        <v>0</v>
      </c>
      <c r="K27" s="16">
        <f>COUNTIF('Test status'!AG:AG,$B27)</f>
        <v>0</v>
      </c>
      <c r="L27" s="16">
        <f>COUNTIF('Test status'!AH:AH,$B27)</f>
        <v>0</v>
      </c>
      <c r="M27" s="16">
        <f>COUNTIF('Test status'!AI:AI,$B27)</f>
        <v>0</v>
      </c>
      <c r="N27" s="16">
        <f>COUNTIF('Test status'!AJ:AJ,$B27)</f>
        <v>0</v>
      </c>
      <c r="O27" s="16">
        <f>COUNTIF('Test status'!AK:AK,$B27)</f>
        <v>0</v>
      </c>
      <c r="P27" s="16">
        <f>COUNTIF('Test status'!AL:AL,$B27)</f>
        <v>0</v>
      </c>
      <c r="Q27" s="16">
        <f>COUNTIF('Test status'!AM:AM,$B27)</f>
        <v>0</v>
      </c>
      <c r="R27" s="16">
        <f>SUM(C27:Q27)</f>
        <v>0</v>
      </c>
      <c r="S27" s="16"/>
      <c r="T27" s="9" t="s">
        <v>102</v>
      </c>
      <c r="U27" s="46">
        <f>C19</f>
        <v>0</v>
      </c>
      <c r="V27" s="46">
        <f t="shared" ref="V27:AI27" si="9">D19</f>
        <v>0</v>
      </c>
      <c r="W27" s="46">
        <f t="shared" si="9"/>
        <v>0</v>
      </c>
      <c r="X27" s="46">
        <f t="shared" si="9"/>
        <v>0</v>
      </c>
      <c r="Y27" s="46">
        <f t="shared" si="9"/>
        <v>0</v>
      </c>
      <c r="Z27" s="46">
        <f t="shared" si="9"/>
        <v>0</v>
      </c>
      <c r="AA27" s="46">
        <f t="shared" si="9"/>
        <v>0</v>
      </c>
      <c r="AB27" s="46">
        <f t="shared" si="9"/>
        <v>0</v>
      </c>
      <c r="AC27" s="46">
        <f t="shared" si="9"/>
        <v>0</v>
      </c>
      <c r="AD27" s="46">
        <f t="shared" si="9"/>
        <v>0</v>
      </c>
      <c r="AE27" s="46">
        <f t="shared" si="9"/>
        <v>0</v>
      </c>
      <c r="AF27" s="46">
        <f t="shared" si="9"/>
        <v>0</v>
      </c>
      <c r="AG27" s="46">
        <f t="shared" si="9"/>
        <v>0</v>
      </c>
      <c r="AH27" s="46">
        <f t="shared" si="9"/>
        <v>0</v>
      </c>
      <c r="AI27" s="46">
        <f t="shared" si="9"/>
        <v>0</v>
      </c>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x14ac:dyDescent="0.2">
      <c r="A28" s="17"/>
      <c r="B28" s="9" t="s">
        <v>31</v>
      </c>
      <c r="C28" s="16">
        <f>COUNTIF('Test status'!Y:Y,B28)</f>
        <v>0</v>
      </c>
      <c r="D28" s="16">
        <f>COUNTIF('Test status'!Z:Z,$B28)</f>
        <v>0</v>
      </c>
      <c r="E28" s="16">
        <f>COUNTIF('Test status'!AA:AA,$B28)</f>
        <v>0</v>
      </c>
      <c r="F28" s="16">
        <f>COUNTIF('Test status'!AB:AB,$B28)</f>
        <v>0</v>
      </c>
      <c r="G28" s="16">
        <f>COUNTIF('Test status'!AC:AC,$B28)</f>
        <v>0</v>
      </c>
      <c r="H28" s="16">
        <f>COUNTIF('Test status'!AD:AD,$B28)</f>
        <v>0</v>
      </c>
      <c r="I28" s="16">
        <f>COUNTIF('Test status'!AE:AE,$B28)</f>
        <v>0</v>
      </c>
      <c r="J28" s="16">
        <f>COUNTIF('Test status'!AF:AF,$B28)</f>
        <v>0</v>
      </c>
      <c r="K28" s="16">
        <f>COUNTIF('Test status'!AG:AG,$B28)</f>
        <v>0</v>
      </c>
      <c r="L28" s="16">
        <f>COUNTIF('Test status'!AH:AH,$B28)</f>
        <v>0</v>
      </c>
      <c r="M28" s="16">
        <f>COUNTIF('Test status'!AI:AI,$B28)</f>
        <v>0</v>
      </c>
      <c r="N28" s="16">
        <f>COUNTIF('Test status'!AJ:AJ,$B28)</f>
        <v>0</v>
      </c>
      <c r="O28" s="16">
        <f>COUNTIF('Test status'!AK:AK,$B28)</f>
        <v>0</v>
      </c>
      <c r="P28" s="16">
        <f>COUNTIF('Test status'!AL:AL,$B28)</f>
        <v>0</v>
      </c>
      <c r="Q28" s="16">
        <f>COUNTIF('Test status'!AM:AM,$B28)</f>
        <v>0</v>
      </c>
      <c r="R28" s="16">
        <f>SUM(C28:Q28)</f>
        <v>0</v>
      </c>
      <c r="S28" s="16"/>
      <c r="T28" s="9"/>
      <c r="U28" s="46"/>
      <c r="V28" s="46"/>
      <c r="W28" s="46"/>
      <c r="X28" s="46"/>
      <c r="Y28" s="46"/>
      <c r="Z28" s="46"/>
      <c r="AA28" s="46"/>
      <c r="AB28" s="46"/>
      <c r="AC28" s="46"/>
      <c r="AD28" s="46"/>
      <c r="AE28" s="46"/>
      <c r="AF28" s="46"/>
      <c r="AG28" s="46"/>
      <c r="AH28" s="46"/>
      <c r="AI28" s="46"/>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x14ac:dyDescent="0.2">
      <c r="A29" s="17"/>
      <c r="B29" s="9" t="s">
        <v>15</v>
      </c>
      <c r="C29" s="16">
        <f>COUNTIF('Test status'!Y:Y,B29)</f>
        <v>0</v>
      </c>
      <c r="D29" s="16">
        <f>COUNTIF('Test status'!Z:Z,$B29)</f>
        <v>0</v>
      </c>
      <c r="E29" s="16">
        <f>COUNTIF('Test status'!AA:AA,$B29)</f>
        <v>0</v>
      </c>
      <c r="F29" s="16">
        <f>COUNTIF('Test status'!AB:AB,$B29)</f>
        <v>0</v>
      </c>
      <c r="G29" s="16">
        <f>COUNTIF('Test status'!AC:AC,$B29)</f>
        <v>0</v>
      </c>
      <c r="H29" s="16">
        <f>COUNTIF('Test status'!AD:AD,$B29)</f>
        <v>0</v>
      </c>
      <c r="I29" s="16">
        <f>COUNTIF('Test status'!AE:AE,$B29)</f>
        <v>0</v>
      </c>
      <c r="J29" s="16">
        <f>COUNTIF('Test status'!AF:AF,$B29)</f>
        <v>0</v>
      </c>
      <c r="K29" s="16">
        <f>COUNTIF('Test status'!AG:AG,$B29)</f>
        <v>0</v>
      </c>
      <c r="L29" s="16">
        <f>COUNTIF('Test status'!AH:AH,$B29)</f>
        <v>0</v>
      </c>
      <c r="M29" s="16">
        <f>COUNTIF('Test status'!AI:AI,$B29)</f>
        <v>0</v>
      </c>
      <c r="N29" s="16">
        <f>COUNTIF('Test status'!AJ:AJ,$B29)</f>
        <v>0</v>
      </c>
      <c r="O29" s="16">
        <f>COUNTIF('Test status'!AK:AK,$B29)</f>
        <v>0</v>
      </c>
      <c r="P29" s="16">
        <f>COUNTIF('Test status'!AL:AL,$B29)</f>
        <v>0</v>
      </c>
      <c r="Q29" s="16">
        <f>COUNTIF('Test status'!AM:AM,$B29)</f>
        <v>0</v>
      </c>
      <c r="R29" s="16">
        <f t="shared" si="3"/>
        <v>0</v>
      </c>
      <c r="S29" s="16"/>
      <c r="T29" s="9"/>
      <c r="U29" s="46"/>
      <c r="V29" s="46"/>
      <c r="W29" s="46"/>
      <c r="X29" s="46"/>
      <c r="Y29" s="46"/>
      <c r="Z29" s="46"/>
      <c r="AA29" s="46"/>
      <c r="AB29" s="46"/>
      <c r="AC29" s="46"/>
      <c r="AD29" s="46"/>
      <c r="AE29" s="46"/>
      <c r="AF29" s="46"/>
      <c r="AG29" s="46"/>
      <c r="AH29" s="46"/>
      <c r="AI29" s="46"/>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x14ac:dyDescent="0.2">
      <c r="A30" s="17"/>
      <c r="B30" s="10"/>
      <c r="C30" s="16"/>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x14ac:dyDescent="0.2">
      <c r="A31" s="17"/>
      <c r="B31" s="10"/>
      <c r="C31" s="16"/>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x14ac:dyDescent="0.2">
      <c r="A32" s="17"/>
      <c r="B32" s="10"/>
      <c r="C32" s="16"/>
      <c r="D32" s="16"/>
      <c r="E32" s="16"/>
      <c r="F32" s="16"/>
      <c r="G32" s="16"/>
      <c r="H32" s="16"/>
      <c r="I32" s="16"/>
      <c r="J32" s="16"/>
      <c r="K32" s="16"/>
      <c r="L32" s="16"/>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x14ac:dyDescent="0.2">
      <c r="A33" s="17"/>
      <c r="B33" s="10"/>
      <c r="C33" s="26"/>
      <c r="D33" s="26"/>
      <c r="E33" s="26"/>
      <c r="F33" s="26"/>
      <c r="G33" s="26"/>
      <c r="H33" s="26"/>
      <c r="I33" s="26"/>
      <c r="J33" s="26"/>
      <c r="K33" s="26"/>
      <c r="L33" s="26"/>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x14ac:dyDescent="0.2">
      <c r="A34" s="17"/>
      <c r="B34" s="11"/>
      <c r="C34" s="26"/>
      <c r="D34" s="26"/>
      <c r="E34" s="26"/>
      <c r="F34" s="26"/>
      <c r="G34" s="26"/>
      <c r="H34" s="26"/>
      <c r="I34" s="26"/>
      <c r="J34" s="26"/>
      <c r="K34" s="26"/>
      <c r="L34" s="26"/>
      <c r="M34" s="11"/>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x14ac:dyDescent="0.2">
      <c r="A35" s="17"/>
      <c r="B35" s="10"/>
      <c r="C35" s="27"/>
      <c r="D35" s="27"/>
      <c r="E35" s="27"/>
      <c r="F35" s="27"/>
      <c r="G35" s="27"/>
      <c r="H35" s="27"/>
      <c r="I35" s="27"/>
      <c r="J35" s="27"/>
      <c r="K35" s="27"/>
      <c r="L35" s="2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x14ac:dyDescent="0.2">
      <c r="A36" s="17"/>
      <c r="B36" s="10"/>
      <c r="C36" s="16"/>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x14ac:dyDescent="0.2">
      <c r="A37" s="17"/>
      <c r="B37" s="10"/>
      <c r="C37" s="16"/>
      <c r="D37" s="17"/>
      <c r="E37" s="17"/>
      <c r="F37" s="17"/>
      <c r="G37" s="10"/>
      <c r="H37" s="17"/>
      <c r="I37" s="17"/>
      <c r="J37" s="17"/>
      <c r="K37" s="17"/>
      <c r="L37" s="17"/>
      <c r="M37" s="10"/>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x14ac:dyDescent="0.2">
      <c r="A38" s="17"/>
      <c r="B38" s="10"/>
      <c r="C38" s="16"/>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x14ac:dyDescent="0.2">
      <c r="A39" s="17"/>
      <c r="B39" s="10"/>
      <c r="C39" s="16"/>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x14ac:dyDescent="0.2">
      <c r="A40" s="17"/>
      <c r="B40" s="10"/>
      <c r="C40" s="16"/>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x14ac:dyDescent="0.2">
      <c r="A41" s="17"/>
      <c r="B41" s="10"/>
      <c r="C41" s="16"/>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x14ac:dyDescent="0.2">
      <c r="A42" s="17"/>
      <c r="B42" s="10"/>
      <c r="C42" s="16"/>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x14ac:dyDescent="0.2">
      <c r="A43" s="17"/>
      <c r="B43" s="10"/>
      <c r="C43" s="16"/>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x14ac:dyDescent="0.2">
      <c r="A44" s="17"/>
      <c r="B44" s="10"/>
      <c r="C44" s="16"/>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x14ac:dyDescent="0.2">
      <c r="A45" s="17"/>
      <c r="B45" s="10"/>
      <c r="C45" s="16"/>
      <c r="D45" s="17"/>
      <c r="E45" s="17"/>
      <c r="F45" s="17"/>
      <c r="G45" s="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x14ac:dyDescent="0.2">
      <c r="A46" s="17"/>
      <c r="B46" s="10"/>
      <c r="C46" s="16"/>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x14ac:dyDescent="0.2">
      <c r="A47" s="17"/>
      <c r="B47" s="10"/>
      <c r="C47" s="16"/>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x14ac:dyDescent="0.2">
      <c r="A48" s="17"/>
      <c r="B48" s="10"/>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x14ac:dyDescent="0.2">
      <c r="A49" s="17"/>
      <c r="B49" s="10"/>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x14ac:dyDescent="0.2">
      <c r="A50" s="17"/>
      <c r="B50" s="10"/>
      <c r="C50" s="16"/>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x14ac:dyDescent="0.2">
      <c r="A51" s="17"/>
      <c r="B51" s="10"/>
      <c r="C51" s="16"/>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x14ac:dyDescent="0.2">
      <c r="A52" s="17"/>
      <c r="B52" s="10"/>
      <c r="C52" s="16"/>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x14ac:dyDescent="0.2">
      <c r="A53" s="17"/>
      <c r="B53" s="10"/>
      <c r="C53" s="16"/>
      <c r="D53" s="17"/>
      <c r="E53" s="17"/>
      <c r="F53" s="17"/>
      <c r="G53" s="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x14ac:dyDescent="0.2">
      <c r="A54" s="17"/>
      <c r="B54" s="10"/>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x14ac:dyDescent="0.2">
      <c r="A55" s="17"/>
      <c r="B55" s="10"/>
      <c r="C55" s="16"/>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x14ac:dyDescent="0.2">
      <c r="A56" s="17"/>
      <c r="B56" s="10"/>
      <c r="C56" s="16"/>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x14ac:dyDescent="0.2">
      <c r="A57" s="17"/>
      <c r="B57" s="10"/>
      <c r="C57" s="16"/>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x14ac:dyDescent="0.2">
      <c r="A58" s="17"/>
      <c r="B58" s="10"/>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x14ac:dyDescent="0.2">
      <c r="A59" s="17"/>
      <c r="B59" s="10"/>
      <c r="C59" s="16"/>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x14ac:dyDescent="0.2">
      <c r="A60" s="17"/>
      <c r="B60" s="10"/>
      <c r="C60" s="16"/>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x14ac:dyDescent="0.2">
      <c r="A61" s="17"/>
      <c r="B61" s="11"/>
      <c r="C61" s="16"/>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x14ac:dyDescent="0.2">
      <c r="A62" s="17"/>
      <c r="B62" s="10"/>
      <c r="C62" s="16"/>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x14ac:dyDescent="0.2">
      <c r="A63" s="17"/>
      <c r="B63" s="10"/>
      <c r="C63" s="16"/>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x14ac:dyDescent="0.2">
      <c r="A64" s="17"/>
      <c r="B64" s="10"/>
      <c r="C64" s="16"/>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x14ac:dyDescent="0.2">
      <c r="A65" s="17"/>
      <c r="B65" s="10"/>
      <c r="C65" s="16"/>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x14ac:dyDescent="0.2">
      <c r="A66" s="17"/>
      <c r="B66" s="10"/>
      <c r="C66" s="16"/>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x14ac:dyDescent="0.2">
      <c r="A67" s="17"/>
      <c r="B67" s="10"/>
      <c r="C67" s="16"/>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x14ac:dyDescent="0.2">
      <c r="A68" s="17"/>
      <c r="B68" s="10"/>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x14ac:dyDescent="0.2">
      <c r="A69" s="17"/>
      <c r="B69" s="10"/>
      <c r="C69" s="16"/>
      <c r="D69" s="17"/>
      <c r="E69" s="17"/>
      <c r="F69" s="17"/>
      <c r="G69" s="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x14ac:dyDescent="0.2">
      <c r="A70" s="17"/>
      <c r="B70" s="10"/>
      <c r="C70" s="16"/>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x14ac:dyDescent="0.2">
      <c r="A71" s="17"/>
      <c r="B71" s="10"/>
      <c r="C71" s="16"/>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x14ac:dyDescent="0.2">
      <c r="A72" s="17"/>
      <c r="B72" s="10"/>
      <c r="C72" s="16"/>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x14ac:dyDescent="0.2">
      <c r="A73" s="17"/>
      <c r="B73" s="10"/>
      <c r="C73" s="16"/>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x14ac:dyDescent="0.2">
      <c r="A74" s="17"/>
      <c r="B74" s="10"/>
      <c r="C74" s="16"/>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x14ac:dyDescent="0.2">
      <c r="A75" s="17"/>
      <c r="B75" s="10"/>
      <c r="C75" s="1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x14ac:dyDescent="0.2">
      <c r="A76" s="17"/>
      <c r="B76" s="10"/>
      <c r="C76" s="16"/>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x14ac:dyDescent="0.2">
      <c r="A77" s="17"/>
      <c r="B77" s="10"/>
      <c r="C77" s="1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x14ac:dyDescent="0.2">
      <c r="A78" s="17"/>
      <c r="B78" s="10"/>
      <c r="C78" s="16"/>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x14ac:dyDescent="0.2">
      <c r="A79" s="17"/>
      <c r="B79" s="10"/>
      <c r="C79" s="16"/>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spans="1:82" x14ac:dyDescent="0.2">
      <c r="A80" s="17"/>
      <c r="B80" s="10"/>
      <c r="C80" s="16"/>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spans="1:82" x14ac:dyDescent="0.2">
      <c r="A81" s="17"/>
      <c r="B81" s="10"/>
      <c r="C81" s="16"/>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spans="1:82" x14ac:dyDescent="0.2">
      <c r="A82" s="17"/>
      <c r="B82" s="10"/>
      <c r="C82" s="16"/>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spans="1:82" x14ac:dyDescent="0.2">
      <c r="A83" s="17"/>
      <c r="B83" s="10"/>
      <c r="C83" s="16"/>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spans="1:82" x14ac:dyDescent="0.2">
      <c r="A84" s="17"/>
      <c r="B84" s="10"/>
      <c r="C84" s="16"/>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spans="1:82" x14ac:dyDescent="0.2">
      <c r="A85" s="17"/>
      <c r="B85" s="10"/>
      <c r="C85" s="16"/>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spans="1:82" x14ac:dyDescent="0.2">
      <c r="A86" s="17"/>
      <c r="B86" s="10"/>
      <c r="C86" s="16"/>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spans="1:82" x14ac:dyDescent="0.2">
      <c r="A87" s="17"/>
      <c r="B87" s="10"/>
      <c r="C87" s="16"/>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spans="1:82" x14ac:dyDescent="0.2">
      <c r="A88" s="17"/>
      <c r="B88" s="10"/>
      <c r="C88" s="16"/>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spans="1:82" x14ac:dyDescent="0.2">
      <c r="A89" s="17"/>
      <c r="B89" s="10"/>
      <c r="C89" s="16"/>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spans="1:82" x14ac:dyDescent="0.2">
      <c r="A90" s="17"/>
      <c r="B90" s="10"/>
      <c r="C90" s="16"/>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spans="1:82" x14ac:dyDescent="0.2">
      <c r="A91" s="17"/>
      <c r="B91" s="10"/>
      <c r="C91" s="16"/>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spans="1:82" x14ac:dyDescent="0.2">
      <c r="A92" s="17"/>
      <c r="B92" s="10"/>
      <c r="C92" s="16"/>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spans="1:82" x14ac:dyDescent="0.2">
      <c r="A93" s="17"/>
      <c r="B93" s="10"/>
      <c r="C93" s="16"/>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spans="1:82" x14ac:dyDescent="0.2">
      <c r="A94" s="17"/>
      <c r="B94" s="10"/>
      <c r="C94" s="16"/>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spans="1:82" x14ac:dyDescent="0.2">
      <c r="A95" s="17"/>
      <c r="B95" s="10"/>
      <c r="C95" s="16"/>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spans="1:82" x14ac:dyDescent="0.2">
      <c r="A96" s="17"/>
      <c r="B96" s="10"/>
      <c r="C96" s="16"/>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spans="1:82" x14ac:dyDescent="0.2">
      <c r="A97" s="17"/>
      <c r="B97" s="10"/>
      <c r="C97" s="16"/>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spans="1:82" x14ac:dyDescent="0.2">
      <c r="A98" s="17"/>
      <c r="B98" s="10"/>
      <c r="C98" s="16"/>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spans="1:82" x14ac:dyDescent="0.2">
      <c r="A99" s="17"/>
      <c r="B99" s="10"/>
      <c r="C99" s="16"/>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spans="1:82" x14ac:dyDescent="0.2">
      <c r="A100" s="17"/>
      <c r="B100" s="10"/>
      <c r="C100" s="16"/>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spans="1:82" x14ac:dyDescent="0.2">
      <c r="A101" s="17"/>
      <c r="B101" s="10"/>
      <c r="C101" s="16"/>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spans="1:82" x14ac:dyDescent="0.2">
      <c r="A102" s="17"/>
      <c r="B102" s="10"/>
      <c r="C102" s="16"/>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spans="1:82" x14ac:dyDescent="0.2">
      <c r="A103" s="17"/>
      <c r="B103" s="10"/>
      <c r="C103" s="16"/>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spans="1:82" x14ac:dyDescent="0.2">
      <c r="A104" s="17"/>
      <c r="B104" s="10"/>
      <c r="C104" s="16"/>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spans="1:82" x14ac:dyDescent="0.2">
      <c r="A105" s="17"/>
      <c r="B105" s="10"/>
      <c r="C105" s="16"/>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spans="1:82" x14ac:dyDescent="0.2">
      <c r="A106" s="17"/>
      <c r="B106" s="10"/>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spans="1:82" x14ac:dyDescent="0.2">
      <c r="A107" s="17"/>
      <c r="B107" s="10"/>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spans="1:82" x14ac:dyDescent="0.2">
      <c r="A108" s="17"/>
      <c r="B108" s="10"/>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spans="1:82" x14ac:dyDescent="0.2">
      <c r="A109" s="17"/>
      <c r="B109" s="10"/>
      <c r="C109" s="16"/>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sheetData>
  <phoneticPr fontId="0" type="noConversion"/>
  <dataValidations xWindow="100" yWindow="347" count="2">
    <dataValidation allowBlank="1" sqref="C7:S19" xr:uid="{00000000-0002-0000-0500-000000000000}"/>
    <dataValidation type="whole" allowBlank="1" showInputMessage="1" showErrorMessage="1" sqref="C22:S29" xr:uid="{00000000-0002-0000-0500-000001000000}">
      <formula1>0</formula1>
      <formula2>0</formula2>
    </dataValidation>
  </dataValidations>
  <pageMargins left="0.75" right="0.75" top="1" bottom="1" header="0.5" footer="0.5"/>
  <pageSetup paperSize="9" scale="52" orientation="landscape"/>
  <headerFooter alignWithMargins="0"/>
  <rowBreaks count="1" manualBreakCount="1">
    <brk id="59" max="16383" man="1"/>
  </rowBreaks>
  <colBreaks count="1" manualBreakCount="1">
    <brk id="12"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Kwaliteit_na_Run">
    <pageSetUpPr fitToPage="1"/>
  </sheetPr>
  <dimension ref="A1:AG70"/>
  <sheetViews>
    <sheetView showGridLines="0" showRowColHeaders="0" zoomScale="95" workbookViewId="0"/>
  </sheetViews>
  <sheetFormatPr defaultColWidth="11.42578125" defaultRowHeight="12.75" x14ac:dyDescent="0.2"/>
  <cols>
    <col min="1" max="1" width="1" style="8" customWidth="1"/>
    <col min="2" max="16384" width="11.42578125" style="8"/>
  </cols>
  <sheetData>
    <row r="1" spans="1:33" x14ac:dyDescent="0.2">
      <c r="A1" s="47" t="s">
        <v>91</v>
      </c>
      <c r="B1" s="47"/>
      <c r="C1" s="47"/>
      <c r="D1" s="47"/>
      <c r="E1" s="47"/>
      <c r="F1" s="47"/>
      <c r="G1" s="47"/>
      <c r="H1" s="47"/>
      <c r="I1" s="47"/>
      <c r="J1" s="47"/>
      <c r="K1" s="47"/>
      <c r="L1" s="47"/>
      <c r="M1" s="47"/>
      <c r="N1" s="47"/>
      <c r="O1" s="47"/>
      <c r="P1" s="47"/>
      <c r="Q1" s="47"/>
      <c r="R1" s="47"/>
      <c r="S1" s="47"/>
      <c r="T1" s="48"/>
      <c r="U1" s="48"/>
      <c r="V1" s="48"/>
      <c r="W1" s="48"/>
      <c r="X1" s="48"/>
      <c r="Y1" s="48"/>
      <c r="Z1" s="48"/>
      <c r="AA1" s="48"/>
      <c r="AB1" s="48"/>
      <c r="AC1" s="48"/>
      <c r="AD1" s="48"/>
      <c r="AE1" s="48"/>
      <c r="AF1" s="48"/>
      <c r="AG1" s="48"/>
    </row>
    <row r="2" spans="1:33" x14ac:dyDescent="0.2">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row>
    <row r="3" spans="1:33"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row>
    <row r="4" spans="1:33"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row>
    <row r="8" spans="1:33"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3"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row>
    <row r="14" spans="1:33"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row>
    <row r="19" spans="1:33"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3"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row>
    <row r="21" spans="1:33"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x14ac:dyDescent="0.2">
      <c r="A27" s="48"/>
      <c r="B27" s="48"/>
      <c r="C27" s="51" t="s">
        <v>84</v>
      </c>
      <c r="D27" s="51" t="s">
        <v>85</v>
      </c>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x14ac:dyDescent="0.2">
      <c r="A28" s="48"/>
      <c r="B28" s="48"/>
      <c r="C28" s="50" t="s">
        <v>208</v>
      </c>
      <c r="D28" s="50" t="s">
        <v>197</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x14ac:dyDescent="0.2">
      <c r="A29" s="48"/>
      <c r="B29" s="48"/>
      <c r="C29" s="50" t="s">
        <v>211</v>
      </c>
      <c r="D29" s="50" t="s">
        <v>200</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row>
    <row r="30" spans="1:33" x14ac:dyDescent="0.2">
      <c r="A30" s="48"/>
      <c r="B30" s="48"/>
      <c r="C30" s="50" t="s">
        <v>170</v>
      </c>
      <c r="D30" s="50" t="s">
        <v>196</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row>
    <row r="31" spans="1:33" x14ac:dyDescent="0.2">
      <c r="A31" s="48"/>
      <c r="B31" s="48"/>
      <c r="C31" s="50" t="s">
        <v>210</v>
      </c>
      <c r="D31" s="50" t="s">
        <v>29</v>
      </c>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
      <c r="A32" s="48"/>
      <c r="B32" s="48"/>
      <c r="C32" s="50" t="s">
        <v>149</v>
      </c>
      <c r="D32" s="50" t="s">
        <v>167</v>
      </c>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
      <c r="A33" s="48"/>
      <c r="B33" s="48"/>
      <c r="C33" s="50" t="s">
        <v>209</v>
      </c>
      <c r="D33" s="50" t="s">
        <v>169</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x14ac:dyDescent="0.2">
      <c r="A34" s="48"/>
      <c r="B34" s="48"/>
      <c r="C34" s="50" t="s">
        <v>31</v>
      </c>
      <c r="D34" s="50" t="s">
        <v>206</v>
      </c>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row>
    <row r="35" spans="1:33" x14ac:dyDescent="0.2">
      <c r="A35" s="48"/>
      <c r="B35" s="48"/>
      <c r="C35" s="50" t="s">
        <v>15</v>
      </c>
      <c r="D35" s="50" t="s">
        <v>87</v>
      </c>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row>
    <row r="36" spans="1:33" x14ac:dyDescent="0.2">
      <c r="A36" s="48"/>
      <c r="B36" s="48"/>
      <c r="C36" s="50" t="s">
        <v>166</v>
      </c>
      <c r="D36" s="50" t="s">
        <v>88</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row>
    <row r="37" spans="1:33" x14ac:dyDescent="0.2">
      <c r="A37" s="48"/>
      <c r="B37" s="48"/>
      <c r="C37" s="50" t="s">
        <v>8</v>
      </c>
      <c r="D37" s="50" t="s">
        <v>17</v>
      </c>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row>
    <row r="38" spans="1:33" x14ac:dyDescent="0.2">
      <c r="A38" s="48"/>
      <c r="B38" s="48"/>
      <c r="C38" s="50" t="s">
        <v>9</v>
      </c>
      <c r="D38" s="50" t="s">
        <v>82</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row>
    <row r="39" spans="1:33" x14ac:dyDescent="0.2">
      <c r="A39" s="48"/>
      <c r="B39" s="48"/>
      <c r="C39" s="50" t="s">
        <v>102</v>
      </c>
      <c r="D39" s="48" t="s">
        <v>83</v>
      </c>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row>
    <row r="40" spans="1:33"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row>
    <row r="41" spans="1:33"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row>
    <row r="42" spans="1:33"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row>
    <row r="45" spans="1:33"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row>
    <row r="46" spans="1:33"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row>
    <row r="47" spans="1:33"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row>
    <row r="48" spans="1:33"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row>
    <row r="49" spans="1:33"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row>
    <row r="50" spans="1:33"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row>
    <row r="54" spans="1:33"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row>
    <row r="55" spans="1:33"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row>
    <row r="56" spans="1:33"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row>
    <row r="58" spans="1:33"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row>
    <row r="59" spans="1:33"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row>
    <row r="63" spans="1:33"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row>
    <row r="64" spans="1:33"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row>
    <row r="65" spans="1:33"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row>
    <row r="66" spans="1:33"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row>
    <row r="69" spans="1:33"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row>
    <row r="70" spans="1:33"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row>
  </sheetData>
  <dataConsolidate/>
  <phoneticPr fontId="0" type="noConversion"/>
  <pageMargins left="0.75" right="0.75" top="1" bottom="1" header="0.5" footer="0.5"/>
  <pageSetup paperSize="9" scale="81" orientation="landscape"/>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Kwaliteitsontwikkeling">
    <pageSetUpPr fitToPage="1"/>
  </sheetPr>
  <dimension ref="A1:AM91"/>
  <sheetViews>
    <sheetView showGridLines="0" showRowColHeaders="0" zoomScale="80" workbookViewId="0"/>
  </sheetViews>
  <sheetFormatPr defaultColWidth="11.42578125" defaultRowHeight="12.75" x14ac:dyDescent="0.2"/>
  <cols>
    <col min="1" max="1" width="1" style="7" customWidth="1"/>
    <col min="2" max="16384" width="11.42578125" style="7"/>
  </cols>
  <sheetData>
    <row r="1" spans="1:39" x14ac:dyDescent="0.2">
      <c r="A1" s="30" t="s">
        <v>201</v>
      </c>
      <c r="B1" s="43" t="s">
        <v>92</v>
      </c>
      <c r="C1" s="30"/>
      <c r="D1" s="30"/>
      <c r="E1" s="3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2">
      <c r="A2" s="30"/>
      <c r="B2" s="30"/>
      <c r="C2" s="30"/>
      <c r="D2" s="30"/>
      <c r="E2" s="30"/>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2">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sheetData>
  <phoneticPr fontId="0" type="noConversion"/>
  <pageMargins left="0.75" right="0.75" top="1" bottom="1" header="0.5" footer="0.5"/>
  <pageSetup paperSize="9" scale="79" orientation="landscape"/>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ivot_table_Test_status">
    <pageSetUpPr fitToPage="1"/>
  </sheetPr>
  <dimension ref="A1:W1"/>
  <sheetViews>
    <sheetView workbookViewId="0">
      <selection activeCell="C6" sqref="C6"/>
    </sheetView>
  </sheetViews>
  <sheetFormatPr defaultColWidth="8.7109375" defaultRowHeight="12.75" x14ac:dyDescent="0.2"/>
  <cols>
    <col min="1" max="1" width="21.7109375" customWidth="1"/>
    <col min="2" max="2" width="20.28515625" customWidth="1"/>
    <col min="3" max="3" width="14" customWidth="1"/>
    <col min="8" max="8" width="9.28515625" bestFit="1" customWidth="1"/>
  </cols>
  <sheetData>
    <row r="1" spans="1:23" ht="35.25" customHeight="1" x14ac:dyDescent="0.2">
      <c r="A1" s="6"/>
      <c r="B1" s="6"/>
      <c r="C1" s="6"/>
      <c r="D1" s="6"/>
      <c r="E1" s="48"/>
      <c r="F1" s="48"/>
      <c r="G1" s="48"/>
      <c r="H1" s="48"/>
      <c r="I1" s="48"/>
      <c r="J1" s="48"/>
      <c r="K1" s="48"/>
      <c r="L1" s="48"/>
      <c r="M1" s="48"/>
      <c r="N1" s="48"/>
      <c r="O1" s="48"/>
      <c r="P1" s="48"/>
      <c r="Q1" s="48"/>
      <c r="R1" s="48"/>
      <c r="S1" s="48"/>
      <c r="T1" s="48"/>
      <c r="U1" s="48"/>
      <c r="V1" s="48"/>
      <c r="W1" s="48"/>
    </row>
  </sheetData>
  <phoneticPr fontId="1" type="noConversion"/>
  <pageMargins left="0.75" right="0.75" top="1" bottom="1" header="0.5" footer="0.5"/>
  <pageSetup paperSize="9" scale="55"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9</vt:i4>
      </vt:variant>
      <vt:variant>
        <vt:lpstr>Benoemde bereiken</vt:lpstr>
      </vt:variant>
      <vt:variant>
        <vt:i4>4</vt:i4>
      </vt:variant>
    </vt:vector>
  </HeadingPairs>
  <TitlesOfParts>
    <vt:vector size="13" baseType="lpstr">
      <vt:lpstr>Clusterkaart</vt:lpstr>
      <vt:lpstr>Versie informatie</vt:lpstr>
      <vt:lpstr>IST</vt:lpstr>
      <vt:lpstr>Testanalyse</vt:lpstr>
      <vt:lpstr>Test status</vt:lpstr>
      <vt:lpstr>Samenvatting testresultaat</vt:lpstr>
      <vt:lpstr>Kwaliteit na run</vt:lpstr>
      <vt:lpstr>Kwaliteitsontwikkeling</vt:lpstr>
      <vt:lpstr>Draaitabel - Test status</vt:lpstr>
      <vt:lpstr>'Kwaliteit na run'!Print_Area</vt:lpstr>
      <vt:lpstr>Kwaliteitsontwikkeling!Print_Area</vt:lpstr>
      <vt:lpstr>'Samenvatting testresultaat'!Print_Area</vt:lpstr>
      <vt:lpstr>'Versie informatie'!Print_Area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Cluster template</dc:title>
  <dc:creator/>
  <cp:lastModifiedBy/>
  <cp:lastPrinted>2013-02-19T13:56:47Z</cp:lastPrinted>
  <dcterms:created xsi:type="dcterms:W3CDTF">1999-11-17T13:05:39Z</dcterms:created>
  <dcterms:modified xsi:type="dcterms:W3CDTF">2017-08-28T18:34:36Z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2007.12.003</vt:lpwstr>
  </property>
</Properties>
</file>