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1_{E62531F4-895B-4EEC-9E71-64102C68D154}" xr6:coauthVersionLast="47" xr6:coauthVersionMax="47" xr10:uidLastSave="{00000000-0000-0000-0000-000000000000}"/>
  <bookViews>
    <workbookView xWindow="-28800" yWindow="0" windowWidth="28800" windowHeight="15600" activeTab="1" xr2:uid="{00000000-000D-0000-FFFF-FFFF00000000}"/>
  </bookViews>
  <sheets>
    <sheet name="PriceBubble" sheetId="2" r:id="rId1"/>
    <sheet name="GoldB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7" i="2"/>
  <c r="C4" i="2"/>
  <c r="C9" i="2" s="1"/>
  <c r="C10" i="2" s="1"/>
  <c r="C16" i="2" s="1"/>
  <c r="C9" i="1"/>
  <c r="C6" i="1"/>
  <c r="C15" i="2" l="1"/>
</calcChain>
</file>

<file path=xl/sharedStrings.xml><?xml version="1.0" encoding="utf-8"?>
<sst xmlns="http://schemas.openxmlformats.org/spreadsheetml/2006/main" count="41" uniqueCount="30">
  <si>
    <t>عیار طلا</t>
  </si>
  <si>
    <t>ریال</t>
  </si>
  <si>
    <t>وزن شمش</t>
  </si>
  <si>
    <t>گرم</t>
  </si>
  <si>
    <t>https://www.tgju.org/profile/geram24</t>
  </si>
  <si>
    <t>قیمت طلای خام (براساس عیار)</t>
  </si>
  <si>
    <t>درصد اجرت ساخت شمش</t>
  </si>
  <si>
    <t>مبلغ اجرت ساخت شمش</t>
  </si>
  <si>
    <t>قیمت واحد طلای خام (براساس عیار)</t>
  </si>
  <si>
    <t>حک شده روی بدنه شمش طلا</t>
  </si>
  <si>
    <t>درصد سود فروشنده</t>
  </si>
  <si>
    <t>مبلغ سود فروشنده</t>
  </si>
  <si>
    <t>هزینه تولید شمش که بین ۲ تا ۷ درصد ارزش طلای خام است</t>
  </si>
  <si>
    <t>درصد مالیات بر ارزش افزوده</t>
  </si>
  <si>
    <t>مبلغ مالیات بر ارزش افزوده</t>
  </si>
  <si>
    <t>قیمت یک اونس طلا ۲۴ عیار</t>
  </si>
  <si>
    <t>دلار</t>
  </si>
  <si>
    <t>https://goldprice.org/live-gold-price.html</t>
  </si>
  <si>
    <t>قیمت دلار</t>
  </si>
  <si>
    <t>قیمت یک اونس طلا به ریال</t>
  </si>
  <si>
    <t>https://www.tgju.org/profile/price_dollar_rl</t>
  </si>
  <si>
    <t>قیمت یک گرم طلای ۲۴ عیار</t>
  </si>
  <si>
    <t>اونس به گرم</t>
  </si>
  <si>
    <t>قیمت یک گرم طلای ۱۸ عیار</t>
  </si>
  <si>
    <t>نسبت تبدیل 24 عیار به 18 عیار</t>
  </si>
  <si>
    <t>یک گرم طلای ۲۴ عیار (مضنه بازار)</t>
  </si>
  <si>
    <t>یک گرم طلای ۱۸ عیار (مضنه بازار)</t>
  </si>
  <si>
    <t>درصد حباب طلای 24 عیار</t>
  </si>
  <si>
    <t>درصد حباب طلای 18 عیار</t>
  </si>
  <si>
    <t>https://www.tgju.org/profile/geram18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</si>
</sst>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9" formatCode="_(* #,##0_);_(* \(#,##0\);_(* &quot;-&quot;??_);_(@_)"/>
    <numFmt numFmtId="172" formatCode="_(* #,##0.0000_);_(* \(#,##0.0000\);_(* &quot;-&quot;??_);_(@_)"/>
    <numFmt numFmtId="175" formatCode="_(* #,##0.0000000_);_(* \(#,##0.00000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NovaPay"/>
    </font>
    <font>
      <sz val="11"/>
      <color theme="1"/>
      <name val="Calibri"/>
      <family val="2"/>
      <scheme val="minor"/>
    </font>
    <font>
      <sz val="14"/>
      <color theme="1"/>
      <name val="NovaBold"/>
    </font>
    <font>
      <sz val="10"/>
      <color rgb="FFC00000"/>
      <name val="Cascadia Code"/>
      <family val="3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9" fontId="3" fillId="0" borderId="0" xfId="2" applyFont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43" fontId="3" fillId="0" borderId="0" xfId="1" applyFont="1" applyAlignment="1">
      <alignment horizontal="center" vertical="center"/>
    </xf>
    <xf numFmtId="169" fontId="3" fillId="0" borderId="0" xfId="1" applyNumberFormat="1" applyFont="1" applyAlignment="1">
      <alignment horizontal="center" vertical="center"/>
    </xf>
    <xf numFmtId="172" fontId="3" fillId="0" borderId="0" xfId="1" applyNumberFormat="1" applyFont="1" applyAlignment="1">
      <alignment horizontal="center" vertical="center"/>
    </xf>
    <xf numFmtId="175" fontId="3" fillId="0" borderId="0" xfId="1" applyNumberFormat="1" applyFont="1" applyAlignment="1">
      <alignment horizontal="center" vertical="center"/>
    </xf>
    <xf numFmtId="169" fontId="3" fillId="3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69" fontId="3" fillId="7" borderId="0" xfId="1" applyNumberFormat="1" applyFont="1" applyFill="1" applyAlignment="1">
      <alignment horizontal="center" vertical="center"/>
    </xf>
    <xf numFmtId="169" fontId="3" fillId="8" borderId="0" xfId="1" applyNumberFormat="1" applyFont="1" applyFill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69" fontId="3" fillId="9" borderId="0" xfId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D585-EC18-456D-BCD6-5216C95C0E13}">
  <dimension ref="B2:G24"/>
  <sheetViews>
    <sheetView workbookViewId="0">
      <selection activeCell="E15" sqref="E15"/>
    </sheetView>
  </sheetViews>
  <sheetFormatPr defaultRowHeight="26.25" x14ac:dyDescent="0.25"/>
  <cols>
    <col min="1" max="1" width="2.7109375" style="1" customWidth="1"/>
    <col min="2" max="2" width="32.7109375" style="2" customWidth="1"/>
    <col min="3" max="3" width="15.7109375" style="1" customWidth="1"/>
    <col min="4" max="6" width="8.7109375" style="1" customWidth="1"/>
    <col min="7" max="7" width="8.7109375" style="5" customWidth="1"/>
    <col min="8" max="8" width="8.7109375" style="1" customWidth="1"/>
    <col min="9" max="16384" width="9.140625" style="1"/>
  </cols>
  <sheetData>
    <row r="2" spans="2:7" x14ac:dyDescent="0.25">
      <c r="B2" s="2" t="s">
        <v>15</v>
      </c>
      <c r="C2" s="16">
        <v>3032.06</v>
      </c>
      <c r="D2" s="1" t="s">
        <v>16</v>
      </c>
      <c r="G2" s="6" t="s">
        <v>17</v>
      </c>
    </row>
    <row r="3" spans="2:7" x14ac:dyDescent="0.25">
      <c r="B3" s="2" t="s">
        <v>18</v>
      </c>
      <c r="C3" s="17">
        <v>1019150</v>
      </c>
      <c r="D3" s="1" t="s">
        <v>1</v>
      </c>
      <c r="G3" s="6" t="s">
        <v>20</v>
      </c>
    </row>
    <row r="4" spans="2:7" x14ac:dyDescent="0.25">
      <c r="B4" s="2" t="s">
        <v>19</v>
      </c>
      <c r="C4" s="17">
        <f>C2*C3</f>
        <v>3090123949</v>
      </c>
      <c r="D4" s="1" t="s">
        <v>1</v>
      </c>
    </row>
    <row r="5" spans="2:7" x14ac:dyDescent="0.25">
      <c r="C5" s="17"/>
    </row>
    <row r="6" spans="2:7" x14ac:dyDescent="0.25">
      <c r="B6" s="2" t="s">
        <v>22</v>
      </c>
      <c r="C6" s="19">
        <v>31.103476799999999</v>
      </c>
    </row>
    <row r="7" spans="2:7" x14ac:dyDescent="0.25">
      <c r="B7" s="2" t="s">
        <v>24</v>
      </c>
      <c r="C7" s="18">
        <f>750/1000</f>
        <v>0.75</v>
      </c>
    </row>
    <row r="8" spans="2:7" x14ac:dyDescent="0.25">
      <c r="C8" s="18"/>
    </row>
    <row r="9" spans="2:7" x14ac:dyDescent="0.25">
      <c r="B9" s="21" t="s">
        <v>21</v>
      </c>
      <c r="C9" s="25">
        <f>C4/C6</f>
        <v>99349791.949946895</v>
      </c>
      <c r="D9" s="1" t="s">
        <v>1</v>
      </c>
    </row>
    <row r="10" spans="2:7" x14ac:dyDescent="0.25">
      <c r="B10" s="21" t="s">
        <v>23</v>
      </c>
      <c r="C10" s="22">
        <f>C9*C7</f>
        <v>74512343.962460175</v>
      </c>
      <c r="D10" s="1" t="s">
        <v>1</v>
      </c>
    </row>
    <row r="11" spans="2:7" x14ac:dyDescent="0.25">
      <c r="C11" s="17"/>
    </row>
    <row r="12" spans="2:7" x14ac:dyDescent="0.25">
      <c r="B12" s="21" t="s">
        <v>25</v>
      </c>
      <c r="C12" s="20">
        <v>106597000</v>
      </c>
      <c r="D12" s="1" t="s">
        <v>1</v>
      </c>
      <c r="G12" s="6" t="s">
        <v>4</v>
      </c>
    </row>
    <row r="13" spans="2:7" x14ac:dyDescent="0.25">
      <c r="B13" s="21" t="s">
        <v>26</v>
      </c>
      <c r="C13" s="23">
        <v>79949000</v>
      </c>
      <c r="D13" s="1" t="s">
        <v>1</v>
      </c>
      <c r="G13" s="6" t="s">
        <v>29</v>
      </c>
    </row>
    <row r="14" spans="2:7" x14ac:dyDescent="0.25">
      <c r="C14" s="17"/>
    </row>
    <row r="15" spans="2:7" x14ac:dyDescent="0.25">
      <c r="B15" s="2" t="s">
        <v>27</v>
      </c>
      <c r="C15" s="24">
        <f>(C12-C9)/C9</f>
        <v>7.2946383759960945E-2</v>
      </c>
    </row>
    <row r="16" spans="2:7" x14ac:dyDescent="0.25">
      <c r="B16" s="2" t="s">
        <v>28</v>
      </c>
      <c r="C16" s="24">
        <f>(C13-C10)/C10</f>
        <v>7.296315950386488E-2</v>
      </c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0"/>
  <sheetViews>
    <sheetView tabSelected="1" workbookViewId="0">
      <selection activeCell="C15" sqref="C15"/>
    </sheetView>
  </sheetViews>
  <sheetFormatPr defaultRowHeight="26.25" x14ac:dyDescent="0.25"/>
  <cols>
    <col min="1" max="1" width="2.7109375" style="1" customWidth="1"/>
    <col min="2" max="2" width="32.7109375" style="2" customWidth="1"/>
    <col min="3" max="3" width="15.7109375" style="1" customWidth="1"/>
    <col min="4" max="6" width="8.7109375" style="1" customWidth="1"/>
    <col min="7" max="7" width="8.7109375" style="5" customWidth="1"/>
    <col min="8" max="16384" width="9.140625" style="1"/>
  </cols>
  <sheetData>
    <row r="3" spans="2:7" x14ac:dyDescent="0.25">
      <c r="B3" s="2" t="s">
        <v>0</v>
      </c>
      <c r="C3" s="3">
        <v>24</v>
      </c>
    </row>
    <row r="4" spans="2:7" x14ac:dyDescent="0.25">
      <c r="B4" s="2" t="s">
        <v>8</v>
      </c>
      <c r="C4" s="4">
        <v>106597000</v>
      </c>
      <c r="D4" s="1" t="s">
        <v>1</v>
      </c>
      <c r="G4" s="6" t="s">
        <v>4</v>
      </c>
    </row>
    <row r="5" spans="2:7" x14ac:dyDescent="0.25">
      <c r="B5" s="2" t="s">
        <v>2</v>
      </c>
      <c r="C5" s="3">
        <v>5</v>
      </c>
      <c r="D5" s="1" t="s">
        <v>3</v>
      </c>
      <c r="G5" s="5" t="s">
        <v>9</v>
      </c>
    </row>
    <row r="6" spans="2:7" x14ac:dyDescent="0.25">
      <c r="B6" s="8" t="s">
        <v>5</v>
      </c>
      <c r="C6" s="10">
        <f>C4*C5</f>
        <v>532985000</v>
      </c>
      <c r="D6" s="9" t="s">
        <v>1</v>
      </c>
    </row>
    <row r="7" spans="2:7" x14ac:dyDescent="0.25">
      <c r="C7" s="3"/>
    </row>
    <row r="8" spans="2:7" x14ac:dyDescent="0.25">
      <c r="B8" s="2" t="s">
        <v>6</v>
      </c>
      <c r="C8" s="7">
        <v>7.0000000000000007E-2</v>
      </c>
      <c r="G8" s="5" t="s">
        <v>12</v>
      </c>
    </row>
    <row r="9" spans="2:7" x14ac:dyDescent="0.25">
      <c r="B9" s="13" t="s">
        <v>7</v>
      </c>
      <c r="C9" s="15">
        <f>C6*C8</f>
        <v>37308950</v>
      </c>
      <c r="D9" s="14" t="s">
        <v>1</v>
      </c>
    </row>
    <row r="10" spans="2:7" x14ac:dyDescent="0.25">
      <c r="C10" s="3"/>
    </row>
    <row r="11" spans="2:7" x14ac:dyDescent="0.25">
      <c r="B11" s="2" t="s">
        <v>10</v>
      </c>
      <c r="C11" s="7">
        <v>0.02</v>
      </c>
    </row>
    <row r="12" spans="2:7" x14ac:dyDescent="0.25">
      <c r="B12" s="11" t="s">
        <v>11</v>
      </c>
      <c r="C12" s="26">
        <f>C11*C6</f>
        <v>10659700</v>
      </c>
      <c r="D12" s="12" t="s">
        <v>1</v>
      </c>
    </row>
    <row r="13" spans="2:7" x14ac:dyDescent="0.25">
      <c r="C13" s="3"/>
    </row>
    <row r="14" spans="2:7" x14ac:dyDescent="0.25">
      <c r="B14" s="2" t="s">
        <v>13</v>
      </c>
      <c r="C14" s="7">
        <v>0.09</v>
      </c>
    </row>
    <row r="15" spans="2:7" x14ac:dyDescent="0.25">
      <c r="B15" s="2" t="s">
        <v>14</v>
      </c>
      <c r="C15" s="3"/>
      <c r="D15" s="1" t="s">
        <v>1</v>
      </c>
    </row>
    <row r="16" spans="2:7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PriceBubble</vt:lpstr>
      <vt:lpstr>GoldBar</vt:lpstr>
    </vt:vector>
  </TitlesOfParts>
  <Manager>Ehsan Haghpanah</Manager>
  <Company>© Ehsan Haghpanah, 2020, all rights reserved</Company>
  <LinksUpToDate>false</LinksUpToDate>
  <SharedDoc>false</SharedDoc>
  <HyperlinkBase>http://scenus.com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Ehsan Haghpanah; Documentation</dc:title>
  <dc:subject>Ehsan Haghpanah; Documentation</dc:subject>
  <dc:creator>Ehsan Haghpanah</dc:creator>
  <cp:keywords>Ehsan Haghpanah; Documentation;</cp:keywords>
  <dc:description>© Ehsan Haghpanah, 2020, all rights reserved</dc:description>
  <cp:lastModifiedBy>Ehsan Haghpanah</cp:lastModifiedBy>
  <dcterms:created xsi:type="dcterms:W3CDTF">2020-07-30T14:30:27Z</dcterms:created>
  <dcterms:modified xsi:type="dcterms:W3CDTF">2025-03-27T08:26:18Z</dcterms:modified>
  <cp:category>Documentation</cp:category>
</cp:coreProperties>
</file>