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h203\Documents\GitHub\ESC-M4\"/>
    </mc:Choice>
  </mc:AlternateContent>
  <bookViews>
    <workbookView xWindow="0" yWindow="0" windowWidth="15330" windowHeight="9150" firstSheet="3" activeTab="12"/>
  </bookViews>
  <sheets>
    <sheet name="1 - Opt Compare 1" sheetId="25" r:id="rId1"/>
    <sheet name="2 - Opt Compare 2" sheetId="30" r:id="rId2"/>
    <sheet name="3 - Opt Compare 3" sheetId="31" r:id="rId3"/>
    <sheet name="4 - Opt Compare 4" sheetId="35" r:id="rId4"/>
    <sheet name="5- FFT Compare" sheetId="26" r:id="rId5"/>
    <sheet name="6 - HARD vs SOFT" sheetId="33" r:id="rId6"/>
    <sheet name="7 PID - HARD vs SOFT" sheetId="34" r:id="rId7"/>
    <sheet name="8 - FLASH vs RAM 1" sheetId="27" r:id="rId8"/>
    <sheet name="9 - Flash Vs RAM 2" sheetId="28" r:id="rId9"/>
    <sheet name="10 - Flash Vs RAM" sheetId="29" r:id="rId10"/>
    <sheet name="11 - M4 v M7" sheetId="36" r:id="rId11"/>
    <sheet name="12 - M4 v M7" sheetId="37" r:id="rId12"/>
    <sheet name="13 - M4 v M7" sheetId="38" r:id="rId13"/>
    <sheet name="14 - M4 v M7" sheetId="41" r:id="rId14"/>
    <sheet name="15 - M4 v M7" sheetId="39" r:id="rId15"/>
    <sheet name="16 - GCC vs KEIL" sheetId="43" r:id="rId16"/>
    <sheet name="17 - GCC vs KEIL" sheetId="42" r:id="rId17"/>
    <sheet name="18 - GCC vs KEIL (2)" sheetId="44" r:id="rId18"/>
    <sheet name="19 - GCC vs KEIL (3)" sheetId="45" r:id="rId19"/>
    <sheet name="20 - GCC vs KEIL (4)" sheetId="46" r:id="rId20"/>
    <sheet name="21 - GCC vs KEIL (5)" sheetId="47" r:id="rId21"/>
    <sheet name="22 - GCC vs KEIL (6)" sheetId="48" r:id="rId22"/>
    <sheet name="23 - GCC vs KEIL (7)" sheetId="49" r:id="rId23"/>
    <sheet name="Sheet8" sheetId="50" r:id="rId24"/>
    <sheet name="24 - GCC vs KEIL (8)" sheetId="51" r:id="rId25"/>
    <sheet name="25 - CMSIS Block Vs Eli" sheetId="52" r:id="rId2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51" l="1"/>
  <c r="I6" i="51"/>
  <c r="H6" i="51"/>
  <c r="G6" i="51"/>
  <c r="F6" i="51"/>
  <c r="E6" i="51"/>
  <c r="D6" i="51"/>
  <c r="C6" i="51"/>
  <c r="B6" i="51"/>
  <c r="C3" i="51"/>
  <c r="D3" i="51" s="1"/>
  <c r="E3" i="51" s="1"/>
  <c r="F3" i="51" s="1"/>
  <c r="G3" i="51" s="1"/>
  <c r="H3" i="51" s="1"/>
  <c r="I3" i="51" s="1"/>
  <c r="I6" i="49"/>
  <c r="H6" i="49"/>
  <c r="G6" i="49"/>
  <c r="F6" i="49"/>
  <c r="E6" i="49"/>
  <c r="D6" i="49"/>
  <c r="C6" i="49"/>
  <c r="B6" i="49"/>
  <c r="C3" i="49"/>
  <c r="D3" i="49" s="1"/>
  <c r="E3" i="49" s="1"/>
  <c r="F3" i="49" s="1"/>
  <c r="G3" i="49" s="1"/>
  <c r="H3" i="49" s="1"/>
  <c r="I3" i="49" s="1"/>
  <c r="I6" i="48"/>
  <c r="H6" i="48"/>
  <c r="G6" i="48"/>
  <c r="F6" i="48"/>
  <c r="E6" i="48"/>
  <c r="D6" i="48"/>
  <c r="C6" i="48"/>
  <c r="B6" i="48"/>
  <c r="C3" i="48"/>
  <c r="D3" i="48" s="1"/>
  <c r="E3" i="48" s="1"/>
  <c r="F3" i="48" s="1"/>
  <c r="G3" i="48" s="1"/>
  <c r="H3" i="48" s="1"/>
  <c r="I3" i="48" s="1"/>
  <c r="I6" i="47"/>
  <c r="H6" i="47"/>
  <c r="G6" i="47"/>
  <c r="F6" i="47"/>
  <c r="E6" i="47"/>
  <c r="D6" i="47"/>
  <c r="C6" i="47"/>
  <c r="B6" i="47"/>
  <c r="C3" i="47"/>
  <c r="D3" i="47" s="1"/>
  <c r="E3" i="47" s="1"/>
  <c r="F3" i="47" s="1"/>
  <c r="G3" i="47" s="1"/>
  <c r="H3" i="47" s="1"/>
  <c r="I3" i="47" s="1"/>
  <c r="I6" i="46"/>
  <c r="H6" i="46"/>
  <c r="G6" i="46"/>
  <c r="F6" i="46"/>
  <c r="E6" i="46"/>
  <c r="D6" i="46"/>
  <c r="C6" i="46"/>
  <c r="B6" i="46"/>
  <c r="C3" i="46"/>
  <c r="D3" i="46" s="1"/>
  <c r="E3" i="46" s="1"/>
  <c r="F3" i="46" s="1"/>
  <c r="G3" i="46" s="1"/>
  <c r="H3" i="46" s="1"/>
  <c r="I3" i="46" s="1"/>
  <c r="I6" i="45"/>
  <c r="H6" i="45"/>
  <c r="G6" i="45"/>
  <c r="F6" i="45"/>
  <c r="E6" i="45"/>
  <c r="D6" i="45"/>
  <c r="C6" i="45"/>
  <c r="B6" i="45"/>
  <c r="C3" i="45"/>
  <c r="D3" i="45" s="1"/>
  <c r="E3" i="45" s="1"/>
  <c r="F3" i="45" s="1"/>
  <c r="G3" i="45" s="1"/>
  <c r="H3" i="45" s="1"/>
  <c r="I3" i="45" s="1"/>
  <c r="I6" i="44"/>
  <c r="H6" i="44"/>
  <c r="G6" i="44"/>
  <c r="F6" i="44"/>
  <c r="E6" i="44"/>
  <c r="D6" i="44"/>
  <c r="C6" i="44"/>
  <c r="B6" i="44"/>
  <c r="C3" i="44"/>
  <c r="D3" i="44" s="1"/>
  <c r="E3" i="44" s="1"/>
  <c r="F3" i="44" s="1"/>
  <c r="G3" i="44" s="1"/>
  <c r="H3" i="44" s="1"/>
  <c r="I3" i="44" s="1"/>
  <c r="J6" i="42"/>
  <c r="D3" i="43"/>
  <c r="E3" i="43" s="1"/>
  <c r="F3" i="43" s="1"/>
  <c r="G3" i="43" s="1"/>
  <c r="H3" i="43" s="1"/>
  <c r="I3" i="43" s="1"/>
  <c r="C3" i="43"/>
  <c r="I6" i="43"/>
  <c r="H6" i="43"/>
  <c r="G6" i="43"/>
  <c r="F6" i="43"/>
  <c r="E6" i="43"/>
  <c r="D6" i="43"/>
  <c r="C6" i="43"/>
  <c r="B6" i="43"/>
  <c r="C6" i="42" l="1"/>
  <c r="D6" i="42"/>
  <c r="E6" i="42"/>
  <c r="F6" i="42"/>
  <c r="G6" i="42"/>
  <c r="H6" i="42"/>
  <c r="I6" i="42"/>
  <c r="B6" i="42"/>
  <c r="D3" i="42"/>
  <c r="E3" i="42" s="1"/>
  <c r="F3" i="42" s="1"/>
  <c r="G3" i="42" s="1"/>
  <c r="H3" i="42" s="1"/>
  <c r="I3" i="42" s="1"/>
  <c r="C3" i="42"/>
  <c r="J6" i="39"/>
  <c r="I6" i="39"/>
  <c r="H6" i="39"/>
  <c r="G6" i="39"/>
  <c r="F6" i="39"/>
  <c r="E6" i="39"/>
  <c r="D6" i="39"/>
  <c r="C6" i="39"/>
  <c r="B6" i="39"/>
  <c r="I6" i="41"/>
  <c r="H6" i="41"/>
  <c r="G6" i="41"/>
  <c r="F6" i="41"/>
  <c r="E6" i="41"/>
  <c r="D6" i="41"/>
  <c r="C6" i="41"/>
  <c r="B6" i="41"/>
  <c r="C3" i="41"/>
  <c r="D3" i="41" s="1"/>
  <c r="E3" i="41" s="1"/>
  <c r="F3" i="41" s="1"/>
  <c r="G3" i="41" s="1"/>
  <c r="H3" i="41" s="1"/>
  <c r="I3" i="41" s="1"/>
  <c r="D4" i="33"/>
  <c r="E4" i="33"/>
  <c r="F4" i="33"/>
  <c r="G4" i="33"/>
  <c r="H4" i="33"/>
  <c r="I4" i="33"/>
  <c r="J4" i="33"/>
  <c r="C4" i="33"/>
  <c r="C3" i="39" l="1"/>
  <c r="D3" i="39" s="1"/>
  <c r="E3" i="39" s="1"/>
  <c r="F3" i="39" s="1"/>
  <c r="G3" i="39" s="1"/>
  <c r="H3" i="39" s="1"/>
  <c r="I3" i="39" s="1"/>
  <c r="J6" i="38"/>
  <c r="D3" i="38"/>
  <c r="E3" i="38" s="1"/>
  <c r="F3" i="38" s="1"/>
  <c r="G3" i="38" s="1"/>
  <c r="H3" i="38" s="1"/>
  <c r="I3" i="38" s="1"/>
  <c r="J3" i="38" s="1"/>
  <c r="C3" i="38"/>
  <c r="I6" i="38"/>
  <c r="H6" i="38"/>
  <c r="G6" i="38"/>
  <c r="F6" i="38"/>
  <c r="E6" i="38"/>
  <c r="D6" i="38"/>
  <c r="C6" i="38"/>
  <c r="B6" i="38"/>
  <c r="I6" i="37"/>
  <c r="H6" i="37"/>
  <c r="G6" i="37"/>
  <c r="F6" i="37"/>
  <c r="E6" i="37"/>
  <c r="D6" i="37"/>
  <c r="C6" i="37"/>
  <c r="B6" i="37"/>
  <c r="C6" i="36"/>
  <c r="D6" i="36"/>
  <c r="E6" i="36"/>
  <c r="F6" i="36"/>
  <c r="G6" i="36"/>
  <c r="H6" i="36"/>
  <c r="I6" i="36"/>
  <c r="B6" i="36"/>
  <c r="C6" i="27" l="1"/>
  <c r="D6" i="27"/>
  <c r="E6" i="27"/>
  <c r="F6" i="27"/>
  <c r="G6" i="27"/>
  <c r="H6" i="27"/>
  <c r="I6" i="27"/>
  <c r="B6" i="27"/>
  <c r="I6" i="29" l="1"/>
  <c r="H6" i="29"/>
  <c r="G6" i="29"/>
  <c r="F6" i="29"/>
  <c r="E6" i="29"/>
  <c r="D6" i="29"/>
  <c r="C6" i="29"/>
  <c r="B6" i="29"/>
  <c r="J6" i="28"/>
  <c r="I6" i="28"/>
  <c r="H6" i="28"/>
  <c r="G6" i="28"/>
  <c r="F6" i="28"/>
  <c r="E6" i="28"/>
  <c r="D6" i="28"/>
  <c r="C6" i="28"/>
  <c r="B6" i="28"/>
</calcChain>
</file>

<file path=xl/sharedStrings.xml><?xml version="1.0" encoding="utf-8"?>
<sst xmlns="http://schemas.openxmlformats.org/spreadsheetml/2006/main" count="124" uniqueCount="58">
  <si>
    <t>Length</t>
  </si>
  <si>
    <t>IIR-q31_df1-1Stage</t>
  </si>
  <si>
    <t>-01</t>
  </si>
  <si>
    <t>-00</t>
  </si>
  <si>
    <t>-02</t>
  </si>
  <si>
    <t>-03</t>
  </si>
  <si>
    <t>-0g</t>
  </si>
  <si>
    <t>-0s</t>
  </si>
  <si>
    <t>% Difference</t>
  </si>
  <si>
    <t>-O1</t>
  </si>
  <si>
    <t>-O2</t>
  </si>
  <si>
    <t>-O3</t>
  </si>
  <si>
    <t>-Og</t>
  </si>
  <si>
    <t>-Os</t>
  </si>
  <si>
    <t xml:space="preserve">-O0 </t>
  </si>
  <si>
    <t>RFFT-f32-NoBitReverse (Data in Normal Order)</t>
  </si>
  <si>
    <t>FIR-q31_32tap ( HARD ABI)</t>
  </si>
  <si>
    <t>FIR-f32_32tap (HARD ABI)</t>
  </si>
  <si>
    <t>RFFT-q15</t>
  </si>
  <si>
    <t>RFFT-q31</t>
  </si>
  <si>
    <t>RFFT-f32</t>
  </si>
  <si>
    <t>M7 - FLASH + DATA in DTCM</t>
  </si>
  <si>
    <t>M4 - FLASH + DATA in RAM</t>
  </si>
  <si>
    <t xml:space="preserve"> (HARD) RFFT-f32</t>
  </si>
  <si>
    <t xml:space="preserve"> (SOFT) RFFT-f32</t>
  </si>
  <si>
    <t>RAM - IIR-f32_df1-1Stage (LPC4370)</t>
  </si>
  <si>
    <t>FLASH FIR-q31_32tap (LPC4337)</t>
  </si>
  <si>
    <t>RAM FIR-q31_32tap (LPC4370)</t>
  </si>
  <si>
    <t xml:space="preserve">RFFT -O3 HARD ABI GCC 5.4.1 </t>
  </si>
  <si>
    <t>% Difference (POSITIVE GCC WINS)   NEGATIVE KEIL WINS)</t>
  </si>
  <si>
    <t>LPC54114 [FLASH] [HARD ABI]</t>
  </si>
  <si>
    <t>LPC54114 [FLASH] [SOFT ABI]</t>
  </si>
  <si>
    <t>LPC4370 [RAM] [HARD ABI]</t>
  </si>
  <si>
    <t>LPC4370 [RAM] [SOFT ABI]</t>
  </si>
  <si>
    <t>LPC54114 FLASH - RFFT-f32-NormOrder (LPC54114)</t>
  </si>
  <si>
    <t>LPC4370 RAM - CFFT-f32-BitReverse (LPC4370)</t>
  </si>
  <si>
    <t>FLASH - IIR-f32_df1-1Stage (LPC54114)</t>
  </si>
  <si>
    <t xml:space="preserve">IIR-f32_df2T-1Stage -O3 HARD ABI GCC 5.4.1 </t>
  </si>
  <si>
    <t xml:space="preserve">FIR-f32_32tap -O3 HARD ABI GCC 5.4.1 </t>
  </si>
  <si>
    <t xml:space="preserve">RFFT-Q15-NoBitReverse -O3 HARD ABI GCC 5.4.1 </t>
  </si>
  <si>
    <t xml:space="preserve">IIR-q31_df1-1Stage -O3 HARD ABI GCC 5.4.1 </t>
  </si>
  <si>
    <t xml:space="preserve">FIR-q31_32tap -O3 HARD ABI GCC 5.4.1 </t>
  </si>
  <si>
    <t xml:space="preserve">IIR-q15_df1-1Stage -O3 HARD ABI GCC 5.4.1 </t>
  </si>
  <si>
    <t xml:space="preserve">FIR-q15_32tap -O3 HARD ABI GCC 5.4.1 </t>
  </si>
  <si>
    <t xml:space="preserve">Goertzel_f32 -O3 HARD ABI GCC 5.4.1 </t>
  </si>
  <si>
    <t>f32</t>
  </si>
  <si>
    <t>IIR-f32_df1-1Stage</t>
  </si>
  <si>
    <t>Q31</t>
  </si>
  <si>
    <t>Eli-IIR-f32_df1-1Stage</t>
  </si>
  <si>
    <t xml:space="preserve">Goertzel_f32 -O3 HARD ABI KEIL 5.06
</t>
  </si>
  <si>
    <t xml:space="preserve">FIR-q15_32tap -O3 HARD ABI KEIL 5.06
</t>
  </si>
  <si>
    <t xml:space="preserve">IIR-q15_df1-1Stage -O3 HARD ABI KEIL 5.06
</t>
  </si>
  <si>
    <t xml:space="preserve">FIR-q31_32tap  -O3 HARD ABI KEIL 5.06
</t>
  </si>
  <si>
    <t xml:space="preserve">IIR-q31_df1-1Stage  -O3 HARD ABI KEIL 5.06
</t>
  </si>
  <si>
    <t xml:space="preserve">RFFT-Q15-NoBitReverse  -O3 HARD ABI KEIL 5.06
</t>
  </si>
  <si>
    <t xml:space="preserve">FIR-f32_32tap  -O3 HARD ABI KEIL 5.06
</t>
  </si>
  <si>
    <t xml:space="preserve">IIR-f32_df2T-1Stage -O3 HARD ABI KEIL 5.06
</t>
  </si>
  <si>
    <t xml:space="preserve">RFFT -O3 HARD ABI KEIL 5.06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</si>
</sst>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0" u="none" strike="noStrike" baseline="0">
                <a:effectLst/>
              </a:rPr>
              <a:t>RFFT-f32- (Normal Ordering) (Hard ABI) (Vertical Log10 Scale)</a:t>
            </a:r>
          </a:p>
          <a:p>
            <a:pPr>
              <a:defRPr sz="2800" b="1"/>
            </a:pPr>
            <a:r>
              <a:rPr lang="en-US" sz="2800" b="1" i="0" u="none" strike="noStrike" baseline="0">
                <a:effectLst/>
              </a:rPr>
              <a:t>Cortex M4 : LPC54114 [FLASH]</a:t>
            </a:r>
            <a:r>
              <a:rPr lang="en-US" sz="2800" b="1" i="0" u="none" strike="noStrike" baseline="0"/>
              <a:t>     </a:t>
            </a:r>
            <a:r>
              <a:rPr lang="en-US" sz="2800" b="1" i="0" u="none" strike="noStrike" baseline="0">
                <a:effectLst/>
              </a:rPr>
              <a:t>GCC 5.4.1 </a:t>
            </a:r>
            <a:endParaRPr lang="en-US" sz="2800" b="1"/>
          </a:p>
        </c:rich>
      </c:tx>
      <c:layout>
        <c:manualLayout>
          <c:xMode val="edge"/>
          <c:yMode val="edge"/>
          <c:x val="0.18469970550501291"/>
          <c:y val="1.0594021523937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791045426201386E-2"/>
          <c:y val="8.4825599361507034E-2"/>
          <c:w val="0.90898970856293737"/>
          <c:h val="0.76130724665032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'1 - Opt Compare 1'!$A$4</c:f>
              <c:strCache>
                <c:ptCount val="1"/>
                <c:pt idx="0">
                  <c:v>-00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'1 - Opt Compare 1'!$B$3:$I$3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'1 - Opt Compare 1'!$B$4:$I$4</c:f>
              <c:numCache>
                <c:formatCode>General</c:formatCode>
                <c:ptCount val="8"/>
                <c:pt idx="0">
                  <c:v>5457</c:v>
                </c:pt>
                <c:pt idx="1">
                  <c:v>11894</c:v>
                </c:pt>
                <c:pt idx="2">
                  <c:v>26399</c:v>
                </c:pt>
                <c:pt idx="3">
                  <c:v>61208</c:v>
                </c:pt>
                <c:pt idx="4">
                  <c:v>132803</c:v>
                </c:pt>
                <c:pt idx="5">
                  <c:v>281193</c:v>
                </c:pt>
                <c:pt idx="6">
                  <c:v>631636</c:v>
                </c:pt>
                <c:pt idx="7">
                  <c:v>1351219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D-40A9-A623-F253C11DCED7}"/>
            </c:ext>
          </c:extLst>
        </c:ser>
        <c:ser>
          <c:idx val="1"/>
          <c:order val="1"/>
          <c:tx>
            <c:strRef>
              <c:f>'1 - Opt Compare 1'!$A$5</c:f>
              <c:strCache>
                <c:ptCount val="1"/>
                <c:pt idx="0">
                  <c:v>-01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'1 - Opt Compare 1'!$B$3:$I$3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'1 - Opt Compare 1'!$B$5:$I$5</c:f>
              <c:numCache>
                <c:formatCode>General</c:formatCode>
                <c:ptCount val="8"/>
                <c:pt idx="0">
                  <c:v>2078</c:v>
                </c:pt>
                <c:pt idx="1">
                  <c:v>4416</c:v>
                </c:pt>
                <c:pt idx="2">
                  <c:v>8159</c:v>
                </c:pt>
                <c:pt idx="3">
                  <c:v>19133</c:v>
                </c:pt>
                <c:pt idx="4">
                  <c:v>41035</c:v>
                </c:pt>
                <c:pt idx="5">
                  <c:v>77276</c:v>
                </c:pt>
                <c:pt idx="6">
                  <c:v>179236</c:v>
                </c:pt>
                <c:pt idx="7">
                  <c:v>382964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3D-40A9-A623-F253C11DCED7}"/>
            </c:ext>
          </c:extLst>
        </c:ser>
        <c:ser>
          <c:idx val="2"/>
          <c:order val="2"/>
          <c:tx>
            <c:strRef>
              <c:f>'1 - Opt Compare 1'!$A$6</c:f>
              <c:strCache>
                <c:ptCount val="1"/>
                <c:pt idx="0">
                  <c:v>-02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'1 - Opt Compare 1'!$B$3:$I$3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'1 - Opt Compare 1'!$B$6:$I$6</c:f>
              <c:numCache>
                <c:formatCode>General</c:formatCode>
                <c:ptCount val="8"/>
                <c:pt idx="0">
                  <c:v>1881</c:v>
                </c:pt>
                <c:pt idx="1">
                  <c:v>3953</c:v>
                </c:pt>
                <c:pt idx="2">
                  <c:v>7559</c:v>
                </c:pt>
                <c:pt idx="3">
                  <c:v>17729</c:v>
                </c:pt>
                <c:pt idx="4">
                  <c:v>37929</c:v>
                </c:pt>
                <c:pt idx="5">
                  <c:v>72913</c:v>
                </c:pt>
                <c:pt idx="6">
                  <c:v>168741</c:v>
                </c:pt>
                <c:pt idx="7">
                  <c:v>359372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3D-40A9-A623-F253C11DCED7}"/>
            </c:ext>
          </c:extLst>
        </c:ser>
        <c:ser>
          <c:idx val="3"/>
          <c:order val="3"/>
          <c:tx>
            <c:strRef>
              <c:f>'1 - Opt Compare 1'!$A$7</c:f>
              <c:strCache>
                <c:ptCount val="1"/>
                <c:pt idx="0">
                  <c:v>-03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'1 - Opt Compare 1'!$B$3:$I$3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'1 - Opt Compare 1'!$B$7:$I$7</c:f>
              <c:numCache>
                <c:formatCode>General</c:formatCode>
                <c:ptCount val="8"/>
                <c:pt idx="0">
                  <c:v>1924</c:v>
                </c:pt>
                <c:pt idx="1">
                  <c:v>4159</c:v>
                </c:pt>
                <c:pt idx="2">
                  <c:v>7775</c:v>
                </c:pt>
                <c:pt idx="3">
                  <c:v>18268</c:v>
                </c:pt>
                <c:pt idx="4">
                  <c:v>40644</c:v>
                </c:pt>
                <c:pt idx="5">
                  <c:v>74827</c:v>
                </c:pt>
                <c:pt idx="6">
                  <c:v>174943</c:v>
                </c:pt>
                <c:pt idx="7">
                  <c:v>382708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3D-40A9-A623-F253C11DCED7}"/>
            </c:ext>
          </c:extLst>
        </c:ser>
        <c:ser>
          <c:idx val="4"/>
          <c:order val="4"/>
          <c:tx>
            <c:strRef>
              <c:f>'1 - Opt Compare 1'!$A$8</c:f>
              <c:strCache>
                <c:ptCount val="1"/>
                <c:pt idx="0">
                  <c:v>-0g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'1 - Opt Compare 1'!$B$3:$I$3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'1 - Opt Compare 1'!$B$8:$I$8</c:f>
              <c:numCache>
                <c:formatCode>General</c:formatCode>
                <c:ptCount val="8"/>
                <c:pt idx="0">
                  <c:v>2201</c:v>
                </c:pt>
                <c:pt idx="1">
                  <c:v>4751</c:v>
                </c:pt>
                <c:pt idx="2">
                  <c:v>9463</c:v>
                </c:pt>
                <c:pt idx="3">
                  <c:v>21825</c:v>
                </c:pt>
                <c:pt idx="4">
                  <c:v>47766</c:v>
                </c:pt>
                <c:pt idx="5">
                  <c:v>94692</c:v>
                </c:pt>
                <c:pt idx="6">
                  <c:v>212729</c:v>
                </c:pt>
                <c:pt idx="7">
                  <c:v>464328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3D-40A9-A623-F253C11DCED7}"/>
            </c:ext>
          </c:extLst>
        </c:ser>
        <c:ser>
          <c:idx val="5"/>
          <c:order val="5"/>
          <c:tx>
            <c:strRef>
              <c:f>'1 - Opt Compare 1'!$A$9</c:f>
              <c:strCache>
                <c:ptCount val="1"/>
                <c:pt idx="0">
                  <c:v>-0s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'1 - Opt Compare 1'!$B$3:$I$3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'1 - Opt Compare 1'!$B$9:$I$9</c:f>
              <c:numCache>
                <c:formatCode>General</c:formatCode>
                <c:ptCount val="8"/>
                <c:pt idx="0">
                  <c:v>1872</c:v>
                </c:pt>
                <c:pt idx="1">
                  <c:v>3922</c:v>
                </c:pt>
                <c:pt idx="2">
                  <c:v>7522</c:v>
                </c:pt>
                <c:pt idx="3">
                  <c:v>18248</c:v>
                </c:pt>
                <c:pt idx="4">
                  <c:v>39133</c:v>
                </c:pt>
                <c:pt idx="5">
                  <c:v>74132</c:v>
                </c:pt>
                <c:pt idx="6">
                  <c:v>173468</c:v>
                </c:pt>
                <c:pt idx="7">
                  <c:v>375134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3D-40A9-A623-F253C11DC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8671520"/>
        <c:axId val="348673872"/>
      </c:barChart>
      <c:catAx>
        <c:axId val="34867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RFFT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3872"/>
        <c:crosses val="autoZero"/>
        <c:auto val="1"/>
        <c:lblAlgn val="ctr"/>
        <c:lblOffset val="100"/>
        <c:noMultiLvlLbl val="0"/>
      </c:catAx>
      <c:valAx>
        <c:axId val="34867387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CPU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511495182596336"/>
          <c:y val="0.93719913451185566"/>
          <c:w val="0.58593954334076992"/>
          <c:h val="6.28008654881442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FIR-q31_32tap </a:t>
            </a:r>
            <a:r>
              <a:rPr lang="en-US" sz="2800" b="1" baseline="0"/>
              <a:t>- FLASH vs RAM (-03 HARD)</a:t>
            </a:r>
          </a:p>
          <a:p>
            <a:pPr>
              <a:defRPr/>
            </a:pPr>
            <a:r>
              <a:rPr lang="en-US" sz="2800" b="1" baseline="0"/>
              <a:t>GCC Version: 5.4.1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685438524428473E-2"/>
          <c:y val="0.11443521048061277"/>
          <c:w val="0.87736121844185921"/>
          <c:h val="0.73630314321510049"/>
        </c:manualLayout>
      </c:layout>
      <c:lineChart>
        <c:grouping val="standard"/>
        <c:varyColors val="0"/>
        <c:ser>
          <c:idx val="0"/>
          <c:order val="0"/>
          <c:tx>
            <c:strRef>
              <c:f>'10 - Flash Vs RAM'!$A$4</c:f>
              <c:strCache>
                <c:ptCount val="1"/>
                <c:pt idx="0">
                  <c:v>FLASH FIR-q31_32tap (LPC4337)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'10 - Flash Vs RAM'!$B$3:$J$3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'10 - Flash Vs RAM'!$B$4:$I$4</c:f>
              <c:numCache>
                <c:formatCode>General</c:formatCode>
                <c:ptCount val="8"/>
                <c:pt idx="0">
                  <c:v>2398</c:v>
                </c:pt>
                <c:pt idx="1">
                  <c:v>4490</c:v>
                </c:pt>
                <c:pt idx="2">
                  <c:v>8674</c:v>
                </c:pt>
                <c:pt idx="3">
                  <c:v>17042</c:v>
                </c:pt>
                <c:pt idx="4">
                  <c:v>33777</c:v>
                </c:pt>
                <c:pt idx="5">
                  <c:v>67249</c:v>
                </c:pt>
                <c:pt idx="6">
                  <c:v>134193</c:v>
                </c:pt>
                <c:pt idx="7">
                  <c:v>268081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B-4B30-8F62-6C9148BA4CA5}"/>
            </c:ext>
          </c:extLst>
        </c:ser>
        <c:ser>
          <c:idx val="1"/>
          <c:order val="1"/>
          <c:tx>
            <c:strRef>
              <c:f>'10 - Flash Vs RAM'!$A$5</c:f>
              <c:strCache>
                <c:ptCount val="1"/>
                <c:pt idx="0">
                  <c:v>RAM FIR-q31_32tap (LPC4370)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'10 - Flash Vs RAM'!$B$3:$J$3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'10 - Flash Vs RAM'!$B$5:$I$5</c:f>
              <c:numCache>
                <c:formatCode>General</c:formatCode>
                <c:ptCount val="8"/>
                <c:pt idx="0">
                  <c:v>2410</c:v>
                </c:pt>
                <c:pt idx="1">
                  <c:v>4468</c:v>
                </c:pt>
                <c:pt idx="2">
                  <c:v>8584</c:v>
                </c:pt>
                <c:pt idx="3">
                  <c:v>16816</c:v>
                </c:pt>
                <c:pt idx="4">
                  <c:v>33279</c:v>
                </c:pt>
                <c:pt idx="5">
                  <c:v>66207</c:v>
                </c:pt>
                <c:pt idx="6">
                  <c:v>132063</c:v>
                </c:pt>
                <c:pt idx="7">
                  <c:v>263775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B-4B30-8F62-6C9148BA4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77400"/>
        <c:axId val="347880072"/>
      </c:lineChart>
      <c:lineChart>
        <c:grouping val="standard"/>
        <c:varyColors val="0"/>
        <c:ser>
          <c:idx val="2"/>
          <c:order val="2"/>
          <c:tx>
            <c:v>% Difference</c:v>
          </c:tx>
          <c:spPr>
            <a:ln w="476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'10 - Flash Vs RAM'!$B$3:$J$3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'10 - Flash Vs RAM'!$B$6:$I$6</c:f>
              <c:numCache>
                <c:formatCode>General</c:formatCode>
                <c:ptCount val="8"/>
                <c:pt idx="0">
                  <c:v>0.49792531120331945</c:v>
                </c:pt>
                <c:pt idx="1">
                  <c:v>0.49239033124440468</c:v>
                </c:pt>
                <c:pt idx="2">
                  <c:v>1.048462255358807</c:v>
                </c:pt>
                <c:pt idx="3">
                  <c:v>1.3439581351094196</c:v>
                </c:pt>
                <c:pt idx="4">
                  <c:v>1.4964391958892995</c:v>
                </c:pt>
                <c:pt idx="5">
                  <c:v>1.5738517075233736</c:v>
                </c:pt>
                <c:pt idx="6">
                  <c:v>1.6128665864019447</c:v>
                </c:pt>
                <c:pt idx="7">
                  <c:v>1.6324519002938112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DB-4B30-8F62-6C9148BA4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882816"/>
        <c:axId val="347879680"/>
      </c:lineChart>
      <c:catAx>
        <c:axId val="348677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Filter Block Size</a:t>
                </a:r>
                <a:endParaRPr lang="en-US" sz="1800" b="1"/>
              </a:p>
            </c:rich>
          </c:tx>
          <c:layout>
            <c:manualLayout>
              <c:xMode val="edge"/>
              <c:yMode val="edge"/>
              <c:x val="0.43709149154620314"/>
              <c:y val="0.89133649578206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0072"/>
        <c:crosses val="autoZero"/>
        <c:auto val="1"/>
        <c:lblAlgn val="ctr"/>
        <c:lblOffset val="100"/>
        <c:noMultiLvlLbl val="0"/>
      </c:catAx>
      <c:valAx>
        <c:axId val="34788007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CPU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7400"/>
        <c:crosses val="autoZero"/>
        <c:crossBetween val="between"/>
      </c:valAx>
      <c:valAx>
        <c:axId val="3478796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Percent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2816"/>
        <c:crosses val="max"/>
        <c:crossBetween val="between"/>
      </c:valAx>
      <c:catAx>
        <c:axId val="34788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879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RFFT -O3</a:t>
            </a:r>
            <a:r>
              <a:rPr lang="en-US" sz="2800" b="1" baseline="0"/>
              <a:t> HARD ABI GCC 5.4.1 </a:t>
            </a:r>
          </a:p>
        </c:rich>
      </c:tx>
      <c:layout>
        <c:manualLayout>
          <c:xMode val="edge"/>
          <c:yMode val="edge"/>
          <c:x val="0.3957233307921818"/>
          <c:y val="1.2494422132976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685438524428473E-2"/>
          <c:y val="0.11443521048061277"/>
          <c:w val="0.87736121844185921"/>
          <c:h val="0.73630314321510049"/>
        </c:manualLayout>
      </c:layout>
      <c:lineChart>
        <c:grouping val="standard"/>
        <c:varyColors val="0"/>
        <c:ser>
          <c:idx val="0"/>
          <c:order val="0"/>
          <c:tx>
            <c:strRef>
              <c:f>'11 - M4 v M7'!$A$4</c:f>
              <c:strCache>
                <c:ptCount val="1"/>
                <c:pt idx="0">
                  <c:v>M7 - FLASH + DATA in DTCM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'11 - M4 v M7'!$B$3:$J$3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'11 - M4 v M7'!$B$4:$I$4</c:f>
              <c:numCache>
                <c:formatCode>General</c:formatCode>
                <c:ptCount val="8"/>
                <c:pt idx="0">
                  <c:v>1206</c:v>
                </c:pt>
                <c:pt idx="1">
                  <c:v>2468</c:v>
                </c:pt>
                <c:pt idx="2">
                  <c:v>4670</c:v>
                </c:pt>
                <c:pt idx="3">
                  <c:v>10616</c:v>
                </c:pt>
                <c:pt idx="4">
                  <c:v>23055</c:v>
                </c:pt>
                <c:pt idx="5">
                  <c:v>45963</c:v>
                </c:pt>
                <c:pt idx="6">
                  <c:v>103977</c:v>
                </c:pt>
                <c:pt idx="7">
                  <c:v>227054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C-47B7-991D-33C2AFBDB13C}"/>
            </c:ext>
          </c:extLst>
        </c:ser>
        <c:ser>
          <c:idx val="1"/>
          <c:order val="1"/>
          <c:tx>
            <c:strRef>
              <c:f>'11 - M4 v M7'!$A$5</c:f>
              <c:strCache>
                <c:ptCount val="1"/>
                <c:pt idx="0">
                  <c:v>M4 - FLASH + DATA in 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'11 - M4 v M7'!$B$3:$J$3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'11 - M4 v M7'!$B$5:$I$5</c:f>
              <c:numCache>
                <c:formatCode>General</c:formatCode>
                <c:ptCount val="8"/>
                <c:pt idx="0">
                  <c:v>1924</c:v>
                </c:pt>
                <c:pt idx="1">
                  <c:v>4159</c:v>
                </c:pt>
                <c:pt idx="2">
                  <c:v>7775</c:v>
                </c:pt>
                <c:pt idx="3">
                  <c:v>18268</c:v>
                </c:pt>
                <c:pt idx="4">
                  <c:v>40644</c:v>
                </c:pt>
                <c:pt idx="5">
                  <c:v>74827</c:v>
                </c:pt>
                <c:pt idx="6">
                  <c:v>174943</c:v>
                </c:pt>
                <c:pt idx="7">
                  <c:v>382708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4C-47B7-991D-33C2AFBDB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77400"/>
        <c:axId val="347880072"/>
      </c:lineChart>
      <c:lineChart>
        <c:grouping val="standard"/>
        <c:varyColors val="0"/>
        <c:ser>
          <c:idx val="2"/>
          <c:order val="2"/>
          <c:tx>
            <c:v>% Difference</c:v>
          </c:tx>
          <c:spPr>
            <a:ln w="476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'11 - M4 v M7'!$B$3:$J$3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'11 - M4 v M7'!$B$6:$I$6</c:f>
              <c:numCache>
                <c:formatCode>General</c:formatCode>
                <c:ptCount val="8"/>
                <c:pt idx="0">
                  <c:v>37.318087318087315</c:v>
                </c:pt>
                <c:pt idx="1">
                  <c:v>40.658812214474629</c:v>
                </c:pt>
                <c:pt idx="2">
                  <c:v>39.935691318327976</c:v>
                </c:pt>
                <c:pt idx="3">
                  <c:v>41.887453470549595</c:v>
                </c:pt>
                <c:pt idx="4">
                  <c:v>43.275760259816948</c:v>
                </c:pt>
                <c:pt idx="5">
                  <c:v>38.574311411656218</c:v>
                </c:pt>
                <c:pt idx="6">
                  <c:v>40.565212669269421</c:v>
                </c:pt>
                <c:pt idx="7">
                  <c:v>40.671739289484407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4C-47B7-991D-33C2AFBDB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882816"/>
        <c:axId val="347879680"/>
      </c:lineChart>
      <c:catAx>
        <c:axId val="348677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RFFT Block Size</a:t>
                </a:r>
                <a:endParaRPr lang="en-US" sz="1800" b="1"/>
              </a:p>
            </c:rich>
          </c:tx>
          <c:layout>
            <c:manualLayout>
              <c:xMode val="edge"/>
              <c:yMode val="edge"/>
              <c:x val="0.43709149154620314"/>
              <c:y val="0.89133649578206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0072"/>
        <c:crosses val="autoZero"/>
        <c:auto val="1"/>
        <c:lblAlgn val="ctr"/>
        <c:lblOffset val="100"/>
        <c:noMultiLvlLbl val="0"/>
      </c:catAx>
      <c:valAx>
        <c:axId val="34788007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CPU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7400"/>
        <c:crosses val="autoZero"/>
        <c:crossBetween val="between"/>
      </c:valAx>
      <c:valAx>
        <c:axId val="347879680"/>
        <c:scaling>
          <c:orientation val="minMax"/>
          <c:max val="1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Percent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2816"/>
        <c:crosses val="max"/>
        <c:crossBetween val="between"/>
      </c:valAx>
      <c:catAx>
        <c:axId val="34788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879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Goertzel's Algorithm -O3</a:t>
            </a:r>
            <a:r>
              <a:rPr lang="en-US" sz="2800" b="1" baseline="0"/>
              <a:t> GCC 5.4.1 HARD ABI </a:t>
            </a:r>
          </a:p>
        </c:rich>
      </c:tx>
      <c:layout>
        <c:manualLayout>
          <c:xMode val="edge"/>
          <c:yMode val="edge"/>
          <c:x val="0.3957233307921818"/>
          <c:y val="1.2494422132976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685438524428473E-2"/>
          <c:y val="0.11443521048061277"/>
          <c:w val="0.87736121844185921"/>
          <c:h val="0.73630314321510049"/>
        </c:manualLayout>
      </c:layout>
      <c:lineChart>
        <c:grouping val="standard"/>
        <c:varyColors val="0"/>
        <c:ser>
          <c:idx val="0"/>
          <c:order val="0"/>
          <c:tx>
            <c:strRef>
              <c:f>'12 - M4 v M7'!$A$4</c:f>
              <c:strCache>
                <c:ptCount val="1"/>
                <c:pt idx="0">
                  <c:v>M7 - FLASH + DATA in DTCM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'12 - M4 v M7'!$B$3:$J$3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'12 - M4 v M7'!$B$4:$J$4</c:f>
              <c:numCache>
                <c:formatCode>General</c:formatCode>
                <c:ptCount val="9"/>
                <c:pt idx="0">
                  <c:v>292</c:v>
                </c:pt>
                <c:pt idx="1">
                  <c:v>455</c:v>
                </c:pt>
                <c:pt idx="2">
                  <c:v>870</c:v>
                </c:pt>
                <c:pt idx="3">
                  <c:v>1703</c:v>
                </c:pt>
                <c:pt idx="4">
                  <c:v>3367</c:v>
                </c:pt>
                <c:pt idx="5">
                  <c:v>6695</c:v>
                </c:pt>
                <c:pt idx="6">
                  <c:v>13353</c:v>
                </c:pt>
                <c:pt idx="7">
                  <c:v>26664</c:v>
                </c:pt>
                <c:pt idx="8">
                  <c:v>53291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D-4B69-8AF5-D402FB58F7BC}"/>
            </c:ext>
          </c:extLst>
        </c:ser>
        <c:ser>
          <c:idx val="1"/>
          <c:order val="1"/>
          <c:tx>
            <c:strRef>
              <c:f>'12 - M4 v M7'!$A$5</c:f>
              <c:strCache>
                <c:ptCount val="1"/>
                <c:pt idx="0">
                  <c:v>M4 - FLASH + DATA in 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'12 - M4 v M7'!$B$3:$J$3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'12 - M4 v M7'!$B$5:$J$5</c:f>
              <c:numCache>
                <c:formatCode>General</c:formatCode>
                <c:ptCount val="9"/>
                <c:pt idx="0">
                  <c:v>238</c:v>
                </c:pt>
                <c:pt idx="1">
                  <c:v>425</c:v>
                </c:pt>
                <c:pt idx="2">
                  <c:v>809</c:v>
                </c:pt>
                <c:pt idx="3">
                  <c:v>1577</c:v>
                </c:pt>
                <c:pt idx="4">
                  <c:v>3112</c:v>
                </c:pt>
                <c:pt idx="5">
                  <c:v>6186</c:v>
                </c:pt>
                <c:pt idx="6">
                  <c:v>12329</c:v>
                </c:pt>
                <c:pt idx="7">
                  <c:v>24616</c:v>
                </c:pt>
                <c:pt idx="8">
                  <c:v>49194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D-4B69-8AF5-D402FB58F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77400"/>
        <c:axId val="347880072"/>
      </c:lineChart>
      <c:lineChart>
        <c:grouping val="standard"/>
        <c:varyColors val="0"/>
        <c:ser>
          <c:idx val="2"/>
          <c:order val="2"/>
          <c:tx>
            <c:v>% Difference</c:v>
          </c:tx>
          <c:spPr>
            <a:ln w="476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'12 - M4 v M7'!$C$3:$J$3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'12 - M4 v M7'!$B$6:$I$6</c:f>
              <c:numCache>
                <c:formatCode>General</c:formatCode>
                <c:ptCount val="8"/>
                <c:pt idx="0">
                  <c:v>22.689075630252102</c:v>
                </c:pt>
                <c:pt idx="1">
                  <c:v>7.0588235294117645</c:v>
                </c:pt>
                <c:pt idx="2">
                  <c:v>7.5401730531520395</c:v>
                </c:pt>
                <c:pt idx="3">
                  <c:v>7.9898541534559291</c:v>
                </c:pt>
                <c:pt idx="4">
                  <c:v>8.1940874035989726</c:v>
                </c:pt>
                <c:pt idx="5">
                  <c:v>8.2282573553184601</c:v>
                </c:pt>
                <c:pt idx="6">
                  <c:v>8.3056208938275624</c:v>
                </c:pt>
                <c:pt idx="7">
                  <c:v>8.3197920051998704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D-4B69-8AF5-D402FB58F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882816"/>
        <c:axId val="347879680"/>
      </c:lineChart>
      <c:catAx>
        <c:axId val="348677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 Block Size</a:t>
                </a:r>
                <a:endParaRPr lang="en-US" sz="1800" b="1"/>
              </a:p>
            </c:rich>
          </c:tx>
          <c:layout>
            <c:manualLayout>
              <c:xMode val="edge"/>
              <c:yMode val="edge"/>
              <c:x val="0.43709149154620314"/>
              <c:y val="0.89133649578206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0072"/>
        <c:crosses val="autoZero"/>
        <c:auto val="1"/>
        <c:lblAlgn val="ctr"/>
        <c:lblOffset val="100"/>
        <c:noMultiLvlLbl val="0"/>
      </c:catAx>
      <c:valAx>
        <c:axId val="3478800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CPU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7400"/>
        <c:crosses val="autoZero"/>
        <c:crossBetween val="between"/>
      </c:valAx>
      <c:valAx>
        <c:axId val="347879680"/>
        <c:scaling>
          <c:orientation val="minMax"/>
          <c:max val="1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Percent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2816"/>
        <c:crosses val="max"/>
        <c:crossBetween val="between"/>
      </c:valAx>
      <c:catAx>
        <c:axId val="34788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879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IIR-f32_df1-1Stage-O3</a:t>
            </a:r>
            <a:r>
              <a:rPr lang="en-US" sz="2800" b="1" baseline="0"/>
              <a:t> GCC 5.4.1 HARD ABI </a:t>
            </a:r>
          </a:p>
        </c:rich>
      </c:tx>
      <c:layout>
        <c:manualLayout>
          <c:xMode val="edge"/>
          <c:yMode val="edge"/>
          <c:x val="0.3957233307921818"/>
          <c:y val="1.2494422132976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685438524428473E-2"/>
          <c:y val="0.11443521048061277"/>
          <c:w val="0.87736121844185921"/>
          <c:h val="0.73630314321510049"/>
        </c:manualLayout>
      </c:layout>
      <c:lineChart>
        <c:grouping val="standard"/>
        <c:varyColors val="0"/>
        <c:ser>
          <c:idx val="0"/>
          <c:order val="0"/>
          <c:tx>
            <c:strRef>
              <c:f>'13 - M4 v M7'!$A$4</c:f>
              <c:strCache>
                <c:ptCount val="1"/>
                <c:pt idx="0">
                  <c:v>M7 - FLASH + DATA in DTCM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'13 - M4 v M7'!$B$3:$J$3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'13 - M4 v M7'!$B$4:$J$4</c:f>
              <c:numCache>
                <c:formatCode>General</c:formatCode>
                <c:ptCount val="9"/>
                <c:pt idx="0">
                  <c:v>382</c:v>
                </c:pt>
                <c:pt idx="1">
                  <c:v>509</c:v>
                </c:pt>
                <c:pt idx="2">
                  <c:v>973</c:v>
                </c:pt>
                <c:pt idx="3">
                  <c:v>1920</c:v>
                </c:pt>
                <c:pt idx="4">
                  <c:v>3756</c:v>
                </c:pt>
                <c:pt idx="5">
                  <c:v>7483</c:v>
                </c:pt>
                <c:pt idx="6">
                  <c:v>14893</c:v>
                </c:pt>
                <c:pt idx="7">
                  <c:v>29756</c:v>
                </c:pt>
                <c:pt idx="8">
                  <c:v>59438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3-4014-894C-EB12FB5A7426}"/>
            </c:ext>
          </c:extLst>
        </c:ser>
        <c:ser>
          <c:idx val="1"/>
          <c:order val="1"/>
          <c:tx>
            <c:strRef>
              <c:f>'13 - M4 v M7'!$A$5</c:f>
              <c:strCache>
                <c:ptCount val="1"/>
                <c:pt idx="0">
                  <c:v>M4 - FLASH + DATA in 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'13 - M4 v M7'!$B$3:$J$3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'13 - M4 v M7'!$B$5:$J$5</c:f>
              <c:numCache>
                <c:formatCode>General</c:formatCode>
                <c:ptCount val="9"/>
                <c:pt idx="0">
                  <c:v>426</c:v>
                </c:pt>
                <c:pt idx="1">
                  <c:v>734</c:v>
                </c:pt>
                <c:pt idx="2">
                  <c:v>1334</c:v>
                </c:pt>
                <c:pt idx="3">
                  <c:v>2534</c:v>
                </c:pt>
                <c:pt idx="4">
                  <c:v>4934</c:v>
                </c:pt>
                <c:pt idx="5">
                  <c:v>9734</c:v>
                </c:pt>
                <c:pt idx="6">
                  <c:v>19334</c:v>
                </c:pt>
                <c:pt idx="7">
                  <c:v>38534</c:v>
                </c:pt>
                <c:pt idx="8">
                  <c:v>76930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3-4014-894C-EB12FB5A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77400"/>
        <c:axId val="347880072"/>
      </c:lineChart>
      <c:lineChart>
        <c:grouping val="standard"/>
        <c:varyColors val="0"/>
        <c:ser>
          <c:idx val="2"/>
          <c:order val="2"/>
          <c:tx>
            <c:v>% Difference</c:v>
          </c:tx>
          <c:spPr>
            <a:ln w="476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'13 - M4 v M7'!$B$3:$J$3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'13 - M4 v M7'!$B$6:$I$6</c:f>
              <c:numCache>
                <c:formatCode>General</c:formatCode>
                <c:ptCount val="8"/>
                <c:pt idx="0">
                  <c:v>10.328638497652582</c:v>
                </c:pt>
                <c:pt idx="1">
                  <c:v>30.653950953678471</c:v>
                </c:pt>
                <c:pt idx="2">
                  <c:v>27.061469265367315</c:v>
                </c:pt>
                <c:pt idx="3">
                  <c:v>24.230465666929753</c:v>
                </c:pt>
                <c:pt idx="4">
                  <c:v>23.87515200648561</c:v>
                </c:pt>
                <c:pt idx="5">
                  <c:v>23.12512841586193</c:v>
                </c:pt>
                <c:pt idx="6">
                  <c:v>22.969897589738288</c:v>
                </c:pt>
                <c:pt idx="7">
                  <c:v>22.779882700991333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73-4014-894C-EB12FB5A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882816"/>
        <c:axId val="347879680"/>
      </c:lineChart>
      <c:catAx>
        <c:axId val="348677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Filter Block Size</a:t>
                </a:r>
                <a:endParaRPr lang="en-US" sz="1800" b="1"/>
              </a:p>
            </c:rich>
          </c:tx>
          <c:layout>
            <c:manualLayout>
              <c:xMode val="edge"/>
              <c:yMode val="edge"/>
              <c:x val="0.43709149154620314"/>
              <c:y val="0.89133649578206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0072"/>
        <c:crosses val="autoZero"/>
        <c:auto val="1"/>
        <c:lblAlgn val="ctr"/>
        <c:lblOffset val="100"/>
        <c:noMultiLvlLbl val="0"/>
      </c:catAx>
      <c:valAx>
        <c:axId val="3478800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CPU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7400"/>
        <c:crosses val="autoZero"/>
        <c:crossBetween val="between"/>
      </c:valAx>
      <c:valAx>
        <c:axId val="347879680"/>
        <c:scaling>
          <c:orientation val="minMax"/>
          <c:max val="1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Percent Difference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2816"/>
        <c:crosses val="max"/>
        <c:crossBetween val="between"/>
      </c:valAx>
      <c:catAx>
        <c:axId val="34788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879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FIR-f32_32tap-O3</a:t>
            </a:r>
            <a:r>
              <a:rPr lang="en-US" sz="2800" b="1" baseline="0"/>
              <a:t> GCC 5.4.1 (HARD ABI) </a:t>
            </a:r>
          </a:p>
        </c:rich>
      </c:tx>
      <c:layout>
        <c:manualLayout>
          <c:xMode val="edge"/>
          <c:yMode val="edge"/>
          <c:x val="0.3957233307921818"/>
          <c:y val="1.4279339580544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685438524428473E-2"/>
          <c:y val="0.11443521048061277"/>
          <c:w val="0.87736121844185921"/>
          <c:h val="0.73630314321510049"/>
        </c:manualLayout>
      </c:layout>
      <c:lineChart>
        <c:grouping val="standard"/>
        <c:varyColors val="0"/>
        <c:ser>
          <c:idx val="0"/>
          <c:order val="0"/>
          <c:tx>
            <c:strRef>
              <c:f>'14 - M4 v M7'!$A$4</c:f>
              <c:strCache>
                <c:ptCount val="1"/>
                <c:pt idx="0">
                  <c:v>M7 - FLASH + DATA in DTCM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'14 - M4 v M7'!$B$3:$J$3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'14 - M4 v M7'!$B$4:$J$4</c:f>
              <c:numCache>
                <c:formatCode>General</c:formatCode>
                <c:ptCount val="9"/>
                <c:pt idx="0">
                  <c:v>896</c:v>
                </c:pt>
                <c:pt idx="1">
                  <c:v>1633</c:v>
                </c:pt>
                <c:pt idx="2">
                  <c:v>3086</c:v>
                </c:pt>
                <c:pt idx="3">
                  <c:v>6023</c:v>
                </c:pt>
                <c:pt idx="4">
                  <c:v>11905</c:v>
                </c:pt>
                <c:pt idx="5">
                  <c:v>23637</c:v>
                </c:pt>
                <c:pt idx="6">
                  <c:v>47137</c:v>
                </c:pt>
                <c:pt idx="7">
                  <c:v>94110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F7-4C7F-ABAA-2AABDDB42019}"/>
            </c:ext>
          </c:extLst>
        </c:ser>
        <c:ser>
          <c:idx val="1"/>
          <c:order val="1"/>
          <c:tx>
            <c:strRef>
              <c:f>'14 - M4 v M7'!$A$5</c:f>
              <c:strCache>
                <c:ptCount val="1"/>
                <c:pt idx="0">
                  <c:v>M4 - FLASH + DATA in 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'14 - M4 v M7'!$B$3:$J$3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'14 - M4 v M7'!$B$5:$J$5</c:f>
              <c:numCache>
                <c:formatCode>General</c:formatCode>
                <c:ptCount val="9"/>
                <c:pt idx="0">
                  <c:v>2398</c:v>
                </c:pt>
                <c:pt idx="1">
                  <c:v>4490</c:v>
                </c:pt>
                <c:pt idx="2">
                  <c:v>8674</c:v>
                </c:pt>
                <c:pt idx="3">
                  <c:v>17042</c:v>
                </c:pt>
                <c:pt idx="4">
                  <c:v>33777</c:v>
                </c:pt>
                <c:pt idx="5">
                  <c:v>67249</c:v>
                </c:pt>
                <c:pt idx="6">
                  <c:v>134193</c:v>
                </c:pt>
                <c:pt idx="7">
                  <c:v>268081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F7-4C7F-ABAA-2AABDDB42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77400"/>
        <c:axId val="347880072"/>
      </c:lineChart>
      <c:lineChart>
        <c:grouping val="standard"/>
        <c:varyColors val="0"/>
        <c:ser>
          <c:idx val="2"/>
          <c:order val="2"/>
          <c:tx>
            <c:v>% Difference</c:v>
          </c:tx>
          <c:spPr>
            <a:ln w="476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'14 - M4 v M7'!$B$3:$J$3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'14 - M4 v M7'!$B$6:$I$6</c:f>
              <c:numCache>
                <c:formatCode>General</c:formatCode>
                <c:ptCount val="8"/>
                <c:pt idx="0">
                  <c:v>62.635529608006671</c:v>
                </c:pt>
                <c:pt idx="1">
                  <c:v>63.630289532293979</c:v>
                </c:pt>
                <c:pt idx="2">
                  <c:v>64.422411805395427</c:v>
                </c:pt>
                <c:pt idx="3">
                  <c:v>64.657904001877711</c:v>
                </c:pt>
                <c:pt idx="4">
                  <c:v>64.754122627823662</c:v>
                </c:pt>
                <c:pt idx="5">
                  <c:v>64.851521955716819</c:v>
                </c:pt>
                <c:pt idx="6">
                  <c:v>64.87372664744062</c:v>
                </c:pt>
                <c:pt idx="7">
                  <c:v>64.894938470089272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F7-4C7F-ABAA-2AABDDB42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882816"/>
        <c:axId val="347879680"/>
      </c:lineChart>
      <c:catAx>
        <c:axId val="348677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Filter Block Size</a:t>
                </a:r>
                <a:endParaRPr lang="en-US" sz="1800" b="1"/>
              </a:p>
            </c:rich>
          </c:tx>
          <c:layout>
            <c:manualLayout>
              <c:xMode val="edge"/>
              <c:yMode val="edge"/>
              <c:x val="0.43709149154620314"/>
              <c:y val="0.89133649578206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0072"/>
        <c:crosses val="autoZero"/>
        <c:auto val="1"/>
        <c:lblAlgn val="ctr"/>
        <c:lblOffset val="100"/>
        <c:noMultiLvlLbl val="0"/>
      </c:catAx>
      <c:valAx>
        <c:axId val="3478800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CPU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7400"/>
        <c:crosses val="autoZero"/>
        <c:crossBetween val="between"/>
      </c:valAx>
      <c:valAx>
        <c:axId val="347879680"/>
        <c:scaling>
          <c:orientation val="minMax"/>
          <c:max val="1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Percent Difference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2816"/>
        <c:crosses val="max"/>
        <c:crossBetween val="between"/>
      </c:valAx>
      <c:catAx>
        <c:axId val="34788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879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0" baseline="0">
                <a:effectLst/>
              </a:rPr>
              <a:t>IIR-q31_df1-1Stage-O3 GCC 5.4.1 </a:t>
            </a:r>
            <a:endParaRPr lang="en-US" sz="28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2800" b="1" baseline="0"/>
              <a:t>(HARD ABI) </a:t>
            </a:r>
          </a:p>
        </c:rich>
      </c:tx>
      <c:layout>
        <c:manualLayout>
          <c:xMode val="edge"/>
          <c:yMode val="edge"/>
          <c:x val="0.43454075349586047"/>
          <c:y val="1.0709504685408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53741978935098E-2"/>
          <c:y val="0.10908052156131084"/>
          <c:w val="0.87736121844185921"/>
          <c:h val="0.73630314321510049"/>
        </c:manualLayout>
      </c:layout>
      <c:lineChart>
        <c:grouping val="standard"/>
        <c:varyColors val="0"/>
        <c:ser>
          <c:idx val="0"/>
          <c:order val="0"/>
          <c:tx>
            <c:strRef>
              <c:f>'15 - M4 v M7'!$A$4</c:f>
              <c:strCache>
                <c:ptCount val="1"/>
                <c:pt idx="0">
                  <c:v>M7 - FLASH + DATA in DTCM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'15 - M4 v M7'!$B$3:$J$3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'15 - M4 v M7'!$B$4:$J$4</c:f>
              <c:numCache>
                <c:formatCode>General</c:formatCode>
                <c:ptCount val="9"/>
                <c:pt idx="0">
                  <c:v>588</c:v>
                </c:pt>
                <c:pt idx="1">
                  <c:v>1300</c:v>
                </c:pt>
                <c:pt idx="2">
                  <c:v>2630</c:v>
                </c:pt>
                <c:pt idx="3">
                  <c:v>6126</c:v>
                </c:pt>
                <c:pt idx="4">
                  <c:v>13959</c:v>
                </c:pt>
                <c:pt idx="5">
                  <c:v>30141</c:v>
                </c:pt>
                <c:pt idx="6">
                  <c:v>67637</c:v>
                </c:pt>
                <c:pt idx="7">
                  <c:v>153134</c:v>
                </c:pt>
                <c:pt idx="8">
                  <c:v>332860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9B-49CA-AFDD-2C0B6AD7524D}"/>
            </c:ext>
          </c:extLst>
        </c:ser>
        <c:ser>
          <c:idx val="1"/>
          <c:order val="1"/>
          <c:tx>
            <c:strRef>
              <c:f>'15 - M4 v M7'!$A$5</c:f>
              <c:strCache>
                <c:ptCount val="1"/>
                <c:pt idx="0">
                  <c:v>M4 - FLASH + DATA in 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'15 - M4 v M7'!$B$3:$J$3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'15 - M4 v M7'!$B$5:$J$5</c:f>
              <c:numCache>
                <c:formatCode>General</c:formatCode>
                <c:ptCount val="9"/>
                <c:pt idx="0">
                  <c:v>980</c:v>
                </c:pt>
                <c:pt idx="1">
                  <c:v>2306</c:v>
                </c:pt>
                <c:pt idx="2">
                  <c:v>4532</c:v>
                </c:pt>
                <c:pt idx="3">
                  <c:v>10999</c:v>
                </c:pt>
                <c:pt idx="4">
                  <c:v>25984</c:v>
                </c:pt>
                <c:pt idx="5">
                  <c:v>49653</c:v>
                </c:pt>
                <c:pt idx="6">
                  <c:v>116244</c:v>
                </c:pt>
                <c:pt idx="7">
                  <c:v>262996</c:v>
                </c:pt>
                <c:pt idx="8">
                  <c:v>505094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9B-49CA-AFDD-2C0B6AD75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77400"/>
        <c:axId val="347880072"/>
      </c:lineChart>
      <c:lineChart>
        <c:grouping val="standard"/>
        <c:varyColors val="0"/>
        <c:ser>
          <c:idx val="2"/>
          <c:order val="2"/>
          <c:tx>
            <c:v>% Difference</c:v>
          </c:tx>
          <c:spPr>
            <a:ln w="476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'15 - M4 v M7'!$B$3:$J$3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'15 - M4 v M7'!$B$6:$I$6</c:f>
              <c:numCache>
                <c:formatCode>General</c:formatCode>
                <c:ptCount val="8"/>
                <c:pt idx="0">
                  <c:v>40</c:v>
                </c:pt>
                <c:pt idx="1">
                  <c:v>43.625325238508239</c:v>
                </c:pt>
                <c:pt idx="2">
                  <c:v>41.968225948808474</c:v>
                </c:pt>
                <c:pt idx="3">
                  <c:v>44.304027638876256</c:v>
                </c:pt>
                <c:pt idx="4">
                  <c:v>46.278479064039409</c:v>
                </c:pt>
                <c:pt idx="5">
                  <c:v>39.296719231466376</c:v>
                </c:pt>
                <c:pt idx="6">
                  <c:v>41.814631292797912</c:v>
                </c:pt>
                <c:pt idx="7">
                  <c:v>41.773258908880742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9B-49CA-AFDD-2C0B6AD75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882816"/>
        <c:axId val="347879680"/>
      </c:lineChart>
      <c:catAx>
        <c:axId val="348677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Filter Block Size</a:t>
                </a:r>
                <a:endParaRPr lang="en-US" sz="1800" b="1"/>
              </a:p>
            </c:rich>
          </c:tx>
          <c:layout>
            <c:manualLayout>
              <c:xMode val="edge"/>
              <c:yMode val="edge"/>
              <c:x val="0.43709149154620314"/>
              <c:y val="0.89133649578206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0072"/>
        <c:crosses val="autoZero"/>
        <c:auto val="1"/>
        <c:lblAlgn val="ctr"/>
        <c:lblOffset val="100"/>
        <c:noMultiLvlLbl val="0"/>
      </c:catAx>
      <c:valAx>
        <c:axId val="3478800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CPU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7400"/>
        <c:crosses val="autoZero"/>
        <c:crossBetween val="between"/>
      </c:valAx>
      <c:valAx>
        <c:axId val="347879680"/>
        <c:scaling>
          <c:orientation val="minMax"/>
          <c:max val="1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Percent Difference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2816"/>
        <c:crosses val="max"/>
        <c:crossBetween val="between"/>
      </c:valAx>
      <c:catAx>
        <c:axId val="34788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879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0" baseline="0">
                <a:effectLst/>
              </a:rPr>
              <a:t>RFFT-f32 Highest Optmizations </a:t>
            </a:r>
            <a:r>
              <a:rPr lang="en-US" sz="2800" b="1" baseline="0"/>
              <a:t>(HARD ABI) </a:t>
            </a:r>
          </a:p>
        </c:rich>
      </c:tx>
      <c:layout>
        <c:manualLayout>
          <c:xMode val="edge"/>
          <c:yMode val="edge"/>
          <c:x val="0.43454075349586047"/>
          <c:y val="1.0709504685408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53741978935098E-2"/>
          <c:y val="0.10908052156131084"/>
          <c:w val="0.81601061210846404"/>
          <c:h val="0.73630314321510049"/>
        </c:manualLayout>
      </c:layout>
      <c:lineChart>
        <c:grouping val="standard"/>
        <c:varyColors val="0"/>
        <c:ser>
          <c:idx val="0"/>
          <c:order val="0"/>
          <c:tx>
            <c:strRef>
              <c:f>'16 - GCC vs KEIL'!$A$4</c:f>
              <c:strCache>
                <c:ptCount val="1"/>
                <c:pt idx="0">
                  <c:v>RFFT -O3 HARD ABI GCC 5.4.1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'16 - GCC vs KEIL'!$B$3:$J$3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'16 - GCC vs KEIL'!$B$4:$J$4</c:f>
              <c:numCache>
                <c:formatCode>General</c:formatCode>
                <c:ptCount val="9"/>
                <c:pt idx="0">
                  <c:v>1924</c:v>
                </c:pt>
                <c:pt idx="1">
                  <c:v>4159</c:v>
                </c:pt>
                <c:pt idx="2">
                  <c:v>7775</c:v>
                </c:pt>
                <c:pt idx="3">
                  <c:v>18268</c:v>
                </c:pt>
                <c:pt idx="4">
                  <c:v>40644</c:v>
                </c:pt>
                <c:pt idx="5">
                  <c:v>74827</c:v>
                </c:pt>
                <c:pt idx="6">
                  <c:v>174943</c:v>
                </c:pt>
                <c:pt idx="7">
                  <c:v>382708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9-44EC-BA43-A94F4238BA76}"/>
            </c:ext>
          </c:extLst>
        </c:ser>
        <c:ser>
          <c:idx val="1"/>
          <c:order val="1"/>
          <c:tx>
            <c:strRef>
              <c:f>'16 - GCC vs KEIL'!$A$5</c:f>
              <c:strCache>
                <c:ptCount val="1"/>
                <c:pt idx="0">
                  <c:v>RFFT -O3 HARD ABI KEIL 5.06
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'16 - GCC vs KEIL'!$B$3:$J$3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'16 - GCC vs KEIL'!$B$5:$I$5</c:f>
              <c:numCache>
                <c:formatCode>General</c:formatCode>
                <c:ptCount val="8"/>
                <c:pt idx="0">
                  <c:v>1979</c:v>
                </c:pt>
                <c:pt idx="1">
                  <c:v>4104</c:v>
                </c:pt>
                <c:pt idx="2">
                  <c:v>7757</c:v>
                </c:pt>
                <c:pt idx="3">
                  <c:v>18630</c:v>
                </c:pt>
                <c:pt idx="4">
                  <c:v>39881</c:v>
                </c:pt>
                <c:pt idx="5">
                  <c:v>77824</c:v>
                </c:pt>
                <c:pt idx="6">
                  <c:v>182528</c:v>
                </c:pt>
                <c:pt idx="7">
                  <c:v>388381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9-44EC-BA43-A94F4238B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77400"/>
        <c:axId val="347880072"/>
      </c:lineChart>
      <c:lineChart>
        <c:grouping val="standard"/>
        <c:varyColors val="0"/>
        <c:ser>
          <c:idx val="2"/>
          <c:order val="2"/>
          <c:tx>
            <c:v>% Difference</c:v>
          </c:tx>
          <c:spPr>
            <a:ln w="476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'16 - GCC vs KEIL'!$B$3:$J$3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'16 - GCC vs KEIL'!$B$6:$I$6</c:f>
              <c:numCache>
                <c:formatCode>General</c:formatCode>
                <c:ptCount val="8"/>
                <c:pt idx="0">
                  <c:v>2.7791814047498735</c:v>
                </c:pt>
                <c:pt idx="1">
                  <c:v>-1.3401559454191032</c:v>
                </c:pt>
                <c:pt idx="2">
                  <c:v>-0.23204847234755704</c:v>
                </c:pt>
                <c:pt idx="3">
                  <c:v>1.9431025228126677</c:v>
                </c:pt>
                <c:pt idx="4">
                  <c:v>-1.9131917454426921</c:v>
                </c:pt>
                <c:pt idx="5">
                  <c:v>3.8509971217105261</c:v>
                </c:pt>
                <c:pt idx="6">
                  <c:v>4.1555268232819076</c:v>
                </c:pt>
                <c:pt idx="7">
                  <c:v>1.4606790754439585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B9-44EC-BA43-A94F4238B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882816"/>
        <c:axId val="347879680"/>
      </c:lineChart>
      <c:catAx>
        <c:axId val="348677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RFFT Block Size</a:t>
                </a:r>
                <a:endParaRPr lang="en-US" sz="1800" b="1"/>
              </a:p>
            </c:rich>
          </c:tx>
          <c:layout>
            <c:manualLayout>
              <c:xMode val="edge"/>
              <c:yMode val="edge"/>
              <c:x val="0.43709149154620314"/>
              <c:y val="0.89133649578206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0072"/>
        <c:crosses val="autoZero"/>
        <c:auto val="1"/>
        <c:lblAlgn val="ctr"/>
        <c:lblOffset val="100"/>
        <c:noMultiLvlLbl val="0"/>
      </c:catAx>
      <c:valAx>
        <c:axId val="3478800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CPU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7400"/>
        <c:crosses val="autoZero"/>
        <c:crossBetween val="between"/>
      </c:valAx>
      <c:valAx>
        <c:axId val="3478796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% Percent Difference (POSITIVE GCC    NEGATIVE  KEIL)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2816"/>
        <c:crosses val="max"/>
        <c:crossBetween val="between"/>
      </c:valAx>
      <c:catAx>
        <c:axId val="34788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879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0" baseline="0">
                <a:effectLst/>
              </a:rPr>
              <a:t>IIR-f32_df2T-1Stage Highest Optmizations </a:t>
            </a:r>
            <a:r>
              <a:rPr lang="en-US" sz="2800" b="1" baseline="0"/>
              <a:t>(HARD ABI) </a:t>
            </a:r>
          </a:p>
        </c:rich>
      </c:tx>
      <c:layout>
        <c:manualLayout>
          <c:xMode val="edge"/>
          <c:yMode val="edge"/>
          <c:x val="0.43454075349586047"/>
          <c:y val="1.0709504685408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53741978935098E-2"/>
          <c:y val="0.10908052156131084"/>
          <c:w val="0.81601061210846404"/>
          <c:h val="0.73630314321510049"/>
        </c:manualLayout>
      </c:layout>
      <c:lineChart>
        <c:grouping val="standard"/>
        <c:varyColors val="0"/>
        <c:ser>
          <c:idx val="0"/>
          <c:order val="0"/>
          <c:tx>
            <c:strRef>
              <c:f>'17 - GCC vs KEIL'!$A$4</c:f>
              <c:strCache>
                <c:ptCount val="1"/>
                <c:pt idx="0">
                  <c:v>IIR-f32_df2T-1Stage -O3 HARD ABI GCC 5.4.1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'17 - GCC vs KEIL'!$B$3:$J$3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'17 - GCC vs KEIL'!$B$4:$J$4</c:f>
              <c:numCache>
                <c:formatCode>General</c:formatCode>
                <c:ptCount val="9"/>
                <c:pt idx="0">
                  <c:v>426</c:v>
                </c:pt>
                <c:pt idx="1">
                  <c:v>734</c:v>
                </c:pt>
                <c:pt idx="2">
                  <c:v>1334</c:v>
                </c:pt>
                <c:pt idx="3">
                  <c:v>2534</c:v>
                </c:pt>
                <c:pt idx="4">
                  <c:v>4934</c:v>
                </c:pt>
                <c:pt idx="5">
                  <c:v>9734</c:v>
                </c:pt>
                <c:pt idx="6">
                  <c:v>19334</c:v>
                </c:pt>
                <c:pt idx="7">
                  <c:v>38534</c:v>
                </c:pt>
                <c:pt idx="8">
                  <c:v>76930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1D-4017-A6A0-2AA318E6941E}"/>
            </c:ext>
          </c:extLst>
        </c:ser>
        <c:ser>
          <c:idx val="1"/>
          <c:order val="1"/>
          <c:tx>
            <c:strRef>
              <c:f>'17 - GCC vs KEIL'!$A$5</c:f>
              <c:strCache>
                <c:ptCount val="1"/>
                <c:pt idx="0">
                  <c:v>IIR-f32_df2T-1Stage -O3 HARD ABI KEIL 5.06
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'17 - GCC vs KEIL'!$B$3:$J$3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'17 - GCC vs KEIL'!$B$5:$I$5</c:f>
              <c:numCache>
                <c:formatCode>General</c:formatCode>
                <c:ptCount val="8"/>
                <c:pt idx="0">
                  <c:v>407</c:v>
                </c:pt>
                <c:pt idx="1">
                  <c:v>723</c:v>
                </c:pt>
                <c:pt idx="2">
                  <c:v>1347</c:v>
                </c:pt>
                <c:pt idx="3">
                  <c:v>2594</c:v>
                </c:pt>
                <c:pt idx="4">
                  <c:v>5092</c:v>
                </c:pt>
                <c:pt idx="5">
                  <c:v>10083</c:v>
                </c:pt>
                <c:pt idx="6">
                  <c:v>20067</c:v>
                </c:pt>
                <c:pt idx="7">
                  <c:v>40035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1D-4017-A6A0-2AA318E69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77400"/>
        <c:axId val="347880072"/>
      </c:lineChart>
      <c:lineChart>
        <c:grouping val="standard"/>
        <c:varyColors val="0"/>
        <c:ser>
          <c:idx val="2"/>
          <c:order val="2"/>
          <c:tx>
            <c:v>% Difference</c:v>
          </c:tx>
          <c:spPr>
            <a:ln w="476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'17 - GCC vs KEIL'!$B$3:$J$3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'17 - GCC vs KEIL'!$B$6:$I$6</c:f>
              <c:numCache>
                <c:formatCode>General</c:formatCode>
                <c:ptCount val="8"/>
                <c:pt idx="0">
                  <c:v>-4.6683046683046685</c:v>
                </c:pt>
                <c:pt idx="1">
                  <c:v>-1.5214384508990317</c:v>
                </c:pt>
                <c:pt idx="2">
                  <c:v>0.96510764662212323</c:v>
                </c:pt>
                <c:pt idx="3">
                  <c:v>2.3130300693909023</c:v>
                </c:pt>
                <c:pt idx="4">
                  <c:v>3.1029065200314219</c:v>
                </c:pt>
                <c:pt idx="5">
                  <c:v>3.4612714469899832</c:v>
                </c:pt>
                <c:pt idx="6">
                  <c:v>3.6527632431354959</c:v>
                </c:pt>
                <c:pt idx="7">
                  <c:v>3.7492194329961284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1D-4017-A6A0-2AA318E69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882816"/>
        <c:axId val="347879680"/>
      </c:lineChart>
      <c:catAx>
        <c:axId val="348677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Block Size</a:t>
                </a:r>
                <a:endParaRPr lang="en-US" sz="1800" b="1"/>
              </a:p>
            </c:rich>
          </c:tx>
          <c:layout>
            <c:manualLayout>
              <c:xMode val="edge"/>
              <c:yMode val="edge"/>
              <c:x val="0.43709149154620314"/>
              <c:y val="0.89133649578206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0072"/>
        <c:crosses val="autoZero"/>
        <c:auto val="1"/>
        <c:lblAlgn val="ctr"/>
        <c:lblOffset val="100"/>
        <c:noMultiLvlLbl val="0"/>
      </c:catAx>
      <c:valAx>
        <c:axId val="3478800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CPU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7400"/>
        <c:crosses val="autoZero"/>
        <c:crossBetween val="between"/>
      </c:valAx>
      <c:valAx>
        <c:axId val="3478796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% Percent Difference (POSITIVE GCC    NEGATIVE  KEIL)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2816"/>
        <c:crosses val="max"/>
        <c:crossBetween val="between"/>
      </c:valAx>
      <c:catAx>
        <c:axId val="34788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879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0" baseline="0">
                <a:effectLst/>
              </a:rPr>
              <a:t>FIR-f32_32tap Stage Highest Optmizations</a:t>
            </a:r>
            <a:endParaRPr lang="en-US" sz="2800" b="1" baseline="0"/>
          </a:p>
        </c:rich>
      </c:tx>
      <c:layout>
        <c:manualLayout>
          <c:xMode val="edge"/>
          <c:yMode val="edge"/>
          <c:x val="0.28235936471895529"/>
          <c:y val="7.106482335218068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53741978935098E-2"/>
          <c:y val="0.10908052156131084"/>
          <c:w val="0.81601061210846404"/>
          <c:h val="0.73630314321510049"/>
        </c:manualLayout>
      </c:layout>
      <c:lineChart>
        <c:grouping val="standard"/>
        <c:varyColors val="0"/>
        <c:ser>
          <c:idx val="0"/>
          <c:order val="0"/>
          <c:tx>
            <c:strRef>
              <c:f>'18 - GCC vs KEIL (2)'!$A$4</c:f>
              <c:strCache>
                <c:ptCount val="1"/>
                <c:pt idx="0">
                  <c:v>FIR-f32_32tap -O3 HARD ABI GCC 5.4.1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'18 - GCC vs KEIL (2)'!$B$3:$J$3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'18 - GCC vs KEIL (2)'!$B$4:$J$4</c:f>
              <c:numCache>
                <c:formatCode>General</c:formatCode>
                <c:ptCount val="9"/>
                <c:pt idx="0">
                  <c:v>2398</c:v>
                </c:pt>
                <c:pt idx="1">
                  <c:v>4490</c:v>
                </c:pt>
                <c:pt idx="2">
                  <c:v>8674</c:v>
                </c:pt>
                <c:pt idx="3">
                  <c:v>17042</c:v>
                </c:pt>
                <c:pt idx="4">
                  <c:v>33777</c:v>
                </c:pt>
                <c:pt idx="5">
                  <c:v>67249</c:v>
                </c:pt>
                <c:pt idx="6">
                  <c:v>134193</c:v>
                </c:pt>
                <c:pt idx="7">
                  <c:v>268081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B-46F8-B8ED-62B68FB0E1BA}"/>
            </c:ext>
          </c:extLst>
        </c:ser>
        <c:ser>
          <c:idx val="1"/>
          <c:order val="1"/>
          <c:tx>
            <c:strRef>
              <c:f>'18 - GCC vs KEIL (2)'!$A$5</c:f>
              <c:strCache>
                <c:ptCount val="1"/>
                <c:pt idx="0">
                  <c:v>FIR-f32_32tap  -O3 HARD ABI KEIL 5.06
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'18 - GCC vs KEIL (2)'!$B$3:$J$3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'18 - GCC vs KEIL (2)'!$B$5:$I$5</c:f>
              <c:numCache>
                <c:formatCode>General</c:formatCode>
                <c:ptCount val="8"/>
                <c:pt idx="0">
                  <c:v>2212</c:v>
                </c:pt>
                <c:pt idx="1">
                  <c:v>4114</c:v>
                </c:pt>
                <c:pt idx="2">
                  <c:v>7913</c:v>
                </c:pt>
                <c:pt idx="3">
                  <c:v>15514</c:v>
                </c:pt>
                <c:pt idx="4">
                  <c:v>30714</c:v>
                </c:pt>
                <c:pt idx="5">
                  <c:v>61114</c:v>
                </c:pt>
                <c:pt idx="6">
                  <c:v>121913</c:v>
                </c:pt>
                <c:pt idx="7">
                  <c:v>243512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FB-46F8-B8ED-62B68FB0E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77400"/>
        <c:axId val="347880072"/>
      </c:lineChart>
      <c:lineChart>
        <c:grouping val="standard"/>
        <c:varyColors val="0"/>
        <c:ser>
          <c:idx val="2"/>
          <c:order val="2"/>
          <c:tx>
            <c:v>% Difference</c:v>
          </c:tx>
          <c:spPr>
            <a:ln w="476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'18 - GCC vs KEIL (2)'!$B$3:$J$3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'18 - GCC vs KEIL (2)'!$B$6:$I$6</c:f>
              <c:numCache>
                <c:formatCode>General</c:formatCode>
                <c:ptCount val="8"/>
                <c:pt idx="0">
                  <c:v>-8.4086799276672686</c:v>
                </c:pt>
                <c:pt idx="1">
                  <c:v>-9.1395235780262514</c:v>
                </c:pt>
                <c:pt idx="2">
                  <c:v>-9.6170858081637807</c:v>
                </c:pt>
                <c:pt idx="3">
                  <c:v>-9.8491684929740888</c:v>
                </c:pt>
                <c:pt idx="4">
                  <c:v>-9.9726509083805439</c:v>
                </c:pt>
                <c:pt idx="5">
                  <c:v>-10.038616356317702</c:v>
                </c:pt>
                <c:pt idx="6">
                  <c:v>-10.072756801981742</c:v>
                </c:pt>
                <c:pt idx="7">
                  <c:v>-10.089441177436841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FB-46F8-B8ED-62B68FB0E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882816"/>
        <c:axId val="347879680"/>
      </c:lineChart>
      <c:catAx>
        <c:axId val="348677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Block Size</a:t>
                </a:r>
                <a:endParaRPr lang="en-US" sz="1800" b="1"/>
              </a:p>
            </c:rich>
          </c:tx>
          <c:layout>
            <c:manualLayout>
              <c:xMode val="edge"/>
              <c:yMode val="edge"/>
              <c:x val="0.43709149154620314"/>
              <c:y val="0.89133649578206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0072"/>
        <c:crosses val="autoZero"/>
        <c:auto val="1"/>
        <c:lblAlgn val="ctr"/>
        <c:lblOffset val="100"/>
        <c:noMultiLvlLbl val="0"/>
      </c:catAx>
      <c:valAx>
        <c:axId val="3478800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CPU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7400"/>
        <c:crosses val="autoZero"/>
        <c:crossBetween val="between"/>
      </c:valAx>
      <c:valAx>
        <c:axId val="3478796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% Percent Difference (POSITIVE GCC    NEGATIVE  KEIL)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2816"/>
        <c:crosses val="max"/>
        <c:crossBetween val="between"/>
      </c:valAx>
      <c:catAx>
        <c:axId val="34788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879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0" baseline="0">
                <a:effectLst/>
              </a:rPr>
              <a:t>RFFT-Q15-NoBitReverseHighest Optmizations </a:t>
            </a:r>
            <a:endParaRPr lang="en-US" sz="2800" b="1" baseline="0"/>
          </a:p>
        </c:rich>
      </c:tx>
      <c:layout>
        <c:manualLayout>
          <c:xMode val="edge"/>
          <c:yMode val="edge"/>
          <c:x val="0.43454075349586047"/>
          <c:y val="1.0709504685408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53741978935098E-2"/>
          <c:y val="0.10908052156131084"/>
          <c:w val="0.81601061210846404"/>
          <c:h val="0.73630314321510049"/>
        </c:manualLayout>
      </c:layout>
      <c:lineChart>
        <c:grouping val="standard"/>
        <c:varyColors val="0"/>
        <c:ser>
          <c:idx val="0"/>
          <c:order val="0"/>
          <c:tx>
            <c:strRef>
              <c:f>'19 - GCC vs KEIL (3)'!$A$4</c:f>
              <c:strCache>
                <c:ptCount val="1"/>
                <c:pt idx="0">
                  <c:v>RFFT-Q15-NoBitReverse -O3 HARD ABI GCC 5.4.1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'19 - GCC vs KEIL (3)'!$B$3:$J$3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'19 - GCC vs KEIL (3)'!$B$4:$J$4</c:f>
              <c:numCache>
                <c:formatCode>General</c:formatCode>
                <c:ptCount val="9"/>
                <c:pt idx="0">
                  <c:v>1208</c:v>
                </c:pt>
                <c:pt idx="1">
                  <c:v>3004</c:v>
                </c:pt>
                <c:pt idx="2">
                  <c:v>5185</c:v>
                </c:pt>
                <c:pt idx="3">
                  <c:v>13003</c:v>
                </c:pt>
                <c:pt idx="4">
                  <c:v>23771</c:v>
                </c:pt>
                <c:pt idx="5">
                  <c:v>58251</c:v>
                </c:pt>
                <c:pt idx="6">
                  <c:v>109068</c:v>
                </c:pt>
                <c:pt idx="7">
                  <c:v>257000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1-4052-9907-5F205862190C}"/>
            </c:ext>
          </c:extLst>
        </c:ser>
        <c:ser>
          <c:idx val="1"/>
          <c:order val="1"/>
          <c:tx>
            <c:strRef>
              <c:f>'19 - GCC vs KEIL (3)'!$A$5</c:f>
              <c:strCache>
                <c:ptCount val="1"/>
                <c:pt idx="0">
                  <c:v>RFFT-Q15-NoBitReverse  -O3 HARD ABI KEIL 5.06
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'19 - GCC vs KEIL (3)'!$B$3:$J$3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'19 - GCC vs KEIL (3)'!$B$5:$I$5</c:f>
              <c:numCache>
                <c:formatCode>General</c:formatCode>
                <c:ptCount val="8"/>
                <c:pt idx="0">
                  <c:v>1415</c:v>
                </c:pt>
                <c:pt idx="1">
                  <c:v>3372</c:v>
                </c:pt>
                <c:pt idx="2">
                  <c:v>6244</c:v>
                </c:pt>
                <c:pt idx="3">
                  <c:v>14913</c:v>
                </c:pt>
                <c:pt idx="4">
                  <c:v>28788</c:v>
                </c:pt>
                <c:pt idx="5">
                  <c:v>67453</c:v>
                </c:pt>
                <c:pt idx="6">
                  <c:v>132186</c:v>
                </c:pt>
                <c:pt idx="7">
                  <c:v>301938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1-4052-9907-5F2058621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77400"/>
        <c:axId val="347880072"/>
      </c:lineChart>
      <c:lineChart>
        <c:grouping val="standard"/>
        <c:varyColors val="0"/>
        <c:ser>
          <c:idx val="2"/>
          <c:order val="2"/>
          <c:tx>
            <c:v>% Difference</c:v>
          </c:tx>
          <c:spPr>
            <a:ln w="476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'19 - GCC vs KEIL (3)'!$B$3:$J$3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'19 - GCC vs KEIL (3)'!$B$6:$I$6</c:f>
              <c:numCache>
                <c:formatCode>General</c:formatCode>
                <c:ptCount val="8"/>
                <c:pt idx="0">
                  <c:v>14.628975265017667</c:v>
                </c:pt>
                <c:pt idx="1">
                  <c:v>10.913404507710558</c:v>
                </c:pt>
                <c:pt idx="2">
                  <c:v>16.960281870595772</c:v>
                </c:pt>
                <c:pt idx="3">
                  <c:v>12.807617514919869</c:v>
                </c:pt>
                <c:pt idx="4">
                  <c:v>17.427400305682923</c:v>
                </c:pt>
                <c:pt idx="5">
                  <c:v>13.642091530398945</c:v>
                </c:pt>
                <c:pt idx="6">
                  <c:v>17.488992782896826</c:v>
                </c:pt>
                <c:pt idx="7">
                  <c:v>14.883187939245806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41-4052-9907-5F2058621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882816"/>
        <c:axId val="347879680"/>
      </c:lineChart>
      <c:catAx>
        <c:axId val="348677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RFFT Block Size</a:t>
                </a:r>
                <a:endParaRPr lang="en-US" sz="1800" b="1"/>
              </a:p>
            </c:rich>
          </c:tx>
          <c:layout>
            <c:manualLayout>
              <c:xMode val="edge"/>
              <c:yMode val="edge"/>
              <c:x val="0.43709149154620314"/>
              <c:y val="0.89133649578206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0072"/>
        <c:crosses val="autoZero"/>
        <c:auto val="1"/>
        <c:lblAlgn val="ctr"/>
        <c:lblOffset val="100"/>
        <c:noMultiLvlLbl val="0"/>
      </c:catAx>
      <c:valAx>
        <c:axId val="3478800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CPU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7400"/>
        <c:crosses val="autoZero"/>
        <c:crossBetween val="between"/>
      </c:valAx>
      <c:valAx>
        <c:axId val="3478796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% Percent Difference (POSITIVE GCC    NEGATIVE  KEIL)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2816"/>
        <c:crosses val="max"/>
        <c:crossBetween val="between"/>
      </c:valAx>
      <c:catAx>
        <c:axId val="34788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879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0" u="none" strike="noStrike" baseline="0">
                <a:effectLst/>
              </a:rPr>
              <a:t>FIR-f32_32tap </a:t>
            </a:r>
            <a:r>
              <a:rPr lang="en-US" sz="2800" b="1" i="0" baseline="0">
                <a:effectLst/>
              </a:rPr>
              <a:t> (Hard ABI) (Vertical Log10 Scale)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2800" b="1" i="0" baseline="0">
                <a:effectLst/>
              </a:rPr>
              <a:t>Cortex M4 : LPC54114 [FLASH]     </a:t>
            </a:r>
            <a:r>
              <a:rPr lang="en-US" sz="2800" b="1" i="0" u="none" strike="noStrike" baseline="0">
                <a:effectLst/>
              </a:rPr>
              <a:t>GCC 5.4.1 </a:t>
            </a:r>
            <a:endParaRPr lang="en-US" sz="28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2400" b="1" i="0" baseline="0">
                <a:effectLst/>
              </a:rPr>
              <a:t> </a:t>
            </a:r>
            <a:endParaRPr lang="en-US" sz="2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791045426201386E-2"/>
          <c:y val="8.4825599361507034E-2"/>
          <c:w val="0.90898970856293737"/>
          <c:h val="0.76130724665032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'2 - Opt Compare 2'!$A$4</c:f>
              <c:strCache>
                <c:ptCount val="1"/>
                <c:pt idx="0">
                  <c:v>-00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'2 - Opt Compare 2'!$B$3:$J$3</c15:sqref>
                  </c15:fullRef>
                </c:ext>
              </c:extLst>
              <c:f>'2 - Opt Compare 2'!$B$3:$I$3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'2 - Opt Compare 2'!$B$4:$J$4</c15:sqref>
                  </c15:fullRef>
                </c:ext>
              </c:extLst>
              <c:f>'2 - Opt Compare 2'!$B$4:$I$4</c:f>
              <c:numCache>
                <c:formatCode>General</c:formatCode>
                <c:ptCount val="8"/>
                <c:pt idx="0">
                  <c:v>10135</c:v>
                </c:pt>
                <c:pt idx="1">
                  <c:v>19707</c:v>
                </c:pt>
                <c:pt idx="2">
                  <c:v>38847</c:v>
                </c:pt>
                <c:pt idx="3">
                  <c:v>77127</c:v>
                </c:pt>
                <c:pt idx="4">
                  <c:v>153688</c:v>
                </c:pt>
                <c:pt idx="5">
                  <c:v>306807</c:v>
                </c:pt>
                <c:pt idx="6">
                  <c:v>613049</c:v>
                </c:pt>
                <c:pt idx="7">
                  <c:v>1225528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7-44F2-A868-AC10A1ECA065}"/>
            </c:ext>
          </c:extLst>
        </c:ser>
        <c:ser>
          <c:idx val="1"/>
          <c:order val="1"/>
          <c:tx>
            <c:strRef>
              <c:f>'2 - Opt Compare 2'!$A$5</c:f>
              <c:strCache>
                <c:ptCount val="1"/>
                <c:pt idx="0">
                  <c:v>-01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'2 - Opt Compare 2'!$B$3:$J$3</c15:sqref>
                  </c15:fullRef>
                </c:ext>
              </c:extLst>
              <c:f>'2 - Opt Compare 2'!$B$3:$I$3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'2 - Opt Compare 2'!$B$5:$J$5</c15:sqref>
                  </c15:fullRef>
                </c:ext>
              </c:extLst>
              <c:f>'2 - Opt Compare 2'!$B$5:$I$5</c:f>
              <c:numCache>
                <c:formatCode>General</c:formatCode>
                <c:ptCount val="8"/>
                <c:pt idx="0">
                  <c:v>2768</c:v>
                </c:pt>
                <c:pt idx="1">
                  <c:v>5276</c:v>
                </c:pt>
                <c:pt idx="2">
                  <c:v>10292</c:v>
                </c:pt>
                <c:pt idx="3">
                  <c:v>20324</c:v>
                </c:pt>
                <c:pt idx="4">
                  <c:v>40388</c:v>
                </c:pt>
                <c:pt idx="5">
                  <c:v>80519</c:v>
                </c:pt>
                <c:pt idx="6">
                  <c:v>160773</c:v>
                </c:pt>
                <c:pt idx="7">
                  <c:v>321285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E7-44F2-A868-AC10A1ECA065}"/>
            </c:ext>
          </c:extLst>
        </c:ser>
        <c:ser>
          <c:idx val="2"/>
          <c:order val="2"/>
          <c:tx>
            <c:strRef>
              <c:f>'2 - Opt Compare 2'!$A$6</c:f>
              <c:strCache>
                <c:ptCount val="1"/>
                <c:pt idx="0">
                  <c:v>-02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'2 - Opt Compare 2'!$B$3:$J$3</c15:sqref>
                  </c15:fullRef>
                </c:ext>
              </c:extLst>
              <c:f>'2 - Opt Compare 2'!$B$3:$I$3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'2 - Opt Compare 2'!$B$6:$J$6</c15:sqref>
                  </c15:fullRef>
                </c:ext>
              </c:extLst>
              <c:f>'2 - Opt Compare 2'!$B$6:$I$6</c:f>
              <c:numCache>
                <c:formatCode>General</c:formatCode>
                <c:ptCount val="8"/>
                <c:pt idx="0">
                  <c:v>2337</c:v>
                </c:pt>
                <c:pt idx="1">
                  <c:v>4385</c:v>
                </c:pt>
                <c:pt idx="2">
                  <c:v>8481</c:v>
                </c:pt>
                <c:pt idx="3">
                  <c:v>16673</c:v>
                </c:pt>
                <c:pt idx="4">
                  <c:v>33056</c:v>
                </c:pt>
                <c:pt idx="5">
                  <c:v>65824</c:v>
                </c:pt>
                <c:pt idx="6">
                  <c:v>131360</c:v>
                </c:pt>
                <c:pt idx="7">
                  <c:v>262432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E7-44F2-A868-AC10A1ECA065}"/>
            </c:ext>
          </c:extLst>
        </c:ser>
        <c:ser>
          <c:idx val="3"/>
          <c:order val="3"/>
          <c:tx>
            <c:strRef>
              <c:f>'2 - Opt Compare 2'!$A$7</c:f>
              <c:strCache>
                <c:ptCount val="1"/>
                <c:pt idx="0">
                  <c:v>-03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'2 - Opt Compare 2'!$B$3:$J$3</c15:sqref>
                  </c15:fullRef>
                </c:ext>
              </c:extLst>
              <c:f>'2 - Opt Compare 2'!$B$3:$I$3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'2 - Opt Compare 2'!$B$7:$J$7</c15:sqref>
                  </c15:fullRef>
                </c:ext>
              </c:extLst>
              <c:f>'2 - Opt Compare 2'!$B$7:$I$7</c:f>
              <c:numCache>
                <c:formatCode>General</c:formatCode>
                <c:ptCount val="8"/>
                <c:pt idx="0">
                  <c:v>2337</c:v>
                </c:pt>
                <c:pt idx="1">
                  <c:v>4385</c:v>
                </c:pt>
                <c:pt idx="2">
                  <c:v>8481</c:v>
                </c:pt>
                <c:pt idx="3">
                  <c:v>16673</c:v>
                </c:pt>
                <c:pt idx="4">
                  <c:v>33056</c:v>
                </c:pt>
                <c:pt idx="5">
                  <c:v>65824</c:v>
                </c:pt>
                <c:pt idx="6">
                  <c:v>131360</c:v>
                </c:pt>
                <c:pt idx="7">
                  <c:v>262432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E7-44F2-A868-AC10A1ECA065}"/>
            </c:ext>
          </c:extLst>
        </c:ser>
        <c:ser>
          <c:idx val="4"/>
          <c:order val="4"/>
          <c:tx>
            <c:strRef>
              <c:f>'2 - Opt Compare 2'!$A$8</c:f>
              <c:strCache>
                <c:ptCount val="1"/>
                <c:pt idx="0">
                  <c:v>-0g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'2 - Opt Compare 2'!$B$3:$J$3</c15:sqref>
                  </c15:fullRef>
                </c:ext>
              </c:extLst>
              <c:f>'2 - Opt Compare 2'!$B$3:$I$3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'2 - Opt Compare 2'!$B$8:$J$8</c15:sqref>
                  </c15:fullRef>
                </c:ext>
              </c:extLst>
              <c:f>'2 - Opt Compare 2'!$B$8:$I$8</c:f>
              <c:numCache>
                <c:formatCode>General</c:formatCode>
                <c:ptCount val="8"/>
                <c:pt idx="0">
                  <c:v>2560</c:v>
                </c:pt>
                <c:pt idx="1">
                  <c:v>4870</c:v>
                </c:pt>
                <c:pt idx="2">
                  <c:v>9490</c:v>
                </c:pt>
                <c:pt idx="3">
                  <c:v>18730</c:v>
                </c:pt>
                <c:pt idx="4">
                  <c:v>37210</c:v>
                </c:pt>
                <c:pt idx="5">
                  <c:v>74170</c:v>
                </c:pt>
                <c:pt idx="6">
                  <c:v>148093</c:v>
                </c:pt>
                <c:pt idx="7">
                  <c:v>295930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E7-44F2-A868-AC10A1ECA065}"/>
            </c:ext>
          </c:extLst>
        </c:ser>
        <c:ser>
          <c:idx val="5"/>
          <c:order val="5"/>
          <c:tx>
            <c:strRef>
              <c:f>'2 - Opt Compare 2'!$A$9</c:f>
              <c:strCache>
                <c:ptCount val="1"/>
                <c:pt idx="0">
                  <c:v>-0s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'2 - Opt Compare 2'!$B$3:$J$3</c15:sqref>
                  </c15:fullRef>
                </c:ext>
              </c:extLst>
              <c:f>'2 - Opt Compare 2'!$B$3:$I$3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'2 - Opt Compare 2'!$B$9:$J$9</c15:sqref>
                  </c15:fullRef>
                </c:ext>
              </c:extLst>
              <c:f>'2 - Opt Compare 2'!$B$9:$I$9</c:f>
              <c:numCache>
                <c:formatCode>General</c:formatCode>
                <c:ptCount val="8"/>
                <c:pt idx="0">
                  <c:v>2403</c:v>
                </c:pt>
                <c:pt idx="1">
                  <c:v>4521</c:v>
                </c:pt>
                <c:pt idx="2">
                  <c:v>8757</c:v>
                </c:pt>
                <c:pt idx="3">
                  <c:v>17229</c:v>
                </c:pt>
                <c:pt idx="4">
                  <c:v>34173</c:v>
                </c:pt>
                <c:pt idx="5">
                  <c:v>68061</c:v>
                </c:pt>
                <c:pt idx="6">
                  <c:v>135839</c:v>
                </c:pt>
                <c:pt idx="7">
                  <c:v>271391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E7-44F2-A868-AC10A1ECA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8665248"/>
        <c:axId val="348666816"/>
      </c:barChart>
      <c:catAx>
        <c:axId val="34866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Filter</a:t>
                </a:r>
                <a:r>
                  <a:rPr lang="en-US" sz="2400" b="1" baseline="0"/>
                  <a:t> Block Size</a:t>
                </a:r>
                <a:endParaRPr lang="en-US" sz="2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66816"/>
        <c:crosses val="autoZero"/>
        <c:auto val="1"/>
        <c:lblAlgn val="ctr"/>
        <c:lblOffset val="100"/>
        <c:noMultiLvlLbl val="0"/>
      </c:catAx>
      <c:valAx>
        <c:axId val="348666816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CPU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6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653680112489319"/>
          <c:y val="0.93853604740867946"/>
          <c:w val="0.39763225080995068"/>
          <c:h val="5.4602890362026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0" baseline="0">
                <a:effectLst/>
              </a:rPr>
              <a:t>IIR-q31_df1-1Stage  Stage Highest Optmizations </a:t>
            </a:r>
            <a:r>
              <a:rPr lang="en-US" sz="2800" b="1" baseline="0"/>
              <a:t>(HARD ABI) </a:t>
            </a:r>
          </a:p>
        </c:rich>
      </c:tx>
      <c:layout>
        <c:manualLayout>
          <c:xMode val="edge"/>
          <c:yMode val="edge"/>
          <c:x val="0.43454075349586047"/>
          <c:y val="1.0709504685408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53741978935098E-2"/>
          <c:y val="0.10908052156131084"/>
          <c:w val="0.81601061210846404"/>
          <c:h val="0.73630314321510049"/>
        </c:manualLayout>
      </c:layout>
      <c:lineChart>
        <c:grouping val="standard"/>
        <c:varyColors val="0"/>
        <c:ser>
          <c:idx val="0"/>
          <c:order val="0"/>
          <c:tx>
            <c:strRef>
              <c:f>'20 - GCC vs KEIL (4)'!$A$4</c:f>
              <c:strCache>
                <c:ptCount val="1"/>
                <c:pt idx="0">
                  <c:v>IIR-q31_df1-1Stage -O3 HARD ABI GCC 5.4.1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'20 - GCC vs KEIL (4)'!$B$3:$J$3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'20 - GCC vs KEIL (4)'!$B$4:$J$4</c:f>
              <c:numCache>
                <c:formatCode>General</c:formatCode>
                <c:ptCount val="9"/>
                <c:pt idx="0">
                  <c:v>579</c:v>
                </c:pt>
                <c:pt idx="1">
                  <c:v>996</c:v>
                </c:pt>
                <c:pt idx="2">
                  <c:v>1812</c:v>
                </c:pt>
                <c:pt idx="3">
                  <c:v>3444</c:v>
                </c:pt>
                <c:pt idx="4">
                  <c:v>6708</c:v>
                </c:pt>
                <c:pt idx="5">
                  <c:v>13236</c:v>
                </c:pt>
                <c:pt idx="6">
                  <c:v>26292</c:v>
                </c:pt>
                <c:pt idx="7">
                  <c:v>52406</c:v>
                </c:pt>
                <c:pt idx="8">
                  <c:v>104632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7E-41C1-A740-DC52A11E8F6F}"/>
            </c:ext>
          </c:extLst>
        </c:ser>
        <c:ser>
          <c:idx val="1"/>
          <c:order val="1"/>
          <c:tx>
            <c:strRef>
              <c:f>'20 - GCC vs KEIL (4)'!$A$5</c:f>
              <c:strCache>
                <c:ptCount val="1"/>
                <c:pt idx="0">
                  <c:v>IIR-q31_df1-1Stage  -O3 HARD ABI KEIL 5.06
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'20 - GCC vs KEIL (4)'!$B$3:$J$3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'20 - GCC vs KEIL (4)'!$B$5:$I$5</c:f>
              <c:numCache>
                <c:formatCode>General</c:formatCode>
                <c:ptCount val="8"/>
                <c:pt idx="0">
                  <c:v>544</c:v>
                </c:pt>
                <c:pt idx="1">
                  <c:v>959</c:v>
                </c:pt>
                <c:pt idx="2">
                  <c:v>1793</c:v>
                </c:pt>
                <c:pt idx="3">
                  <c:v>3455</c:v>
                </c:pt>
                <c:pt idx="4">
                  <c:v>6782</c:v>
                </c:pt>
                <c:pt idx="5">
                  <c:v>13439</c:v>
                </c:pt>
                <c:pt idx="6">
                  <c:v>26750</c:v>
                </c:pt>
                <c:pt idx="7">
                  <c:v>53378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7E-41C1-A740-DC52A11E8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77400"/>
        <c:axId val="347880072"/>
      </c:lineChart>
      <c:lineChart>
        <c:grouping val="standard"/>
        <c:varyColors val="0"/>
        <c:ser>
          <c:idx val="2"/>
          <c:order val="2"/>
          <c:tx>
            <c:v>% Difference</c:v>
          </c:tx>
          <c:spPr>
            <a:ln w="476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'20 - GCC vs KEIL (4)'!$B$3:$J$3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'20 - GCC vs KEIL (4)'!$B$6:$I$6</c:f>
              <c:numCache>
                <c:formatCode>General</c:formatCode>
                <c:ptCount val="8"/>
                <c:pt idx="0">
                  <c:v>-6.4338235294117645</c:v>
                </c:pt>
                <c:pt idx="1">
                  <c:v>-3.8581856100104277</c:v>
                </c:pt>
                <c:pt idx="2">
                  <c:v>-1.0596765197992193</c:v>
                </c:pt>
                <c:pt idx="3">
                  <c:v>0.31837916063675831</c:v>
                </c:pt>
                <c:pt idx="4">
                  <c:v>1.0911235623709821</c:v>
                </c:pt>
                <c:pt idx="5">
                  <c:v>1.5105290572215195</c:v>
                </c:pt>
                <c:pt idx="6">
                  <c:v>1.7121495327102805</c:v>
                </c:pt>
                <c:pt idx="7">
                  <c:v>1.8209749334931995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7E-41C1-A740-DC52A11E8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882816"/>
        <c:axId val="347879680"/>
      </c:lineChart>
      <c:catAx>
        <c:axId val="348677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 Block Size</a:t>
                </a:r>
                <a:endParaRPr lang="en-US" sz="1800" b="1"/>
              </a:p>
            </c:rich>
          </c:tx>
          <c:layout>
            <c:manualLayout>
              <c:xMode val="edge"/>
              <c:yMode val="edge"/>
              <c:x val="0.43709149154620314"/>
              <c:y val="0.89133649578206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0072"/>
        <c:crosses val="autoZero"/>
        <c:auto val="1"/>
        <c:lblAlgn val="ctr"/>
        <c:lblOffset val="100"/>
        <c:noMultiLvlLbl val="0"/>
      </c:catAx>
      <c:valAx>
        <c:axId val="3478800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CPU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7400"/>
        <c:crosses val="autoZero"/>
        <c:crossBetween val="between"/>
      </c:valAx>
      <c:valAx>
        <c:axId val="3478796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% Percent Difference (POSITIVE GCC    NEGATIVE  KEIL)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2816"/>
        <c:crosses val="max"/>
        <c:crossBetween val="between"/>
      </c:valAx>
      <c:catAx>
        <c:axId val="34788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879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0" baseline="0">
                <a:effectLst/>
              </a:rPr>
              <a:t>FIR-q31_32tap  Stage Highest Optmizations </a:t>
            </a:r>
            <a:r>
              <a:rPr lang="en-US" sz="2800" b="1" baseline="0"/>
              <a:t>(HARD ABI) </a:t>
            </a:r>
          </a:p>
        </c:rich>
      </c:tx>
      <c:layout>
        <c:manualLayout>
          <c:xMode val="edge"/>
          <c:yMode val="edge"/>
          <c:x val="0.43454075349586047"/>
          <c:y val="1.0709504685408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53741978935098E-2"/>
          <c:y val="0.10908052156131084"/>
          <c:w val="0.81601061210846404"/>
          <c:h val="0.73630314321510049"/>
        </c:manualLayout>
      </c:layout>
      <c:lineChart>
        <c:grouping val="standard"/>
        <c:varyColors val="0"/>
        <c:ser>
          <c:idx val="0"/>
          <c:order val="0"/>
          <c:tx>
            <c:strRef>
              <c:f>'21 - GCC vs KEIL (5)'!$A$4</c:f>
              <c:strCache>
                <c:ptCount val="1"/>
                <c:pt idx="0">
                  <c:v>FIR-q31_32tap -O3 HARD ABI GCC 5.4.1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'21 - GCC vs KEIL (5)'!$B$3:$J$3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'21 - GCC vs KEIL (5)'!$B$4:$J$4</c:f>
              <c:numCache>
                <c:formatCode>General</c:formatCode>
                <c:ptCount val="9"/>
                <c:pt idx="0">
                  <c:v>2406</c:v>
                </c:pt>
                <c:pt idx="1">
                  <c:v>4493</c:v>
                </c:pt>
                <c:pt idx="2">
                  <c:v>8198</c:v>
                </c:pt>
                <c:pt idx="3">
                  <c:v>16077</c:v>
                </c:pt>
                <c:pt idx="4">
                  <c:v>31366</c:v>
                </c:pt>
                <c:pt idx="5">
                  <c:v>62412</c:v>
                </c:pt>
                <c:pt idx="6">
                  <c:v>124039</c:v>
                </c:pt>
                <c:pt idx="7">
                  <c:v>247757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D-43E4-802E-DB14BB019B87}"/>
            </c:ext>
          </c:extLst>
        </c:ser>
        <c:ser>
          <c:idx val="1"/>
          <c:order val="1"/>
          <c:tx>
            <c:strRef>
              <c:f>'21 - GCC vs KEIL (5)'!$A$5</c:f>
              <c:strCache>
                <c:ptCount val="1"/>
                <c:pt idx="0">
                  <c:v>FIR-q31_32tap  -O3 HARD ABI KEIL 5.06
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'21 - GCC vs KEIL (5)'!$B$3:$J$3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'21 - GCC vs KEIL (5)'!$B$5:$I$5</c:f>
              <c:numCache>
                <c:formatCode>General</c:formatCode>
                <c:ptCount val="8"/>
                <c:pt idx="0">
                  <c:v>3982</c:v>
                </c:pt>
                <c:pt idx="1">
                  <c:v>7690</c:v>
                </c:pt>
                <c:pt idx="2">
                  <c:v>14689</c:v>
                </c:pt>
                <c:pt idx="3">
                  <c:v>29097</c:v>
                </c:pt>
                <c:pt idx="4">
                  <c:v>57505</c:v>
                </c:pt>
                <c:pt idx="5">
                  <c:v>114731</c:v>
                </c:pt>
                <c:pt idx="6">
                  <c:v>228770</c:v>
                </c:pt>
                <c:pt idx="7">
                  <c:v>457259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4D-43E4-802E-DB14BB019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77400"/>
        <c:axId val="347880072"/>
      </c:lineChart>
      <c:lineChart>
        <c:grouping val="standard"/>
        <c:varyColors val="0"/>
        <c:ser>
          <c:idx val="2"/>
          <c:order val="2"/>
          <c:tx>
            <c:v>% Difference</c:v>
          </c:tx>
          <c:spPr>
            <a:ln w="476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'21 - GCC vs KEIL (5)'!$B$3:$J$3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'21 - GCC vs KEIL (5)'!$B$6:$I$6</c:f>
              <c:numCache>
                <c:formatCode>General</c:formatCode>
                <c:ptCount val="8"/>
                <c:pt idx="0">
                  <c:v>39.578101456554492</c:v>
                </c:pt>
                <c:pt idx="1">
                  <c:v>41.573472041612483</c:v>
                </c:pt>
                <c:pt idx="2">
                  <c:v>44.189529579957792</c:v>
                </c:pt>
                <c:pt idx="3">
                  <c:v>44.746881121765128</c:v>
                </c:pt>
                <c:pt idx="4">
                  <c:v>45.455177810625166</c:v>
                </c:pt>
                <c:pt idx="5">
                  <c:v>45.60145034907741</c:v>
                </c:pt>
                <c:pt idx="6">
                  <c:v>45.780041089303666</c:v>
                </c:pt>
                <c:pt idx="7">
                  <c:v>45.816922138219262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4D-43E4-802E-DB14BB019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882816"/>
        <c:axId val="347879680"/>
      </c:lineChart>
      <c:catAx>
        <c:axId val="348677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Block Size</a:t>
                </a:r>
                <a:endParaRPr lang="en-US" sz="1800" b="1"/>
              </a:p>
            </c:rich>
          </c:tx>
          <c:layout>
            <c:manualLayout>
              <c:xMode val="edge"/>
              <c:yMode val="edge"/>
              <c:x val="0.43709149154620314"/>
              <c:y val="0.89133649578206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0072"/>
        <c:crosses val="autoZero"/>
        <c:auto val="1"/>
        <c:lblAlgn val="ctr"/>
        <c:lblOffset val="100"/>
        <c:noMultiLvlLbl val="0"/>
      </c:catAx>
      <c:valAx>
        <c:axId val="3478800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CPU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7400"/>
        <c:crosses val="autoZero"/>
        <c:crossBetween val="between"/>
      </c:valAx>
      <c:valAx>
        <c:axId val="3478796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% Percent Difference (POSITIVE GCC    NEGATIVE  KEIL)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2816"/>
        <c:crosses val="max"/>
        <c:crossBetween val="between"/>
      </c:valAx>
      <c:catAx>
        <c:axId val="34788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879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0" baseline="0">
                <a:effectLst/>
              </a:rPr>
              <a:t>IIR-q15_df1-1Stage  Stage Highest Optmizations </a:t>
            </a:r>
            <a:endParaRPr lang="en-US" sz="2800" b="1" baseline="0"/>
          </a:p>
        </c:rich>
      </c:tx>
      <c:layout>
        <c:manualLayout>
          <c:xMode val="edge"/>
          <c:yMode val="edge"/>
          <c:x val="0.43454075349586047"/>
          <c:y val="1.0709504685408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53741978935098E-2"/>
          <c:y val="0.10908052156131084"/>
          <c:w val="0.81601061210846404"/>
          <c:h val="0.73630314321510049"/>
        </c:manualLayout>
      </c:layout>
      <c:lineChart>
        <c:grouping val="standard"/>
        <c:varyColors val="0"/>
        <c:ser>
          <c:idx val="0"/>
          <c:order val="0"/>
          <c:tx>
            <c:strRef>
              <c:f>'22 - GCC vs KEIL (6)'!$A$4</c:f>
              <c:strCache>
                <c:ptCount val="1"/>
                <c:pt idx="0">
                  <c:v>IIR-q15_df1-1Stage -O3 HARD ABI GCC 5.4.1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'22 - GCC vs KEIL (6)'!$B$3:$J$3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'22 - GCC vs KEIL (6)'!$B$4:$J$4</c:f>
              <c:numCache>
                <c:formatCode>General</c:formatCode>
                <c:ptCount val="9"/>
                <c:pt idx="0">
                  <c:v>417</c:v>
                </c:pt>
                <c:pt idx="1">
                  <c:v>677</c:v>
                </c:pt>
                <c:pt idx="2">
                  <c:v>1189</c:v>
                </c:pt>
                <c:pt idx="3">
                  <c:v>2213</c:v>
                </c:pt>
                <c:pt idx="4">
                  <c:v>4261</c:v>
                </c:pt>
                <c:pt idx="5">
                  <c:v>8357</c:v>
                </c:pt>
                <c:pt idx="6">
                  <c:v>16549</c:v>
                </c:pt>
                <c:pt idx="7">
                  <c:v>32935</c:v>
                </c:pt>
                <c:pt idx="8">
                  <c:v>65705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5-4D74-BF68-8C8A86117033}"/>
            </c:ext>
          </c:extLst>
        </c:ser>
        <c:ser>
          <c:idx val="1"/>
          <c:order val="1"/>
          <c:tx>
            <c:strRef>
              <c:f>'22 - GCC vs KEIL (6)'!$A$5</c:f>
              <c:strCache>
                <c:ptCount val="1"/>
                <c:pt idx="0">
                  <c:v>IIR-q15_df1-1Stage -O3 HARD ABI KEIL 5.06
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'22 - GCC vs KEIL (6)'!$B$3:$J$3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'22 - GCC vs KEIL (6)'!$B$5:$I$5</c:f>
              <c:numCache>
                <c:formatCode>General</c:formatCode>
                <c:ptCount val="8"/>
                <c:pt idx="0">
                  <c:v>401</c:v>
                </c:pt>
                <c:pt idx="1">
                  <c:v>665</c:v>
                </c:pt>
                <c:pt idx="2">
                  <c:v>1193</c:v>
                </c:pt>
                <c:pt idx="3">
                  <c:v>2249</c:v>
                </c:pt>
                <c:pt idx="4">
                  <c:v>4361</c:v>
                </c:pt>
                <c:pt idx="5">
                  <c:v>8585</c:v>
                </c:pt>
                <c:pt idx="6">
                  <c:v>17034</c:v>
                </c:pt>
                <c:pt idx="7">
                  <c:v>33927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5-4D74-BF68-8C8A86117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77400"/>
        <c:axId val="347880072"/>
      </c:lineChart>
      <c:lineChart>
        <c:grouping val="standard"/>
        <c:varyColors val="0"/>
        <c:ser>
          <c:idx val="2"/>
          <c:order val="2"/>
          <c:tx>
            <c:v>% Difference</c:v>
          </c:tx>
          <c:spPr>
            <a:ln w="476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'22 - GCC vs KEIL (6)'!$B$3:$J$3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'22 - GCC vs KEIL (6)'!$B$6:$I$6</c:f>
              <c:numCache>
                <c:formatCode>General</c:formatCode>
                <c:ptCount val="8"/>
                <c:pt idx="0">
                  <c:v>-3.9900249376558605</c:v>
                </c:pt>
                <c:pt idx="1">
                  <c:v>-1.8045112781954886</c:v>
                </c:pt>
                <c:pt idx="2">
                  <c:v>0.33528918692372173</c:v>
                </c:pt>
                <c:pt idx="3">
                  <c:v>1.6007114273010228</c:v>
                </c:pt>
                <c:pt idx="4">
                  <c:v>2.2930520522815869</c:v>
                </c:pt>
                <c:pt idx="5">
                  <c:v>2.6557949912638321</c:v>
                </c:pt>
                <c:pt idx="6">
                  <c:v>2.8472466831043794</c:v>
                </c:pt>
                <c:pt idx="7">
                  <c:v>2.9239248975742034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25-4D74-BF68-8C8A86117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882816"/>
        <c:axId val="347879680"/>
      </c:lineChart>
      <c:catAx>
        <c:axId val="348677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Block Size</a:t>
                </a:r>
                <a:endParaRPr lang="en-US" sz="1800" b="1"/>
              </a:p>
            </c:rich>
          </c:tx>
          <c:layout>
            <c:manualLayout>
              <c:xMode val="edge"/>
              <c:yMode val="edge"/>
              <c:x val="0.43709149154620314"/>
              <c:y val="0.89133649578206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0072"/>
        <c:crosses val="autoZero"/>
        <c:auto val="1"/>
        <c:lblAlgn val="ctr"/>
        <c:lblOffset val="100"/>
        <c:noMultiLvlLbl val="0"/>
      </c:catAx>
      <c:valAx>
        <c:axId val="3478800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CPU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7400"/>
        <c:crosses val="autoZero"/>
        <c:crossBetween val="between"/>
      </c:valAx>
      <c:valAx>
        <c:axId val="3478796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% Percent Difference (POSITIVE GCC    NEGATIVE  KEIL)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2816"/>
        <c:crosses val="max"/>
        <c:crossBetween val="between"/>
      </c:valAx>
      <c:catAx>
        <c:axId val="34788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879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0" baseline="0">
                <a:effectLst/>
              </a:rPr>
              <a:t>FIR-q15_32tap Highest Optmizations </a:t>
            </a:r>
            <a:endParaRPr lang="en-US" sz="2800" b="1" baseline="0"/>
          </a:p>
        </c:rich>
      </c:tx>
      <c:layout>
        <c:manualLayout>
          <c:xMode val="edge"/>
          <c:yMode val="edge"/>
          <c:x val="0.43454075349586047"/>
          <c:y val="1.0709504685408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53741978935098E-2"/>
          <c:y val="0.10908052156131084"/>
          <c:w val="0.81601061210846404"/>
          <c:h val="0.73630314321510049"/>
        </c:manualLayout>
      </c:layout>
      <c:lineChart>
        <c:grouping val="standard"/>
        <c:varyColors val="0"/>
        <c:ser>
          <c:idx val="0"/>
          <c:order val="0"/>
          <c:tx>
            <c:strRef>
              <c:f>'23 - GCC vs KEIL (7)'!$A$4</c:f>
              <c:strCache>
                <c:ptCount val="1"/>
                <c:pt idx="0">
                  <c:v>FIR-q15_32tap -O3 HARD ABI GCC 5.4.1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'23 - GCC vs KEIL (7)'!$B$3:$J$3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'23 - GCC vs KEIL (7)'!$B$4:$J$4</c:f>
              <c:numCache>
                <c:formatCode>General</c:formatCode>
                <c:ptCount val="9"/>
                <c:pt idx="0">
                  <c:v>1613</c:v>
                </c:pt>
                <c:pt idx="1">
                  <c:v>3009</c:v>
                </c:pt>
                <c:pt idx="2">
                  <c:v>5793</c:v>
                </c:pt>
                <c:pt idx="3">
                  <c:v>11361</c:v>
                </c:pt>
                <c:pt idx="4">
                  <c:v>22496</c:v>
                </c:pt>
                <c:pt idx="5">
                  <c:v>44770</c:v>
                </c:pt>
                <c:pt idx="6">
                  <c:v>89313</c:v>
                </c:pt>
                <c:pt idx="7">
                  <c:v>178401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5A-4C90-9008-FED1BECC93E8}"/>
            </c:ext>
          </c:extLst>
        </c:ser>
        <c:ser>
          <c:idx val="1"/>
          <c:order val="1"/>
          <c:tx>
            <c:strRef>
              <c:f>'23 - GCC vs KEIL (7)'!$A$5</c:f>
              <c:strCache>
                <c:ptCount val="1"/>
                <c:pt idx="0">
                  <c:v>FIR-q15_32tap -O3 HARD ABI KEIL 5.06
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'23 - GCC vs KEIL (7)'!$B$3:$J$3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'23 - GCC vs KEIL (7)'!$B$5:$I$5</c:f>
              <c:numCache>
                <c:formatCode>General</c:formatCode>
                <c:ptCount val="8"/>
                <c:pt idx="0">
                  <c:v>3064</c:v>
                </c:pt>
                <c:pt idx="1">
                  <c:v>5932</c:v>
                </c:pt>
                <c:pt idx="2">
                  <c:v>11668</c:v>
                </c:pt>
                <c:pt idx="3">
                  <c:v>23140</c:v>
                </c:pt>
                <c:pt idx="4">
                  <c:v>46085</c:v>
                </c:pt>
                <c:pt idx="5">
                  <c:v>91971</c:v>
                </c:pt>
                <c:pt idx="6">
                  <c:v>183747</c:v>
                </c:pt>
                <c:pt idx="7">
                  <c:v>367299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5A-4C90-9008-FED1BECC9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77400"/>
        <c:axId val="347880072"/>
      </c:lineChart>
      <c:lineChart>
        <c:grouping val="standard"/>
        <c:varyColors val="0"/>
        <c:ser>
          <c:idx val="2"/>
          <c:order val="2"/>
          <c:tx>
            <c:v>% Difference</c:v>
          </c:tx>
          <c:spPr>
            <a:ln w="476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'23 - GCC vs KEIL (7)'!$B$3:$J$3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f>'23 - GCC vs KEIL (7)'!$B$6:$I$6</c:f>
              <c:numCache>
                <c:formatCode>General</c:formatCode>
                <c:ptCount val="8"/>
                <c:pt idx="0">
                  <c:v>47.356396866840733</c:v>
                </c:pt>
                <c:pt idx="1">
                  <c:v>49.275118004045851</c:v>
                </c:pt>
                <c:pt idx="2">
                  <c:v>50.351388412752826</c:v>
                </c:pt>
                <c:pt idx="3">
                  <c:v>50.903197925669836</c:v>
                </c:pt>
                <c:pt idx="4">
                  <c:v>51.185852229575787</c:v>
                </c:pt>
                <c:pt idx="5">
                  <c:v>51.321612247338834</c:v>
                </c:pt>
                <c:pt idx="6">
                  <c:v>51.393492138647161</c:v>
                </c:pt>
                <c:pt idx="7">
                  <c:v>51.428944810631123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5A-4C90-9008-FED1BECC9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882816"/>
        <c:axId val="347879680"/>
      </c:lineChart>
      <c:catAx>
        <c:axId val="348677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Block Size</a:t>
                </a:r>
                <a:endParaRPr lang="en-US" sz="1800" b="1"/>
              </a:p>
            </c:rich>
          </c:tx>
          <c:layout>
            <c:manualLayout>
              <c:xMode val="edge"/>
              <c:yMode val="edge"/>
              <c:x val="0.43709149154620314"/>
              <c:y val="0.89133649578206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0072"/>
        <c:crosses val="autoZero"/>
        <c:auto val="1"/>
        <c:lblAlgn val="ctr"/>
        <c:lblOffset val="100"/>
        <c:noMultiLvlLbl val="0"/>
      </c:catAx>
      <c:valAx>
        <c:axId val="3478800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CPU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7400"/>
        <c:crosses val="autoZero"/>
        <c:crossBetween val="between"/>
      </c:valAx>
      <c:valAx>
        <c:axId val="3478796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% Percent Difference (POSITIVE GCC    NEGATIVE  KEIL)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2816"/>
        <c:crosses val="max"/>
        <c:crossBetween val="between"/>
      </c:valAx>
      <c:catAx>
        <c:axId val="34788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879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0" baseline="0">
                <a:effectLst/>
              </a:rPr>
              <a:t>Goertzel_f32 Highest Optmizations </a:t>
            </a:r>
            <a:endParaRPr lang="en-US" sz="2800" b="1" baseline="0"/>
          </a:p>
        </c:rich>
      </c:tx>
      <c:layout>
        <c:manualLayout>
          <c:xMode val="edge"/>
          <c:yMode val="edge"/>
          <c:x val="0.42976021623726868"/>
          <c:y val="1.431254247568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53741978935098E-2"/>
          <c:y val="0.10908052156131084"/>
          <c:w val="0.81601061210846404"/>
          <c:h val="0.73630314321510049"/>
        </c:manualLayout>
      </c:layout>
      <c:lineChart>
        <c:grouping val="standard"/>
        <c:varyColors val="0"/>
        <c:ser>
          <c:idx val="0"/>
          <c:order val="0"/>
          <c:tx>
            <c:strRef>
              <c:f>'24 - GCC vs KEIL (8)'!$A$4</c:f>
              <c:strCache>
                <c:ptCount val="1"/>
                <c:pt idx="0">
                  <c:v>Goertzel_f32 -O3 HARD ABI GCC 5.4.1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'24 - GCC vs KEIL (8)'!$B$3:$J$3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'24 - GCC vs KEIL (8)'!$B$4:$J$4</c:f>
              <c:numCache>
                <c:formatCode>General</c:formatCode>
                <c:ptCount val="9"/>
                <c:pt idx="0">
                  <c:v>238</c:v>
                </c:pt>
                <c:pt idx="1">
                  <c:v>425</c:v>
                </c:pt>
                <c:pt idx="2">
                  <c:v>809</c:v>
                </c:pt>
                <c:pt idx="3">
                  <c:v>1577</c:v>
                </c:pt>
                <c:pt idx="4">
                  <c:v>3112</c:v>
                </c:pt>
                <c:pt idx="5">
                  <c:v>6186</c:v>
                </c:pt>
                <c:pt idx="6">
                  <c:v>12329</c:v>
                </c:pt>
                <c:pt idx="7">
                  <c:v>24616</c:v>
                </c:pt>
                <c:pt idx="8">
                  <c:v>49194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C-4461-954D-E9C00BED0804}"/>
            </c:ext>
          </c:extLst>
        </c:ser>
        <c:ser>
          <c:idx val="1"/>
          <c:order val="1"/>
          <c:tx>
            <c:strRef>
              <c:f>'24 - GCC vs KEIL (8)'!$A$5</c:f>
              <c:strCache>
                <c:ptCount val="1"/>
                <c:pt idx="0">
                  <c:v>Goertzel_f32 -O3 HARD ABI KEIL 5.06
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'24 - GCC vs KEIL (8)'!$B$3:$J$3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'24 - GCC vs KEIL (8)'!$B$5:$J$5</c:f>
              <c:numCache>
                <c:formatCode>General</c:formatCode>
                <c:ptCount val="9"/>
                <c:pt idx="0">
                  <c:v>253</c:v>
                </c:pt>
                <c:pt idx="1">
                  <c:v>462</c:v>
                </c:pt>
                <c:pt idx="2">
                  <c:v>878</c:v>
                </c:pt>
                <c:pt idx="3">
                  <c:v>1710</c:v>
                </c:pt>
                <c:pt idx="4">
                  <c:v>3373</c:v>
                </c:pt>
                <c:pt idx="5">
                  <c:v>6701</c:v>
                </c:pt>
                <c:pt idx="6">
                  <c:v>13357</c:v>
                </c:pt>
                <c:pt idx="7">
                  <c:v>26669</c:v>
                </c:pt>
                <c:pt idx="8">
                  <c:v>53294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C-4461-954D-E9C00BED0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77400"/>
        <c:axId val="347880072"/>
      </c:lineChart>
      <c:lineChart>
        <c:grouping val="standard"/>
        <c:varyColors val="0"/>
        <c:ser>
          <c:idx val="2"/>
          <c:order val="2"/>
          <c:tx>
            <c:v>% Difference</c:v>
          </c:tx>
          <c:spPr>
            <a:ln w="476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'24 - GCC vs KEIL (8)'!$B$3:$J$3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'24 - GCC vs KEIL (8)'!$B$6:$J$6</c:f>
              <c:numCache>
                <c:formatCode>General</c:formatCode>
                <c:ptCount val="9"/>
                <c:pt idx="0">
                  <c:v>5.9288537549407119</c:v>
                </c:pt>
                <c:pt idx="1">
                  <c:v>8.0086580086580081</c:v>
                </c:pt>
                <c:pt idx="2">
                  <c:v>7.8587699316628701</c:v>
                </c:pt>
                <c:pt idx="3">
                  <c:v>7.7777777777777777</c:v>
                </c:pt>
                <c:pt idx="4">
                  <c:v>7.7379187666765494</c:v>
                </c:pt>
                <c:pt idx="5">
                  <c:v>7.6854200865542452</c:v>
                </c:pt>
                <c:pt idx="6">
                  <c:v>7.6963389982780566</c:v>
                </c:pt>
                <c:pt idx="7">
                  <c:v>7.6980764183133976</c:v>
                </c:pt>
                <c:pt idx="8">
                  <c:v>7.6931737156152664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5C-4461-954D-E9C00BED0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882816"/>
        <c:axId val="347879680"/>
      </c:lineChart>
      <c:catAx>
        <c:axId val="348677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Block Size</a:t>
                </a:r>
                <a:endParaRPr lang="en-US" sz="1800" b="1"/>
              </a:p>
            </c:rich>
          </c:tx>
          <c:layout>
            <c:manualLayout>
              <c:xMode val="edge"/>
              <c:yMode val="edge"/>
              <c:x val="0.43709149154620314"/>
              <c:y val="0.89133649578206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0072"/>
        <c:crosses val="autoZero"/>
        <c:auto val="1"/>
        <c:lblAlgn val="ctr"/>
        <c:lblOffset val="100"/>
        <c:noMultiLvlLbl val="0"/>
      </c:catAx>
      <c:valAx>
        <c:axId val="3478800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CPU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7400"/>
        <c:crosses val="autoZero"/>
        <c:crossBetween val="between"/>
      </c:valAx>
      <c:valAx>
        <c:axId val="3478796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% Percent Difference (POSITIVE GCC    NEGATIVE  KEIL)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2816"/>
        <c:crosses val="max"/>
        <c:crossBetween val="between"/>
      </c:valAx>
      <c:catAx>
        <c:axId val="34788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879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0" u="none" strike="noStrike" baseline="0">
                <a:effectLst/>
              </a:rPr>
              <a:t>CMSIS vs Eli For Per Sample Processing - IIR Filter Direct Form 1</a:t>
            </a:r>
          </a:p>
          <a:p>
            <a:pPr>
              <a:defRPr sz="2800" b="1"/>
            </a:pPr>
            <a:r>
              <a:rPr lang="en-US" sz="2800" b="1" i="0" u="none" strike="noStrike" baseline="0">
                <a:effectLst/>
              </a:rPr>
              <a:t>Cortex M4 : LPC54114 [FLASH]</a:t>
            </a:r>
            <a:r>
              <a:rPr lang="en-US" sz="2800" b="1" i="0" u="none" strike="noStrike" baseline="0"/>
              <a:t>     </a:t>
            </a:r>
            <a:r>
              <a:rPr lang="en-US" sz="2800" b="1" i="0" u="none" strike="noStrike" baseline="0">
                <a:effectLst/>
              </a:rPr>
              <a:t>GCC 5.4.1 </a:t>
            </a:r>
            <a:endParaRPr lang="en-US" sz="2800" b="1"/>
          </a:p>
        </c:rich>
      </c:tx>
      <c:layout>
        <c:manualLayout>
          <c:xMode val="edge"/>
          <c:yMode val="edge"/>
          <c:x val="0.18469970550501291"/>
          <c:y val="1.0594021523937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791045426201386E-2"/>
          <c:y val="8.4825599361507034E-2"/>
          <c:w val="0.90898970856293737"/>
          <c:h val="0.76130724665032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'25 - CMSIS Block Vs Eli'!$A$4</c:f>
              <c:strCache>
                <c:ptCount val="1"/>
                <c:pt idx="0">
                  <c:v>Eli-IIR-f32_df1-1Stage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'25 - CMSIS Block Vs Eli'!$B$3:$C$3</c:f>
              <c:strCache>
                <c:ptCount val="2"/>
                <c:pt idx="0">
                  <c:v>f32</c:v>
                </c:pt>
                <c:pt idx="1">
                  <c:v>Q31</c:v>
                </c:pt>
              </c:strCache>
            </c:strRef>
          </c:cat>
          <c:val>
            <c:numRef>
              <c:f>'25 - CMSIS Block Vs Eli'!$B$4:$C$4</c:f>
              <c:numCache>
                <c:formatCode>General</c:formatCode>
                <c:ptCount val="2"/>
                <c:pt idx="0">
                  <c:v>53</c:v>
                </c:pt>
                <c:pt idx="1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0-44DE-8B49-643A3DBFE639}"/>
            </c:ext>
          </c:extLst>
        </c:ser>
        <c:ser>
          <c:idx val="1"/>
          <c:order val="1"/>
          <c:tx>
            <c:strRef>
              <c:f>'25 - CMSIS Block Vs Eli'!$A$5</c:f>
              <c:strCache>
                <c:ptCount val="1"/>
                <c:pt idx="0">
                  <c:v>IIR-f32_df1-1Stage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'25 - CMSIS Block Vs Eli'!$B$3:$C$3</c:f>
              <c:strCache>
                <c:ptCount val="2"/>
                <c:pt idx="0">
                  <c:v>f32</c:v>
                </c:pt>
                <c:pt idx="1">
                  <c:v>Q31</c:v>
                </c:pt>
              </c:strCache>
            </c:strRef>
          </c:cat>
          <c:val>
            <c:numRef>
              <c:f>'25 - CMSIS Block Vs Eli'!$B$5:$C$5</c:f>
              <c:numCache>
                <c:formatCode>General</c:formatCode>
                <c:ptCount val="2"/>
                <c:pt idx="0">
                  <c:v>111</c:v>
                </c:pt>
                <c:pt idx="1">
                  <c:v>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0-44DE-8B49-643A3DBFE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8671520"/>
        <c:axId val="348673872"/>
      </c:barChart>
      <c:catAx>
        <c:axId val="34867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/>
                  <a:t>Data Type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3872"/>
        <c:crosses val="autoZero"/>
        <c:auto val="1"/>
        <c:lblAlgn val="ctr"/>
        <c:lblOffset val="100"/>
        <c:noMultiLvlLbl val="0"/>
      </c:catAx>
      <c:valAx>
        <c:axId val="34867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CPU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511495182596336"/>
          <c:y val="0.93719913451185566"/>
          <c:w val="0.58593954334076992"/>
          <c:h val="6.28008654881442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0" u="none" strike="noStrike" baseline="0">
                <a:effectLst/>
              </a:rPr>
              <a:t>FIR-q31_32tap </a:t>
            </a:r>
            <a:r>
              <a:rPr lang="en-US" sz="2800" b="1" i="0" baseline="0">
                <a:effectLst/>
              </a:rPr>
              <a:t>(Vertical Log10 Scale)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2800" b="1" i="0" baseline="0">
                <a:effectLst/>
              </a:rPr>
              <a:t>Cortex M4 : LPC54114 [FLASH] </a:t>
            </a:r>
            <a:r>
              <a:rPr lang="en-US" sz="2800" b="1" i="0" u="none" strike="noStrike" baseline="0">
                <a:effectLst/>
              </a:rPr>
              <a:t>GCC 5.4.1 </a:t>
            </a:r>
            <a:r>
              <a:rPr lang="en-US" sz="2800" b="1" i="0" baseline="0">
                <a:effectLst/>
              </a:rPr>
              <a:t> </a:t>
            </a:r>
            <a:endParaRPr lang="en-US" sz="28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2000" b="1" i="0" baseline="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2000" b="1" i="0" baseline="0">
                <a:effectLst/>
              </a:rPr>
              <a:t> </a:t>
            </a:r>
            <a:endParaRPr lang="en-US" sz="20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791045426201386E-2"/>
          <c:y val="8.4825599361507034E-2"/>
          <c:w val="0.90898970856293737"/>
          <c:h val="0.76130724665032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'3 - Opt Compare 3'!$A$4</c:f>
              <c:strCache>
                <c:ptCount val="1"/>
                <c:pt idx="0">
                  <c:v>-00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'3 - Opt Compare 3'!$B$3:$J$3</c15:sqref>
                  </c15:fullRef>
                </c:ext>
              </c:extLst>
              <c:f>'3 - Opt Compare 3'!$B$3:$I$3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'3 - Opt Compare 3'!$B$4:$J$4</c15:sqref>
                  </c15:fullRef>
                </c:ext>
              </c:extLst>
              <c:f>'3 - Opt Compare 3'!$B$4:$I$4</c:f>
              <c:numCache>
                <c:formatCode>General</c:formatCode>
                <c:ptCount val="8"/>
                <c:pt idx="0">
                  <c:v>16761</c:v>
                </c:pt>
                <c:pt idx="1">
                  <c:v>32938</c:v>
                </c:pt>
                <c:pt idx="2">
                  <c:v>64155</c:v>
                </c:pt>
                <c:pt idx="3">
                  <c:v>127722</c:v>
                </c:pt>
                <c:pt idx="4">
                  <c:v>253722</c:v>
                </c:pt>
                <c:pt idx="5">
                  <c:v>506859</c:v>
                </c:pt>
                <c:pt idx="6">
                  <c:v>1011995</c:v>
                </c:pt>
                <c:pt idx="7">
                  <c:v>2023402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B-434B-8E80-584A386053FB}"/>
            </c:ext>
          </c:extLst>
        </c:ser>
        <c:ser>
          <c:idx val="1"/>
          <c:order val="1"/>
          <c:tx>
            <c:strRef>
              <c:f>'3 - Opt Compare 3'!$A$5</c:f>
              <c:strCache>
                <c:ptCount val="1"/>
                <c:pt idx="0">
                  <c:v>-01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'3 - Opt Compare 3'!$B$3:$J$3</c15:sqref>
                  </c15:fullRef>
                </c:ext>
              </c:extLst>
              <c:f>'3 - Opt Compare 3'!$B$3:$I$3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'3 - Opt Compare 3'!$B$5:$J$5</c15:sqref>
                  </c15:fullRef>
                </c:ext>
              </c:extLst>
              <c:f>'3 - Opt Compare 3'!$B$5:$I$5</c:f>
              <c:numCache>
                <c:formatCode>General</c:formatCode>
                <c:ptCount val="8"/>
                <c:pt idx="0">
                  <c:v>10109</c:v>
                </c:pt>
                <c:pt idx="1">
                  <c:v>19895</c:v>
                </c:pt>
                <c:pt idx="2">
                  <c:v>39391</c:v>
                </c:pt>
                <c:pt idx="3">
                  <c:v>78455</c:v>
                </c:pt>
                <c:pt idx="4">
                  <c:v>156511</c:v>
                </c:pt>
                <c:pt idx="5">
                  <c:v>312695</c:v>
                </c:pt>
                <c:pt idx="6">
                  <c:v>624992</c:v>
                </c:pt>
                <c:pt idx="7">
                  <c:v>1249658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0B-434B-8E80-584A386053FB}"/>
            </c:ext>
          </c:extLst>
        </c:ser>
        <c:ser>
          <c:idx val="2"/>
          <c:order val="2"/>
          <c:tx>
            <c:strRef>
              <c:f>'3 - Opt Compare 3'!$A$6</c:f>
              <c:strCache>
                <c:ptCount val="1"/>
                <c:pt idx="0">
                  <c:v>-02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'3 - Opt Compare 3'!$B$3:$J$3</c15:sqref>
                  </c15:fullRef>
                </c:ext>
              </c:extLst>
              <c:f>'3 - Opt Compare 3'!$B$3:$I$3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'3 - Opt Compare 3'!$B$6:$J$6</c15:sqref>
                  </c15:fullRef>
                </c:ext>
              </c:extLst>
              <c:f>'3 - Opt Compare 3'!$B$6:$I$6</c:f>
              <c:numCache>
                <c:formatCode>General</c:formatCode>
                <c:ptCount val="8"/>
                <c:pt idx="0">
                  <c:v>2417</c:v>
                </c:pt>
                <c:pt idx="1">
                  <c:v>4505</c:v>
                </c:pt>
                <c:pt idx="2">
                  <c:v>8211</c:v>
                </c:pt>
                <c:pt idx="3">
                  <c:v>16089</c:v>
                </c:pt>
                <c:pt idx="4">
                  <c:v>31379</c:v>
                </c:pt>
                <c:pt idx="5">
                  <c:v>62424</c:v>
                </c:pt>
                <c:pt idx="6">
                  <c:v>124052</c:v>
                </c:pt>
                <c:pt idx="7">
                  <c:v>247769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0B-434B-8E80-584A386053FB}"/>
            </c:ext>
          </c:extLst>
        </c:ser>
        <c:ser>
          <c:idx val="3"/>
          <c:order val="3"/>
          <c:tx>
            <c:strRef>
              <c:f>'3 - Opt Compare 3'!$A$7</c:f>
              <c:strCache>
                <c:ptCount val="1"/>
                <c:pt idx="0">
                  <c:v>-03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'3 - Opt Compare 3'!$B$3:$J$3</c15:sqref>
                  </c15:fullRef>
                </c:ext>
              </c:extLst>
              <c:f>'3 - Opt Compare 3'!$B$3:$I$3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'3 - Opt Compare 3'!$B$7:$J$7</c15:sqref>
                  </c15:fullRef>
                </c:ext>
              </c:extLst>
              <c:f>'3 - Opt Compare 3'!$B$7:$I$7</c:f>
              <c:numCache>
                <c:formatCode>General</c:formatCode>
                <c:ptCount val="8"/>
                <c:pt idx="0">
                  <c:v>2406</c:v>
                </c:pt>
                <c:pt idx="1">
                  <c:v>4493</c:v>
                </c:pt>
                <c:pt idx="2">
                  <c:v>8198</c:v>
                </c:pt>
                <c:pt idx="3">
                  <c:v>16077</c:v>
                </c:pt>
                <c:pt idx="4">
                  <c:v>31366</c:v>
                </c:pt>
                <c:pt idx="5">
                  <c:v>62412</c:v>
                </c:pt>
                <c:pt idx="6">
                  <c:v>124039</c:v>
                </c:pt>
                <c:pt idx="7">
                  <c:v>247757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0B-434B-8E80-584A386053FB}"/>
            </c:ext>
          </c:extLst>
        </c:ser>
        <c:ser>
          <c:idx val="4"/>
          <c:order val="4"/>
          <c:tx>
            <c:strRef>
              <c:f>'3 - Opt Compare 3'!$A$8</c:f>
              <c:strCache>
                <c:ptCount val="1"/>
                <c:pt idx="0">
                  <c:v>-0g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'3 - Opt Compare 3'!$B$3:$J$3</c15:sqref>
                  </c15:fullRef>
                </c:ext>
              </c:extLst>
              <c:f>'3 - Opt Compare 3'!$B$3:$I$3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'3 - Opt Compare 3'!$B$8:$J$8</c15:sqref>
                  </c15:fullRef>
                </c:ext>
              </c:extLst>
              <c:f>'3 - Opt Compare 3'!$B$8:$I$8</c:f>
              <c:numCache>
                <c:formatCode>General</c:formatCode>
                <c:ptCount val="8"/>
                <c:pt idx="0">
                  <c:v>10869</c:v>
                </c:pt>
                <c:pt idx="1">
                  <c:v>21479</c:v>
                </c:pt>
                <c:pt idx="2">
                  <c:v>42665</c:v>
                </c:pt>
                <c:pt idx="3">
                  <c:v>85063</c:v>
                </c:pt>
                <c:pt idx="4">
                  <c:v>169832</c:v>
                </c:pt>
                <c:pt idx="5">
                  <c:v>339398</c:v>
                </c:pt>
                <c:pt idx="6">
                  <c:v>678504</c:v>
                </c:pt>
                <c:pt idx="7">
                  <c:v>1356742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0B-434B-8E80-584A386053FB}"/>
            </c:ext>
          </c:extLst>
        </c:ser>
        <c:ser>
          <c:idx val="5"/>
          <c:order val="5"/>
          <c:tx>
            <c:strRef>
              <c:f>'3 - Opt Compare 3'!$A$9</c:f>
              <c:strCache>
                <c:ptCount val="1"/>
                <c:pt idx="0">
                  <c:v>-0s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'3 - Opt Compare 3'!$B$3:$J$3</c15:sqref>
                  </c15:fullRef>
                </c:ext>
              </c:extLst>
              <c:f>'3 - Opt Compare 3'!$B$3:$I$3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'3 - Opt Compare 3'!$B$9:$J$9</c15:sqref>
                  </c15:fullRef>
                </c:ext>
              </c:extLst>
              <c:f>'3 - Opt Compare 3'!$B$9:$I$9</c:f>
              <c:numCache>
                <c:formatCode>General</c:formatCode>
                <c:ptCount val="8"/>
                <c:pt idx="0">
                  <c:v>6549</c:v>
                </c:pt>
                <c:pt idx="1">
                  <c:v>12787</c:v>
                </c:pt>
                <c:pt idx="2">
                  <c:v>25610</c:v>
                </c:pt>
                <c:pt idx="3">
                  <c:v>50899</c:v>
                </c:pt>
                <c:pt idx="4">
                  <c:v>101835</c:v>
                </c:pt>
                <c:pt idx="5">
                  <c:v>203348</c:v>
                </c:pt>
                <c:pt idx="6">
                  <c:v>406732</c:v>
                </c:pt>
                <c:pt idx="7">
                  <c:v>813140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0B-434B-8E80-584A38605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8670736"/>
        <c:axId val="348674656"/>
      </c:barChart>
      <c:catAx>
        <c:axId val="34867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Filter</a:t>
                </a:r>
                <a:r>
                  <a:rPr lang="en-US" sz="2000" b="1" baseline="0"/>
                  <a:t> Block Size</a:t>
                </a:r>
                <a:endParaRPr lang="en-US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4656"/>
        <c:crosses val="autoZero"/>
        <c:auto val="1"/>
        <c:lblAlgn val="ctr"/>
        <c:lblOffset val="100"/>
        <c:noMultiLvlLbl val="0"/>
      </c:catAx>
      <c:valAx>
        <c:axId val="348674656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CPU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27939202452494"/>
          <c:y val="0.94063556571557583"/>
          <c:w val="0.52826250491992111"/>
          <c:h val="5.4602890362026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0" u="none" strike="noStrike" baseline="0">
                <a:effectLst/>
              </a:rPr>
              <a:t>IIR-q31_df1-1Stage</a:t>
            </a:r>
            <a:r>
              <a:rPr lang="en-US" sz="2800" b="1" i="0" u="none" strike="noStrike" baseline="0"/>
              <a:t> </a:t>
            </a:r>
            <a:r>
              <a:rPr lang="en-US" sz="2800" b="1" i="0" baseline="0">
                <a:effectLst/>
              </a:rPr>
              <a:t> (Vertical Log10 Scale)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2800" b="1" i="0" baseline="0">
                <a:effectLst/>
              </a:rPr>
              <a:t>Cortex M4 : LPC54114 [FLASH] </a:t>
            </a:r>
            <a:r>
              <a:rPr lang="en-US" sz="2800" b="1" i="0" u="none" strike="noStrike" baseline="0">
                <a:effectLst/>
              </a:rPr>
              <a:t>GCC 5.4.1 </a:t>
            </a:r>
            <a:r>
              <a:rPr lang="en-US" sz="2800" b="1" i="0" baseline="0">
                <a:effectLst/>
              </a:rPr>
              <a:t> </a:t>
            </a:r>
            <a:endParaRPr lang="en-US" sz="28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3200" b="1" i="0" baseline="0">
                <a:effectLst/>
              </a:rPr>
              <a:t> </a:t>
            </a:r>
            <a:endParaRPr lang="en-US" sz="3200" b="1">
              <a:effectLst/>
            </a:endParaRPr>
          </a:p>
        </c:rich>
      </c:tx>
      <c:layout>
        <c:manualLayout>
          <c:xMode val="edge"/>
          <c:yMode val="edge"/>
          <c:x val="0.26560894175980498"/>
          <c:y val="1.32013201320132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791045426201386E-2"/>
          <c:y val="8.4825599361507034E-2"/>
          <c:w val="0.90898970856293737"/>
          <c:h val="0.76130724665032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'4 - Opt Compare 4'!$A$4</c:f>
              <c:strCache>
                <c:ptCount val="1"/>
                <c:pt idx="0">
                  <c:v>-00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'4 - Opt Compare 4'!$B$3:$J$3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'4 - Opt Compare 4'!$B$4:$J$4</c:f>
              <c:numCache>
                <c:formatCode>General</c:formatCode>
                <c:ptCount val="9"/>
                <c:pt idx="0">
                  <c:v>2571</c:v>
                </c:pt>
                <c:pt idx="1">
                  <c:v>4955</c:v>
                </c:pt>
                <c:pt idx="2">
                  <c:v>9707</c:v>
                </c:pt>
                <c:pt idx="3">
                  <c:v>19211</c:v>
                </c:pt>
                <c:pt idx="4">
                  <c:v>38213</c:v>
                </c:pt>
                <c:pt idx="5">
                  <c:v>76231</c:v>
                </c:pt>
                <c:pt idx="6">
                  <c:v>152263</c:v>
                </c:pt>
                <c:pt idx="7">
                  <c:v>304327</c:v>
                </c:pt>
                <c:pt idx="8">
                  <c:v>608455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9-47C1-ACF3-D9872199F473}"/>
            </c:ext>
          </c:extLst>
        </c:ser>
        <c:ser>
          <c:idx val="1"/>
          <c:order val="1"/>
          <c:tx>
            <c:strRef>
              <c:f>'4 - Opt Compare 4'!$A$5</c:f>
              <c:strCache>
                <c:ptCount val="1"/>
                <c:pt idx="0">
                  <c:v>-01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'4 - Opt Compare 4'!$B$3:$J$3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'4 - Opt Compare 4'!$B$5:$J$5</c:f>
              <c:numCache>
                <c:formatCode>General</c:formatCode>
                <c:ptCount val="9"/>
                <c:pt idx="0">
                  <c:v>1504</c:v>
                </c:pt>
                <c:pt idx="1">
                  <c:v>2813</c:v>
                </c:pt>
                <c:pt idx="2">
                  <c:v>5405</c:v>
                </c:pt>
                <c:pt idx="3">
                  <c:v>10589</c:v>
                </c:pt>
                <c:pt idx="4">
                  <c:v>20957</c:v>
                </c:pt>
                <c:pt idx="5">
                  <c:v>41699</c:v>
                </c:pt>
                <c:pt idx="6">
                  <c:v>83168</c:v>
                </c:pt>
                <c:pt idx="7">
                  <c:v>166112</c:v>
                </c:pt>
                <c:pt idx="8">
                  <c:v>332000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E9-47C1-ACF3-D9872199F473}"/>
            </c:ext>
          </c:extLst>
        </c:ser>
        <c:ser>
          <c:idx val="2"/>
          <c:order val="2"/>
          <c:tx>
            <c:strRef>
              <c:f>'4 - Opt Compare 4'!$A$6</c:f>
              <c:strCache>
                <c:ptCount val="1"/>
                <c:pt idx="0">
                  <c:v>-02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'4 - Opt Compare 4'!$B$3:$J$3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'4 - Opt Compare 4'!$B$6:$J$6</c:f>
              <c:numCache>
                <c:formatCode>General</c:formatCode>
                <c:ptCount val="9"/>
                <c:pt idx="0">
                  <c:v>573</c:v>
                </c:pt>
                <c:pt idx="1">
                  <c:v>992</c:v>
                </c:pt>
                <c:pt idx="2">
                  <c:v>1808</c:v>
                </c:pt>
                <c:pt idx="3">
                  <c:v>3440</c:v>
                </c:pt>
                <c:pt idx="4">
                  <c:v>6704</c:v>
                </c:pt>
                <c:pt idx="5">
                  <c:v>13232</c:v>
                </c:pt>
                <c:pt idx="6">
                  <c:v>26288</c:v>
                </c:pt>
                <c:pt idx="7">
                  <c:v>52402</c:v>
                </c:pt>
                <c:pt idx="8">
                  <c:v>104628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E9-47C1-ACF3-D9872199F473}"/>
            </c:ext>
          </c:extLst>
        </c:ser>
        <c:ser>
          <c:idx val="3"/>
          <c:order val="3"/>
          <c:tx>
            <c:strRef>
              <c:f>'4 - Opt Compare 4'!$A$7</c:f>
              <c:strCache>
                <c:ptCount val="1"/>
                <c:pt idx="0">
                  <c:v>-03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'4 - Opt Compare 4'!$B$3:$J$3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'4 - Opt Compare 4'!$B$7:$J$7</c:f>
              <c:numCache>
                <c:formatCode>General</c:formatCode>
                <c:ptCount val="9"/>
                <c:pt idx="0">
                  <c:v>579</c:v>
                </c:pt>
                <c:pt idx="1">
                  <c:v>996</c:v>
                </c:pt>
                <c:pt idx="2">
                  <c:v>1812</c:v>
                </c:pt>
                <c:pt idx="3">
                  <c:v>3444</c:v>
                </c:pt>
                <c:pt idx="4">
                  <c:v>6708</c:v>
                </c:pt>
                <c:pt idx="5">
                  <c:v>13236</c:v>
                </c:pt>
                <c:pt idx="6">
                  <c:v>26292</c:v>
                </c:pt>
                <c:pt idx="7">
                  <c:v>52406</c:v>
                </c:pt>
                <c:pt idx="8">
                  <c:v>104632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E9-47C1-ACF3-D9872199F473}"/>
            </c:ext>
          </c:extLst>
        </c:ser>
        <c:ser>
          <c:idx val="4"/>
          <c:order val="4"/>
          <c:tx>
            <c:strRef>
              <c:f>'4 - Opt Compare 4'!$A$8</c:f>
              <c:strCache>
                <c:ptCount val="1"/>
                <c:pt idx="0">
                  <c:v>-0g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'4 - Opt Compare 4'!$B$3:$J$3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'4 - Opt Compare 4'!$B$8:$J$8</c:f>
              <c:numCache>
                <c:formatCode>General</c:formatCode>
                <c:ptCount val="9"/>
                <c:pt idx="0">
                  <c:v>1627</c:v>
                </c:pt>
                <c:pt idx="1">
                  <c:v>3105</c:v>
                </c:pt>
                <c:pt idx="2">
                  <c:v>6049</c:v>
                </c:pt>
                <c:pt idx="3">
                  <c:v>11937</c:v>
                </c:pt>
                <c:pt idx="4">
                  <c:v>23713</c:v>
                </c:pt>
                <c:pt idx="5">
                  <c:v>47267</c:v>
                </c:pt>
                <c:pt idx="6">
                  <c:v>94370</c:v>
                </c:pt>
                <c:pt idx="7">
                  <c:v>188578</c:v>
                </c:pt>
                <c:pt idx="8">
                  <c:v>376996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E9-47C1-ACF3-D9872199F473}"/>
            </c:ext>
          </c:extLst>
        </c:ser>
        <c:ser>
          <c:idx val="5"/>
          <c:order val="5"/>
          <c:tx>
            <c:strRef>
              <c:f>'4 - Opt Compare 4'!$A$9</c:f>
              <c:strCache>
                <c:ptCount val="1"/>
                <c:pt idx="0">
                  <c:v>-0s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'4 - Opt Compare 4'!$B$3:$J$3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'4 - Opt Compare 4'!$B$9:$J$9</c:f>
              <c:numCache>
                <c:formatCode>General</c:formatCode>
                <c:ptCount val="9"/>
                <c:pt idx="0">
                  <c:v>605</c:v>
                </c:pt>
                <c:pt idx="1">
                  <c:v>1074</c:v>
                </c:pt>
                <c:pt idx="2">
                  <c:v>2002</c:v>
                </c:pt>
                <c:pt idx="3">
                  <c:v>3858</c:v>
                </c:pt>
                <c:pt idx="4">
                  <c:v>7570</c:v>
                </c:pt>
                <c:pt idx="5">
                  <c:v>14997</c:v>
                </c:pt>
                <c:pt idx="6">
                  <c:v>29844</c:v>
                </c:pt>
                <c:pt idx="7">
                  <c:v>59541</c:v>
                </c:pt>
                <c:pt idx="8">
                  <c:v>118934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E9-47C1-ACF3-D9872199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8673088"/>
        <c:axId val="348666424"/>
      </c:barChart>
      <c:catAx>
        <c:axId val="34867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Filter</a:t>
                </a:r>
                <a:r>
                  <a:rPr lang="en-US" sz="2000" b="1" baseline="0"/>
                  <a:t> Block Size</a:t>
                </a:r>
                <a:endParaRPr lang="en-US" sz="2000" b="1"/>
              </a:p>
            </c:rich>
          </c:tx>
          <c:layout>
            <c:manualLayout>
              <c:xMode val="edge"/>
              <c:yMode val="edge"/>
              <c:x val="0.48040342421451138"/>
              <c:y val="0.899290261984578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66424"/>
        <c:crosses val="autoZero"/>
        <c:auto val="1"/>
        <c:lblAlgn val="ctr"/>
        <c:lblOffset val="100"/>
        <c:noMultiLvlLbl val="0"/>
      </c:catAx>
      <c:valAx>
        <c:axId val="348666424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CPU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364864887601109"/>
          <c:y val="0.94252154124298815"/>
          <c:w val="0.52826250491992111"/>
          <c:h val="5.4602890362026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3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RFFT </a:t>
            </a:r>
            <a:r>
              <a:rPr lang="en-US" sz="2800" b="1" i="0" u="none" strike="noStrike" baseline="0">
                <a:effectLst/>
              </a:rPr>
              <a:t>(Normal Ordering)</a:t>
            </a:r>
            <a:r>
              <a:rPr lang="en-US" sz="2800" b="1"/>
              <a:t> (HARD ABI) (-O2 Opt) </a:t>
            </a:r>
            <a:r>
              <a:rPr lang="en-US" sz="2800" b="1" i="0" baseline="0">
                <a:effectLst/>
              </a:rPr>
              <a:t>(Vertical Log10 Scale)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36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2800" b="1" i="0" baseline="0">
                <a:effectLst/>
              </a:rPr>
              <a:t>Cortex M4 : LPC54114 [FLASH]  </a:t>
            </a:r>
            <a:r>
              <a:rPr lang="en-US" sz="2800" b="1" i="0" u="none" strike="noStrike" baseline="0">
                <a:effectLst/>
              </a:rPr>
              <a:t>GCC 5.4.1 </a:t>
            </a:r>
            <a:endParaRPr lang="en-US" sz="28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36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3600" b="1" i="0" baseline="0">
                <a:effectLst/>
              </a:rPr>
              <a:t> </a:t>
            </a:r>
            <a:endParaRPr lang="en-US" sz="3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36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'5- FFT Compare'!$A$4</c:f>
              <c:strCache>
                <c:ptCount val="1"/>
                <c:pt idx="0">
                  <c:v>RFFT-f32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'5- FFT Compare'!$B$3:$I$3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'5- FFT Compare'!$B$4:$I$4</c:f>
              <c:numCache>
                <c:formatCode>General</c:formatCode>
                <c:ptCount val="8"/>
                <c:pt idx="0">
                  <c:v>1881</c:v>
                </c:pt>
                <c:pt idx="1">
                  <c:v>3953</c:v>
                </c:pt>
                <c:pt idx="2">
                  <c:v>7559</c:v>
                </c:pt>
                <c:pt idx="3">
                  <c:v>17729</c:v>
                </c:pt>
                <c:pt idx="4">
                  <c:v>37929</c:v>
                </c:pt>
                <c:pt idx="5">
                  <c:v>72913</c:v>
                </c:pt>
                <c:pt idx="6">
                  <c:v>168741</c:v>
                </c:pt>
                <c:pt idx="7">
                  <c:v>359372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2-4DB4-AFDF-31EB59BE58A9}"/>
            </c:ext>
          </c:extLst>
        </c:ser>
        <c:ser>
          <c:idx val="3"/>
          <c:order val="1"/>
          <c:tx>
            <c:strRef>
              <c:f>'5- FFT Compare'!$A$5</c:f>
              <c:strCache>
                <c:ptCount val="1"/>
                <c:pt idx="0">
                  <c:v>RFFT-q31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'5- FFT Compare'!$B$3:$I$3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'5- FFT Compare'!$B$5:$I$5</c:f>
              <c:numCache>
                <c:formatCode>General</c:formatCode>
                <c:ptCount val="8"/>
                <c:pt idx="0">
                  <c:v>3160</c:v>
                </c:pt>
                <c:pt idx="1">
                  <c:v>7950</c:v>
                </c:pt>
                <c:pt idx="2">
                  <c:v>14691</c:v>
                </c:pt>
                <c:pt idx="3">
                  <c:v>35933</c:v>
                </c:pt>
                <c:pt idx="4">
                  <c:v>67306</c:v>
                </c:pt>
                <c:pt idx="5">
                  <c:v>160763</c:v>
                </c:pt>
                <c:pt idx="6">
                  <c:v>304208</c:v>
                </c:pt>
                <c:pt idx="7">
                  <c:v>712902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62-4DB4-AFDF-31EB59BE58A9}"/>
            </c:ext>
          </c:extLst>
        </c:ser>
        <c:ser>
          <c:idx val="5"/>
          <c:order val="2"/>
          <c:tx>
            <c:strRef>
              <c:f>'5- FFT Compare'!$A$6</c:f>
              <c:strCache>
                <c:ptCount val="1"/>
                <c:pt idx="0">
                  <c:v>RFFT-q15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'5- FFT Compare'!$B$3:$I$3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'5- FFT Compare'!$B$6:$I$6</c:f>
              <c:numCache>
                <c:formatCode>General</c:formatCode>
                <c:ptCount val="8"/>
                <c:pt idx="0">
                  <c:v>1253</c:v>
                </c:pt>
                <c:pt idx="1">
                  <c:v>3071</c:v>
                </c:pt>
                <c:pt idx="2">
                  <c:v>5365</c:v>
                </c:pt>
                <c:pt idx="3">
                  <c:v>13334</c:v>
                </c:pt>
                <c:pt idx="4">
                  <c:v>24482</c:v>
                </c:pt>
                <c:pt idx="5">
                  <c:v>59659</c:v>
                </c:pt>
                <c:pt idx="6">
                  <c:v>111897</c:v>
                </c:pt>
                <c:pt idx="7">
                  <c:v>262638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62-4DB4-AFDF-31EB59BE5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8669952"/>
        <c:axId val="348669560"/>
      </c:barChart>
      <c:catAx>
        <c:axId val="34866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 b="1"/>
                  <a:t>RFFT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69560"/>
        <c:crosses val="autoZero"/>
        <c:auto val="1"/>
        <c:lblAlgn val="ctr"/>
        <c:lblOffset val="100"/>
        <c:noMultiLvlLbl val="0"/>
      </c:catAx>
      <c:valAx>
        <c:axId val="348669560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CPU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6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0" baseline="0">
                <a:effectLst/>
              </a:rPr>
              <a:t>RFFT-f32 - (Normal Ordering) (Vertical Log10 Scale)</a:t>
            </a:r>
            <a:endParaRPr lang="en-US" sz="2800">
              <a:effectLst/>
            </a:endParaRPr>
          </a:p>
          <a:p>
            <a:pPr>
              <a:defRPr sz="2400" b="1"/>
            </a:pPr>
            <a:r>
              <a:rPr lang="en-US" sz="2800" b="1" i="0" baseline="0">
                <a:effectLst/>
              </a:rPr>
              <a:t>Cortex M4 : LPC54114 [FLASH]     GCC 5.4.1 </a:t>
            </a:r>
            <a:endParaRPr lang="en-US" sz="2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378500850887432E-2"/>
          <c:y val="0.11252097891716226"/>
          <c:w val="0.81956175389256292"/>
          <c:h val="0.76555827336642501"/>
        </c:manualLayout>
      </c:layout>
      <c:lineChart>
        <c:grouping val="standard"/>
        <c:varyColors val="0"/>
        <c:ser>
          <c:idx val="0"/>
          <c:order val="0"/>
          <c:tx>
            <c:strRef>
              <c:f>'6 - HARD vs SOFT'!$A$2</c:f>
              <c:strCache>
                <c:ptCount val="1"/>
                <c:pt idx="0">
                  <c:v> (HARD) RFFT-f32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'6 - HARD vs SOFT'!$C$2:$J$2</c:f>
              <c:numCache>
                <c:formatCode>General</c:formatCode>
                <c:ptCount val="8"/>
                <c:pt idx="0">
                  <c:v>1924</c:v>
                </c:pt>
                <c:pt idx="1">
                  <c:v>4159</c:v>
                </c:pt>
                <c:pt idx="2">
                  <c:v>7775</c:v>
                </c:pt>
                <c:pt idx="3">
                  <c:v>18268</c:v>
                </c:pt>
                <c:pt idx="4">
                  <c:v>40644</c:v>
                </c:pt>
                <c:pt idx="5">
                  <c:v>74827</c:v>
                </c:pt>
                <c:pt idx="6">
                  <c:v>174943</c:v>
                </c:pt>
                <c:pt idx="7">
                  <c:v>382708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FE-45CF-8704-82B1932183AA}"/>
            </c:ext>
          </c:extLst>
        </c:ser>
        <c:ser>
          <c:idx val="2"/>
          <c:order val="1"/>
          <c:tx>
            <c:strRef>
              <c:f>'6 - HARD vs SOFT'!$A$3</c:f>
              <c:strCache>
                <c:ptCount val="1"/>
                <c:pt idx="0">
                  <c:v> (SOFT) RFFT-f32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'6 - HARD vs SOFT'!$C$3:$J$3</c:f>
              <c:numCache>
                <c:formatCode>General</c:formatCode>
                <c:ptCount val="8"/>
                <c:pt idx="0">
                  <c:v>1926</c:v>
                </c:pt>
                <c:pt idx="1">
                  <c:v>4160</c:v>
                </c:pt>
                <c:pt idx="2">
                  <c:v>7777</c:v>
                </c:pt>
                <c:pt idx="3">
                  <c:v>18270</c:v>
                </c:pt>
                <c:pt idx="4">
                  <c:v>40645</c:v>
                </c:pt>
                <c:pt idx="5">
                  <c:v>74833</c:v>
                </c:pt>
                <c:pt idx="6">
                  <c:v>174946</c:v>
                </c:pt>
                <c:pt idx="7">
                  <c:v>382594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FE-45CF-8704-82B193218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75440"/>
        <c:axId val="348675832"/>
      </c:lineChart>
      <c:lineChart>
        <c:grouping val="standard"/>
        <c:varyColors val="0"/>
        <c:ser>
          <c:idx val="1"/>
          <c:order val="2"/>
          <c:tx>
            <c:strRef>
              <c:f>'6 - HARD vs SOFT'!$A$4</c:f>
              <c:strCache>
                <c:ptCount val="1"/>
                <c:pt idx="0">
                  <c:v>% Difference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'6 - HARD vs SOFT'!$C$4:$J$4</c:f>
              <c:numCache>
                <c:formatCode>General</c:formatCode>
                <c:ptCount val="8"/>
                <c:pt idx="0">
                  <c:v>0.10384215991692627</c:v>
                </c:pt>
                <c:pt idx="1">
                  <c:v>2.403846153846154E-2</c:v>
                </c:pt>
                <c:pt idx="2">
                  <c:v>2.5716857400025717E-2</c:v>
                </c:pt>
                <c:pt idx="3">
                  <c:v>1.0946907498631636E-2</c:v>
                </c:pt>
                <c:pt idx="4">
                  <c:v>2.4603272235207284E-3</c:v>
                </c:pt>
                <c:pt idx="5">
                  <c:v>8.0178530862052844E-3</c:v>
                </c:pt>
                <c:pt idx="6">
                  <c:v>1.7148148571559225E-3</c:v>
                </c:pt>
                <c:pt idx="7">
                  <c:v>2.9796599005734538E-2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FE-45CF-8704-82B193218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8376208"/>
        <c:axId val="1748366224"/>
      </c:lineChart>
      <c:catAx>
        <c:axId val="34867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5832"/>
        <c:crosses val="autoZero"/>
        <c:auto val="1"/>
        <c:lblAlgn val="ctr"/>
        <c:lblOffset val="100"/>
        <c:noMultiLvlLbl val="0"/>
      </c:catAx>
      <c:valAx>
        <c:axId val="34867583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CPU</a:t>
                </a:r>
                <a:r>
                  <a:rPr lang="en-US" sz="2800" b="1" baseline="0"/>
                  <a:t> Cycles</a:t>
                </a:r>
                <a:endParaRPr lang="en-US" sz="2800" b="1"/>
              </a:p>
            </c:rich>
          </c:tx>
          <c:layout>
            <c:manualLayout>
              <c:xMode val="edge"/>
              <c:yMode val="edge"/>
              <c:x val="3.5905231574856434E-4"/>
              <c:y val="0.349504467053330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5440"/>
        <c:crosses val="autoZero"/>
        <c:crossBetween val="between"/>
      </c:valAx>
      <c:valAx>
        <c:axId val="17483662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%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376208"/>
        <c:crosses val="max"/>
        <c:crossBetween val="between"/>
      </c:valAx>
      <c:catAx>
        <c:axId val="1748376208"/>
        <c:scaling>
          <c:orientation val="minMax"/>
        </c:scaling>
        <c:delete val="1"/>
        <c:axPos val="b"/>
        <c:majorTickMark val="out"/>
        <c:minorTickMark val="none"/>
        <c:tickLblPos val="nextTo"/>
        <c:crossAx val="1748366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PID</a:t>
            </a:r>
            <a:r>
              <a:rPr lang="en-US" sz="2800" b="1" baseline="0"/>
              <a:t> - f32 </a:t>
            </a:r>
            <a:r>
              <a:rPr lang="en-US" sz="2800" b="1" i="0" baseline="0">
                <a:effectLst/>
              </a:rPr>
              <a:t>GCC 5.4.1</a:t>
            </a:r>
            <a:endParaRPr lang="en-US" sz="4000" b="1"/>
          </a:p>
        </c:rich>
      </c:tx>
      <c:layout>
        <c:manualLayout>
          <c:xMode val="edge"/>
          <c:yMode val="edge"/>
          <c:x val="0.42205043363877176"/>
          <c:y val="3.2087641218760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 PID - HARD vs SOFT'!$C$2</c:f>
              <c:strCache>
                <c:ptCount val="1"/>
                <c:pt idx="0">
                  <c:v>LPC54114 [FLASH] [HARD ABI]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 PID - HARD vs SOFT'!$B$3:$B$8</c:f>
              <c:strCache>
                <c:ptCount val="6"/>
                <c:pt idx="0">
                  <c:v>-O0 </c:v>
                </c:pt>
                <c:pt idx="1">
                  <c:v>-O1</c:v>
                </c:pt>
                <c:pt idx="2">
                  <c:v>-O2</c:v>
                </c:pt>
                <c:pt idx="3">
                  <c:v>-O3</c:v>
                </c:pt>
                <c:pt idx="4">
                  <c:v>-Og</c:v>
                </c:pt>
                <c:pt idx="5">
                  <c:v>-Os</c:v>
                </c:pt>
              </c:strCache>
            </c:strRef>
          </c:cat>
          <c:val>
            <c:numRef>
              <c:f>'7 PID - HARD vs SOFT'!$C$3:$C$8</c:f>
              <c:numCache>
                <c:formatCode>General</c:formatCode>
                <c:ptCount val="6"/>
                <c:pt idx="0">
                  <c:v>95</c:v>
                </c:pt>
                <c:pt idx="1">
                  <c:v>33</c:v>
                </c:pt>
                <c:pt idx="2">
                  <c:v>16</c:v>
                </c:pt>
                <c:pt idx="3">
                  <c:v>16</c:v>
                </c:pt>
                <c:pt idx="4">
                  <c:v>39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5-469C-A9CA-87E5DED4776B}"/>
            </c:ext>
          </c:extLst>
        </c:ser>
        <c:ser>
          <c:idx val="1"/>
          <c:order val="1"/>
          <c:tx>
            <c:strRef>
              <c:f>'7 PID - HARD vs SOFT'!$D$2</c:f>
              <c:strCache>
                <c:ptCount val="1"/>
                <c:pt idx="0">
                  <c:v>LPC54114 [FLASH] [SOFT ABI]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 PID - HARD vs SOFT'!$B$3:$B$8</c:f>
              <c:strCache>
                <c:ptCount val="6"/>
                <c:pt idx="0">
                  <c:v>-O0 </c:v>
                </c:pt>
                <c:pt idx="1">
                  <c:v>-O1</c:v>
                </c:pt>
                <c:pt idx="2">
                  <c:v>-O2</c:v>
                </c:pt>
                <c:pt idx="3">
                  <c:v>-O3</c:v>
                </c:pt>
                <c:pt idx="4">
                  <c:v>-Og</c:v>
                </c:pt>
                <c:pt idx="5">
                  <c:v>-Os</c:v>
                </c:pt>
              </c:strCache>
            </c:strRef>
          </c:cat>
          <c:val>
            <c:numRef>
              <c:f>'7 PID - HARD vs SOFT'!$D$3:$D$8</c:f>
              <c:numCache>
                <c:formatCode>General</c:formatCode>
                <c:ptCount val="6"/>
                <c:pt idx="0">
                  <c:v>94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85-469C-A9CA-87E5DED4776B}"/>
            </c:ext>
          </c:extLst>
        </c:ser>
        <c:ser>
          <c:idx val="2"/>
          <c:order val="2"/>
          <c:tx>
            <c:strRef>
              <c:f>'7 PID - HARD vs SOFT'!$E$2</c:f>
              <c:strCache>
                <c:ptCount val="1"/>
                <c:pt idx="0">
                  <c:v>LPC4370 [RAM] [HARD ABI]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 PID - HARD vs SOFT'!$B$3:$B$8</c:f>
              <c:strCache>
                <c:ptCount val="6"/>
                <c:pt idx="0">
                  <c:v>-O0 </c:v>
                </c:pt>
                <c:pt idx="1">
                  <c:v>-O1</c:v>
                </c:pt>
                <c:pt idx="2">
                  <c:v>-O2</c:v>
                </c:pt>
                <c:pt idx="3">
                  <c:v>-O3</c:v>
                </c:pt>
                <c:pt idx="4">
                  <c:v>-Og</c:v>
                </c:pt>
                <c:pt idx="5">
                  <c:v>-Os</c:v>
                </c:pt>
              </c:strCache>
            </c:strRef>
          </c:cat>
          <c:val>
            <c:numRef>
              <c:f>'7 PID - HARD vs SOFT'!$E$3:$E$8</c:f>
              <c:numCache>
                <c:formatCode>General</c:formatCode>
                <c:ptCount val="6"/>
                <c:pt idx="0">
                  <c:v>98</c:v>
                </c:pt>
                <c:pt idx="1">
                  <c:v>34</c:v>
                </c:pt>
                <c:pt idx="2">
                  <c:v>12</c:v>
                </c:pt>
                <c:pt idx="3">
                  <c:v>12</c:v>
                </c:pt>
                <c:pt idx="4">
                  <c:v>37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85-469C-A9CA-87E5DED4776B}"/>
            </c:ext>
          </c:extLst>
        </c:ser>
        <c:ser>
          <c:idx val="3"/>
          <c:order val="3"/>
          <c:tx>
            <c:strRef>
              <c:f>'7 PID - HARD vs SOFT'!$F$2</c:f>
              <c:strCache>
                <c:ptCount val="1"/>
                <c:pt idx="0">
                  <c:v>LPC4370 [RAM] [SOFT ABI]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'7 PID - HARD vs SOFT'!$B$3:$B$8</c:f>
              <c:strCache>
                <c:ptCount val="6"/>
                <c:pt idx="0">
                  <c:v>-O0 </c:v>
                </c:pt>
                <c:pt idx="1">
                  <c:v>-O1</c:v>
                </c:pt>
                <c:pt idx="2">
                  <c:v>-O2</c:v>
                </c:pt>
                <c:pt idx="3">
                  <c:v>-O3</c:v>
                </c:pt>
                <c:pt idx="4">
                  <c:v>-Og</c:v>
                </c:pt>
                <c:pt idx="5">
                  <c:v>-Os</c:v>
                </c:pt>
              </c:strCache>
            </c:strRef>
          </c:cat>
          <c:val>
            <c:numRef>
              <c:f>'7 PID - HARD vs SOFT'!$F$3:$F$8</c:f>
              <c:numCache>
                <c:formatCode>General</c:formatCode>
                <c:ptCount val="6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85-469C-A9CA-87E5DED47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8675048"/>
        <c:axId val="348668776"/>
      </c:barChart>
      <c:catAx>
        <c:axId val="34867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68776"/>
        <c:crosses val="autoZero"/>
        <c:auto val="1"/>
        <c:lblAlgn val="ctr"/>
        <c:lblOffset val="100"/>
        <c:noMultiLvlLbl val="0"/>
      </c:catAx>
      <c:valAx>
        <c:axId val="34866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CPU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RFFT </a:t>
            </a:r>
            <a:r>
              <a:rPr lang="en-US" sz="2800" b="1" baseline="0"/>
              <a:t>- FLASH vs RAM (-02 HARD)</a:t>
            </a:r>
          </a:p>
          <a:p>
            <a:pPr>
              <a:defRPr/>
            </a:pPr>
            <a:r>
              <a:rPr lang="en-US" sz="2800" b="1" i="0" u="none" strike="noStrike" baseline="0">
                <a:effectLst/>
              </a:rPr>
              <a:t>GCC 5.4.1 </a:t>
            </a:r>
            <a:endParaRPr lang="en-US" sz="2800" b="1" baseline="0"/>
          </a:p>
        </c:rich>
      </c:tx>
      <c:layout>
        <c:manualLayout>
          <c:xMode val="edge"/>
          <c:yMode val="edge"/>
          <c:x val="0.24351126080096905"/>
          <c:y val="1.32953466286799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'8 - FLASH vs RAM 1'!$A$4</c:f>
              <c:strCache>
                <c:ptCount val="1"/>
                <c:pt idx="0">
                  <c:v>LPC54114 FLASH - RFFT-f32-NormOrder (LPC54114)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'8 - FLASH vs RAM 1'!$B$3:$I$3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'8 - FLASH vs RAM 1'!$B$4:$J$4</c:f>
              <c:numCache>
                <c:formatCode>General</c:formatCode>
                <c:ptCount val="9"/>
                <c:pt idx="0">
                  <c:v>1924</c:v>
                </c:pt>
                <c:pt idx="1">
                  <c:v>4159</c:v>
                </c:pt>
                <c:pt idx="2">
                  <c:v>7775</c:v>
                </c:pt>
                <c:pt idx="3">
                  <c:v>18268</c:v>
                </c:pt>
                <c:pt idx="4">
                  <c:v>40644</c:v>
                </c:pt>
                <c:pt idx="5">
                  <c:v>74827</c:v>
                </c:pt>
                <c:pt idx="6">
                  <c:v>174943</c:v>
                </c:pt>
                <c:pt idx="7">
                  <c:v>382708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9-4504-A9FB-260B2DC4F29B}"/>
            </c:ext>
          </c:extLst>
        </c:ser>
        <c:ser>
          <c:idx val="1"/>
          <c:order val="1"/>
          <c:tx>
            <c:strRef>
              <c:f>'8 - FLASH vs RAM 1'!$A$5</c:f>
              <c:strCache>
                <c:ptCount val="1"/>
                <c:pt idx="0">
                  <c:v>LPC4370 RAM - CFFT-f32-BitReverse (LPC4370)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'8 - FLASH vs RAM 1'!$B$3:$I$3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'8 - FLASH vs RAM 1'!$B$5:$J$5</c:f>
              <c:numCache>
                <c:formatCode>General</c:formatCode>
                <c:ptCount val="9"/>
                <c:pt idx="0">
                  <c:v>1564</c:v>
                </c:pt>
                <c:pt idx="1">
                  <c:v>3479</c:v>
                </c:pt>
                <c:pt idx="2">
                  <c:v>6716</c:v>
                </c:pt>
                <c:pt idx="3">
                  <c:v>15635</c:v>
                </c:pt>
                <c:pt idx="4">
                  <c:v>34325</c:v>
                </c:pt>
                <c:pt idx="5">
                  <c:v>65147</c:v>
                </c:pt>
                <c:pt idx="6">
                  <c:v>149350</c:v>
                </c:pt>
                <c:pt idx="7">
                  <c:v>323899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9-4504-A9FB-260B2DC4F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69168"/>
        <c:axId val="348678184"/>
      </c:lineChart>
      <c:lineChart>
        <c:grouping val="standard"/>
        <c:varyColors val="0"/>
        <c:ser>
          <c:idx val="2"/>
          <c:order val="2"/>
          <c:tx>
            <c:v>% Difference</c:v>
          </c:tx>
          <c:spPr>
            <a:ln w="5080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'8 - FLASH vs RAM 1'!$B$3:$I$3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cat>
          <c:val>
            <c:numRef>
              <c:f>'8 - FLASH vs RAM 1'!$B$6:$I$6</c:f>
              <c:numCache>
                <c:formatCode>General</c:formatCode>
                <c:ptCount val="8"/>
                <c:pt idx="0">
                  <c:v>23</c:v>
                </c:pt>
                <c:pt idx="1">
                  <c:v>20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15</c:v>
                </c:pt>
                <c:pt idx="6">
                  <c:v>17</c:v>
                </c:pt>
                <c:pt idx="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99-4504-A9FB-260B2DC4F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78576"/>
        <c:axId val="348677792"/>
      </c:lineChart>
      <c:catAx>
        <c:axId val="34866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CFFT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8184"/>
        <c:crosses val="autoZero"/>
        <c:auto val="1"/>
        <c:lblAlgn val="ctr"/>
        <c:lblOffset val="100"/>
        <c:noMultiLvlLbl val="0"/>
      </c:catAx>
      <c:valAx>
        <c:axId val="348678184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 CPU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69168"/>
        <c:crosses val="autoZero"/>
        <c:crossBetween val="between"/>
      </c:valAx>
      <c:valAx>
        <c:axId val="3486777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% Percent Difference</a:t>
                </a:r>
              </a:p>
            </c:rich>
          </c:tx>
          <c:layout>
            <c:manualLayout>
              <c:xMode val="edge"/>
              <c:yMode val="edge"/>
              <c:x val="0.96099545726008773"/>
              <c:y val="0.2573729352207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8576"/>
        <c:crosses val="max"/>
        <c:crossBetween val="between"/>
      </c:valAx>
      <c:catAx>
        <c:axId val="348678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677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IIR-f32_df1-1Stage </a:t>
            </a:r>
            <a:r>
              <a:rPr lang="en-US" sz="2000" b="1" baseline="0"/>
              <a:t>- FLASH vs RAM (-03 HARD)</a:t>
            </a:r>
          </a:p>
          <a:p>
            <a:pPr>
              <a:defRPr/>
            </a:pPr>
            <a:r>
              <a:rPr lang="en-US" sz="2000" b="1" baseline="0"/>
              <a:t>GCC Version: 5.4.1</a:t>
            </a:r>
          </a:p>
        </c:rich>
      </c:tx>
      <c:layout>
        <c:manualLayout>
          <c:xMode val="edge"/>
          <c:yMode val="edge"/>
          <c:x val="0.33699970527556733"/>
          <c:y val="2.2296544035674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'9 - Flash Vs RAM 2'!$A$4</c:f>
              <c:strCache>
                <c:ptCount val="1"/>
                <c:pt idx="0">
                  <c:v>FLASH - IIR-f32_df1-1Stage (LPC54114)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'9 - Flash Vs RAM 2'!$B$3:$J$3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'9 - Flash Vs RAM 2'!$B$4:$J$4</c:f>
              <c:numCache>
                <c:formatCode>General</c:formatCode>
                <c:ptCount val="9"/>
                <c:pt idx="0">
                  <c:v>426</c:v>
                </c:pt>
                <c:pt idx="1">
                  <c:v>734</c:v>
                </c:pt>
                <c:pt idx="2">
                  <c:v>1334</c:v>
                </c:pt>
                <c:pt idx="3">
                  <c:v>2534</c:v>
                </c:pt>
                <c:pt idx="4">
                  <c:v>4934</c:v>
                </c:pt>
                <c:pt idx="5">
                  <c:v>9734</c:v>
                </c:pt>
                <c:pt idx="6">
                  <c:v>19334</c:v>
                </c:pt>
                <c:pt idx="7">
                  <c:v>38534</c:v>
                </c:pt>
                <c:pt idx="8">
                  <c:v>76930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F-4A43-9D3C-75EECC65FCE7}"/>
            </c:ext>
          </c:extLst>
        </c:ser>
        <c:ser>
          <c:idx val="1"/>
          <c:order val="1"/>
          <c:tx>
            <c:strRef>
              <c:f>'9 - Flash Vs RAM 2'!$A$5</c:f>
              <c:strCache>
                <c:ptCount val="1"/>
                <c:pt idx="0">
                  <c:v>RAM - IIR-f32_df1-1Stage (LPC4370)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'9 - Flash Vs RAM 2'!$B$3:$J$3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'9 - Flash Vs RAM 2'!$B$5:$J$5</c:f>
              <c:numCache>
                <c:formatCode>General</c:formatCode>
                <c:ptCount val="9"/>
                <c:pt idx="0">
                  <c:v>373</c:v>
                </c:pt>
                <c:pt idx="1">
                  <c:v>669</c:v>
                </c:pt>
                <c:pt idx="2">
                  <c:v>1261</c:v>
                </c:pt>
                <c:pt idx="3">
                  <c:v>2445</c:v>
                </c:pt>
                <c:pt idx="4">
                  <c:v>4813</c:v>
                </c:pt>
                <c:pt idx="5">
                  <c:v>9549</c:v>
                </c:pt>
                <c:pt idx="6">
                  <c:v>19021</c:v>
                </c:pt>
                <c:pt idx="7">
                  <c:v>37965</c:v>
                </c:pt>
                <c:pt idx="8">
                  <c:v>75853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AF-4A43-9D3C-75EECC65F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71128"/>
        <c:axId val="348679752"/>
      </c:lineChart>
      <c:lineChart>
        <c:grouping val="standard"/>
        <c:varyColors val="0"/>
        <c:ser>
          <c:idx val="2"/>
          <c:order val="2"/>
          <c:tx>
            <c:v>% Difference</c:v>
          </c:tx>
          <c:spPr>
            <a:ln w="4762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'9 - Flash Vs RAM 2'!$B$3:$J$3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'9 - Flash Vs RAM 2'!$B$6:$J$6</c:f>
              <c:numCache>
                <c:formatCode>General</c:formatCode>
                <c:ptCount val="9"/>
                <c:pt idx="0">
                  <c:v>14.209115281501342</c:v>
                </c:pt>
                <c:pt idx="1">
                  <c:v>9.7159940209267557</c:v>
                </c:pt>
                <c:pt idx="2">
                  <c:v>5.7890563045202219</c:v>
                </c:pt>
                <c:pt idx="3">
                  <c:v>3.6400817995910022</c:v>
                </c:pt>
                <c:pt idx="4">
                  <c:v>2.5140245169333055</c:v>
                </c:pt>
                <c:pt idx="5">
                  <c:v>1.9373756414284218</c:v>
                </c:pt>
                <c:pt idx="6">
                  <c:v>1.6455496556437621</c:v>
                </c:pt>
                <c:pt idx="7">
                  <c:v>1.4987488476228104</c:v>
                </c:pt>
                <c:pt idx="8">
                  <c:v>1.4198515549813455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AF-4A43-9D3C-75EECC65F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80144"/>
        <c:axId val="348679360"/>
      </c:lineChart>
      <c:catAx>
        <c:axId val="348671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Filter Block</a:t>
                </a:r>
                <a:r>
                  <a:rPr lang="en-US" sz="2400" b="1" baseline="0"/>
                  <a:t> Size</a:t>
                </a:r>
                <a:endParaRPr lang="en-US" sz="2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9752"/>
        <c:crosses val="autoZero"/>
        <c:auto val="1"/>
        <c:lblAlgn val="ctr"/>
        <c:lblOffset val="100"/>
        <c:noMultiLvlLbl val="0"/>
      </c:catAx>
      <c:valAx>
        <c:axId val="34867975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 CPU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1128"/>
        <c:crosses val="autoZero"/>
        <c:crossBetween val="between"/>
      </c:valAx>
      <c:valAx>
        <c:axId val="348679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%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80144"/>
        <c:crosses val="max"/>
        <c:crossBetween val="between"/>
      </c:valAx>
      <c:catAx>
        <c:axId val="348680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679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</xdr:colOff>
      <xdr:row>9</xdr:row>
      <xdr:rowOff>157164</xdr:rowOff>
    </xdr:from>
    <xdr:to>
      <xdr:col>24</xdr:col>
      <xdr:colOff>595312</xdr:colOff>
      <xdr:row>49</xdr:row>
      <xdr:rowOff>4763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7</xdr:row>
      <xdr:rowOff>95250</xdr:rowOff>
    </xdr:from>
    <xdr:to>
      <xdr:col>20</xdr:col>
      <xdr:colOff>114300</xdr:colOff>
      <xdr:row>46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280987</xdr:colOff>
      <xdr:row>7</xdr:row>
      <xdr:rowOff>57150</xdr:rowOff>
    </xdr:from>
    <xdr:to>
      <xdr:col>20</xdr:col>
      <xdr:colOff>109537</xdr:colOff>
      <xdr:row>46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280987</xdr:colOff>
      <xdr:row>7</xdr:row>
      <xdr:rowOff>57150</xdr:rowOff>
    </xdr:from>
    <xdr:to>
      <xdr:col>20</xdr:col>
      <xdr:colOff>109537</xdr:colOff>
      <xdr:row>46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280987</xdr:colOff>
      <xdr:row>7</xdr:row>
      <xdr:rowOff>57150</xdr:rowOff>
    </xdr:from>
    <xdr:to>
      <xdr:col>20</xdr:col>
      <xdr:colOff>109537</xdr:colOff>
      <xdr:row>46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280987</xdr:colOff>
      <xdr:row>7</xdr:row>
      <xdr:rowOff>57150</xdr:rowOff>
    </xdr:from>
    <xdr:to>
      <xdr:col>20</xdr:col>
      <xdr:colOff>109537</xdr:colOff>
      <xdr:row>46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280987</xdr:colOff>
      <xdr:row>7</xdr:row>
      <xdr:rowOff>57150</xdr:rowOff>
    </xdr:from>
    <xdr:to>
      <xdr:col>20</xdr:col>
      <xdr:colOff>109537</xdr:colOff>
      <xdr:row>46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280987</xdr:colOff>
      <xdr:row>7</xdr:row>
      <xdr:rowOff>57150</xdr:rowOff>
    </xdr:from>
    <xdr:to>
      <xdr:col>22</xdr:col>
      <xdr:colOff>638735</xdr:colOff>
      <xdr:row>46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280987</xdr:colOff>
      <xdr:row>7</xdr:row>
      <xdr:rowOff>57150</xdr:rowOff>
    </xdr:from>
    <xdr:to>
      <xdr:col>22</xdr:col>
      <xdr:colOff>638735</xdr:colOff>
      <xdr:row>46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280987</xdr:colOff>
      <xdr:row>7</xdr:row>
      <xdr:rowOff>57150</xdr:rowOff>
    </xdr:from>
    <xdr:to>
      <xdr:col>22</xdr:col>
      <xdr:colOff>638735</xdr:colOff>
      <xdr:row>46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280987</xdr:colOff>
      <xdr:row>7</xdr:row>
      <xdr:rowOff>57150</xdr:rowOff>
    </xdr:from>
    <xdr:to>
      <xdr:col>22</xdr:col>
      <xdr:colOff>638735</xdr:colOff>
      <xdr:row>46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10</xdr:row>
      <xdr:rowOff>28574</xdr:rowOff>
    </xdr:from>
    <xdr:to>
      <xdr:col>24</xdr:col>
      <xdr:colOff>504825</xdr:colOff>
      <xdr:row>48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280987</xdr:colOff>
      <xdr:row>7</xdr:row>
      <xdr:rowOff>57150</xdr:rowOff>
    </xdr:from>
    <xdr:to>
      <xdr:col>22</xdr:col>
      <xdr:colOff>638735</xdr:colOff>
      <xdr:row>46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280987</xdr:colOff>
      <xdr:row>7</xdr:row>
      <xdr:rowOff>57150</xdr:rowOff>
    </xdr:from>
    <xdr:to>
      <xdr:col>22</xdr:col>
      <xdr:colOff>638735</xdr:colOff>
      <xdr:row>46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280987</xdr:colOff>
      <xdr:row>7</xdr:row>
      <xdr:rowOff>57150</xdr:rowOff>
    </xdr:from>
    <xdr:to>
      <xdr:col>22</xdr:col>
      <xdr:colOff>638735</xdr:colOff>
      <xdr:row>46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280987</xdr:colOff>
      <xdr:row>7</xdr:row>
      <xdr:rowOff>57150</xdr:rowOff>
    </xdr:from>
    <xdr:to>
      <xdr:col>22</xdr:col>
      <xdr:colOff>638735</xdr:colOff>
      <xdr:row>46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280987</xdr:colOff>
      <xdr:row>7</xdr:row>
      <xdr:rowOff>57150</xdr:rowOff>
    </xdr:from>
    <xdr:to>
      <xdr:col>22</xdr:col>
      <xdr:colOff>638735</xdr:colOff>
      <xdr:row>46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</xdr:colOff>
      <xdr:row>9</xdr:row>
      <xdr:rowOff>157164</xdr:rowOff>
    </xdr:from>
    <xdr:to>
      <xdr:col>24</xdr:col>
      <xdr:colOff>595312</xdr:colOff>
      <xdr:row>49</xdr:row>
      <xdr:rowOff>4763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10</xdr:row>
      <xdr:rowOff>28575</xdr:rowOff>
    </xdr:from>
    <xdr:to>
      <xdr:col>24</xdr:col>
      <xdr:colOff>590550</xdr:colOff>
      <xdr:row>47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10</xdr:row>
      <xdr:rowOff>28575</xdr:rowOff>
    </xdr:from>
    <xdr:to>
      <xdr:col>24</xdr:col>
      <xdr:colOff>409575</xdr:colOff>
      <xdr:row>47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134471</xdr:rowOff>
    </xdr:from>
    <xdr:to>
      <xdr:col>27</xdr:col>
      <xdr:colOff>633133</xdr:colOff>
      <xdr:row>47</xdr:row>
      <xdr:rowOff>156882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</xdr:colOff>
      <xdr:row>4</xdr:row>
      <xdr:rowOff>138111</xdr:rowOff>
    </xdr:from>
    <xdr:to>
      <xdr:col>20</xdr:col>
      <xdr:colOff>619125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8</xdr:row>
      <xdr:rowOff>157162</xdr:rowOff>
    </xdr:from>
    <xdr:to>
      <xdr:col>15</xdr:col>
      <xdr:colOff>581025</xdr:colOff>
      <xdr:row>39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33339</xdr:colOff>
      <xdr:row>8</xdr:row>
      <xdr:rowOff>19049</xdr:rowOff>
    </xdr:from>
    <xdr:to>
      <xdr:col>19</xdr:col>
      <xdr:colOff>585788</xdr:colOff>
      <xdr:row>45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6</xdr:row>
      <xdr:rowOff>114300</xdr:rowOff>
    </xdr:from>
    <xdr:to>
      <xdr:col>19</xdr:col>
      <xdr:colOff>371475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topLeftCell="A4" zoomScaleNormal="100" workbookViewId="0">
      <selection activeCell="C3" sqref="C3:C4"/>
    </sheetView>
  </sheetViews>
  <sheetFormatPr defaultRowHeight="14.25" x14ac:dyDescent="0.45"/>
  <sheetData>
    <row r="2" spans="1:9" x14ac:dyDescent="0.45">
      <c r="A2" t="s">
        <v>15</v>
      </c>
    </row>
    <row r="3" spans="1:9" x14ac:dyDescent="0.45">
      <c r="A3" t="s">
        <v>0</v>
      </c>
      <c r="B3">
        <v>32</v>
      </c>
      <c r="C3">
        <v>64</v>
      </c>
      <c r="D3">
        <v>128</v>
      </c>
      <c r="E3">
        <v>256</v>
      </c>
      <c r="F3">
        <v>512</v>
      </c>
      <c r="G3">
        <v>1024</v>
      </c>
      <c r="H3">
        <v>2048</v>
      </c>
      <c r="I3">
        <v>4096</v>
      </c>
    </row>
    <row r="4" spans="1:9" x14ac:dyDescent="0.45">
      <c r="A4" s="1" t="s">
        <v>3</v>
      </c>
      <c r="B4">
        <v>5457</v>
      </c>
      <c r="C4">
        <v>11894</v>
      </c>
      <c r="D4">
        <v>26399</v>
      </c>
      <c r="E4">
        <v>61208</v>
      </c>
      <c r="F4">
        <v>132803</v>
      </c>
      <c r="G4">
        <v>281193</v>
      </c>
      <c r="H4">
        <v>631636</v>
      </c>
      <c r="I4">
        <v>1351219</v>
      </c>
    </row>
    <row r="5" spans="1:9" x14ac:dyDescent="0.45">
      <c r="A5" s="1" t="s">
        <v>2</v>
      </c>
      <c r="B5">
        <v>2078</v>
      </c>
      <c r="C5">
        <v>4416</v>
      </c>
      <c r="D5">
        <v>8159</v>
      </c>
      <c r="E5">
        <v>19133</v>
      </c>
      <c r="F5">
        <v>41035</v>
      </c>
      <c r="G5">
        <v>77276</v>
      </c>
      <c r="H5">
        <v>179236</v>
      </c>
      <c r="I5">
        <v>382964</v>
      </c>
    </row>
    <row r="6" spans="1:9" x14ac:dyDescent="0.45">
      <c r="A6" s="1" t="s">
        <v>4</v>
      </c>
      <c r="B6">
        <v>1881</v>
      </c>
      <c r="C6">
        <v>3953</v>
      </c>
      <c r="D6">
        <v>7559</v>
      </c>
      <c r="E6">
        <v>17729</v>
      </c>
      <c r="F6">
        <v>37929</v>
      </c>
      <c r="G6">
        <v>72913</v>
      </c>
      <c r="H6">
        <v>168741</v>
      </c>
      <c r="I6">
        <v>359372</v>
      </c>
    </row>
    <row r="7" spans="1:9" x14ac:dyDescent="0.45">
      <c r="A7" s="1" t="s">
        <v>5</v>
      </c>
      <c r="B7">
        <v>1924</v>
      </c>
      <c r="C7">
        <v>4159</v>
      </c>
      <c r="D7">
        <v>7775</v>
      </c>
      <c r="E7">
        <v>18268</v>
      </c>
      <c r="F7">
        <v>40644</v>
      </c>
      <c r="G7">
        <v>74827</v>
      </c>
      <c r="H7">
        <v>174943</v>
      </c>
      <c r="I7">
        <v>382708</v>
      </c>
    </row>
    <row r="8" spans="1:9" x14ac:dyDescent="0.45">
      <c r="A8" s="1" t="s">
        <v>6</v>
      </c>
      <c r="B8">
        <v>2201</v>
      </c>
      <c r="C8">
        <v>4751</v>
      </c>
      <c r="D8">
        <v>9463</v>
      </c>
      <c r="E8">
        <v>21825</v>
      </c>
      <c r="F8">
        <v>47766</v>
      </c>
      <c r="G8">
        <v>94692</v>
      </c>
      <c r="H8">
        <v>212729</v>
      </c>
      <c r="I8">
        <v>464328</v>
      </c>
    </row>
    <row r="9" spans="1:9" x14ac:dyDescent="0.45">
      <c r="A9" s="1" t="s">
        <v>7</v>
      </c>
      <c r="B9">
        <v>1872</v>
      </c>
      <c r="C9">
        <v>3922</v>
      </c>
      <c r="D9">
        <v>7522</v>
      </c>
      <c r="E9">
        <v>18248</v>
      </c>
      <c r="F9">
        <v>39133</v>
      </c>
      <c r="G9">
        <v>74132</v>
      </c>
      <c r="H9">
        <v>173468</v>
      </c>
      <c r="I9">
        <v>375134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I6"/>
  <sheetViews>
    <sheetView workbookViewId="0">
      <selection activeCell="O7" sqref="O7"/>
    </sheetView>
  </sheetViews>
  <sheetFormatPr defaultRowHeight="14.25" x14ac:dyDescent="0.45"/>
  <cols>
    <col min="1" max="1" width="26.3984375" bestFit="1" customWidth="1"/>
  </cols>
  <sheetData>
    <row r="3" spans="1:9" x14ac:dyDescent="0.45">
      <c r="A3" t="s">
        <v>0</v>
      </c>
      <c r="B3">
        <v>16</v>
      </c>
      <c r="C3">
        <v>32</v>
      </c>
      <c r="D3">
        <v>64</v>
      </c>
      <c r="E3">
        <v>128</v>
      </c>
      <c r="F3">
        <v>256</v>
      </c>
      <c r="G3">
        <v>512</v>
      </c>
      <c r="H3">
        <v>1024</v>
      </c>
      <c r="I3">
        <v>2048</v>
      </c>
    </row>
    <row r="4" spans="1:9" x14ac:dyDescent="0.45">
      <c r="A4" t="s">
        <v>26</v>
      </c>
      <c r="B4">
        <v>2398</v>
      </c>
      <c r="C4">
        <v>4490</v>
      </c>
      <c r="D4">
        <v>8674</v>
      </c>
      <c r="E4">
        <v>17042</v>
      </c>
      <c r="F4">
        <v>33777</v>
      </c>
      <c r="G4">
        <v>67249</v>
      </c>
      <c r="H4">
        <v>134193</v>
      </c>
      <c r="I4">
        <v>268081</v>
      </c>
    </row>
    <row r="5" spans="1:9" x14ac:dyDescent="0.45">
      <c r="A5" t="s">
        <v>27</v>
      </c>
      <c r="B5">
        <v>2410</v>
      </c>
      <c r="C5">
        <v>4468</v>
      </c>
      <c r="D5">
        <v>8584</v>
      </c>
      <c r="E5">
        <v>16816</v>
      </c>
      <c r="F5">
        <v>33279</v>
      </c>
      <c r="G5">
        <v>66207</v>
      </c>
      <c r="H5">
        <v>132063</v>
      </c>
      <c r="I5">
        <v>263775</v>
      </c>
    </row>
    <row r="6" spans="1:9" x14ac:dyDescent="0.45">
      <c r="A6" t="s">
        <v>8</v>
      </c>
      <c r="B6">
        <f t="shared" ref="B6:I6" si="0">ABS((B5-B4)/B5) * 100</f>
        <v>0.49792531120331945</v>
      </c>
      <c r="C6">
        <f t="shared" si="0"/>
        <v>0.49239033124440468</v>
      </c>
      <c r="D6">
        <f t="shared" si="0"/>
        <v>1.048462255358807</v>
      </c>
      <c r="E6">
        <f t="shared" si="0"/>
        <v>1.3439581351094196</v>
      </c>
      <c r="F6">
        <f t="shared" si="0"/>
        <v>1.4964391958892995</v>
      </c>
      <c r="G6">
        <f t="shared" si="0"/>
        <v>1.5738517075233736</v>
      </c>
      <c r="H6">
        <f t="shared" si="0"/>
        <v>1.6128665864019447</v>
      </c>
      <c r="I6">
        <f t="shared" si="0"/>
        <v>1.6324519002938112</v>
      </c>
    </row>
  </sheetData>
  <pageMargins left="0.7" right="0.7" top="0.75" bottom="0.75" header="0.3" footer="0.3"/>
  <pageSetup scale="58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"/>
  <sheetViews>
    <sheetView topLeftCell="A7" workbookViewId="0">
      <selection activeCell="A5" sqref="A5"/>
    </sheetView>
  </sheetViews>
  <sheetFormatPr defaultRowHeight="14.25" x14ac:dyDescent="0.45"/>
  <cols>
    <col min="1" max="1" width="26.3984375" bestFit="1" customWidth="1"/>
    <col min="10" max="10" width="9.73046875" bestFit="1" customWidth="1"/>
  </cols>
  <sheetData>
    <row r="3" spans="1:9" x14ac:dyDescent="0.45">
      <c r="A3" t="s">
        <v>0</v>
      </c>
      <c r="B3">
        <v>32</v>
      </c>
      <c r="C3">
        <v>64</v>
      </c>
      <c r="D3">
        <v>128</v>
      </c>
      <c r="E3">
        <v>256</v>
      </c>
      <c r="F3">
        <v>512</v>
      </c>
      <c r="G3">
        <v>1024</v>
      </c>
      <c r="H3">
        <v>2048</v>
      </c>
      <c r="I3">
        <v>4096</v>
      </c>
    </row>
    <row r="4" spans="1:9" x14ac:dyDescent="0.45">
      <c r="A4" t="s">
        <v>21</v>
      </c>
      <c r="B4">
        <v>1206</v>
      </c>
      <c r="C4">
        <v>2468</v>
      </c>
      <c r="D4">
        <v>4670</v>
      </c>
      <c r="E4">
        <v>10616</v>
      </c>
      <c r="F4">
        <v>23055</v>
      </c>
      <c r="G4">
        <v>45963</v>
      </c>
      <c r="H4">
        <v>103977</v>
      </c>
      <c r="I4">
        <v>227054</v>
      </c>
    </row>
    <row r="5" spans="1:9" x14ac:dyDescent="0.45">
      <c r="A5" t="s">
        <v>22</v>
      </c>
      <c r="B5">
        <v>1924</v>
      </c>
      <c r="C5">
        <v>4159</v>
      </c>
      <c r="D5">
        <v>7775</v>
      </c>
      <c r="E5">
        <v>18268</v>
      </c>
      <c r="F5">
        <v>40644</v>
      </c>
      <c r="G5">
        <v>74827</v>
      </c>
      <c r="H5">
        <v>174943</v>
      </c>
      <c r="I5">
        <v>382708</v>
      </c>
    </row>
    <row r="6" spans="1:9" x14ac:dyDescent="0.45">
      <c r="A6" t="s">
        <v>8</v>
      </c>
      <c r="B6">
        <f>ABS((B5-B4)/B5) * 100</f>
        <v>37.318087318087315</v>
      </c>
      <c r="C6">
        <f t="shared" ref="C6:I6" si="0">ABS((C5-C4)/C5) * 100</f>
        <v>40.658812214474629</v>
      </c>
      <c r="D6">
        <f t="shared" si="0"/>
        <v>39.935691318327976</v>
      </c>
      <c r="E6">
        <f t="shared" si="0"/>
        <v>41.887453470549595</v>
      </c>
      <c r="F6">
        <f t="shared" si="0"/>
        <v>43.275760259816948</v>
      </c>
      <c r="G6">
        <f t="shared" si="0"/>
        <v>38.574311411656218</v>
      </c>
      <c r="H6">
        <f t="shared" si="0"/>
        <v>40.565212669269421</v>
      </c>
      <c r="I6">
        <f t="shared" si="0"/>
        <v>40.671739289484407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6"/>
  <sheetViews>
    <sheetView topLeftCell="A10" workbookViewId="0">
      <selection activeCell="M5" sqref="M5"/>
    </sheetView>
  </sheetViews>
  <sheetFormatPr defaultRowHeight="14.25" x14ac:dyDescent="0.45"/>
  <cols>
    <col min="1" max="1" width="26.3984375" bestFit="1" customWidth="1"/>
    <col min="10" max="10" width="9.73046875" bestFit="1" customWidth="1"/>
  </cols>
  <sheetData>
    <row r="3" spans="1:10" x14ac:dyDescent="0.45">
      <c r="A3" t="s">
        <v>0</v>
      </c>
      <c r="B3">
        <v>16</v>
      </c>
      <c r="C3">
        <v>32</v>
      </c>
      <c r="D3">
        <v>64</v>
      </c>
      <c r="E3">
        <v>128</v>
      </c>
      <c r="F3">
        <v>256</v>
      </c>
      <c r="G3">
        <v>512</v>
      </c>
      <c r="H3">
        <v>1024</v>
      </c>
      <c r="I3">
        <v>2048</v>
      </c>
      <c r="J3">
        <v>4096</v>
      </c>
    </row>
    <row r="4" spans="1:10" x14ac:dyDescent="0.45">
      <c r="A4" t="s">
        <v>21</v>
      </c>
      <c r="B4">
        <v>292</v>
      </c>
      <c r="C4">
        <v>455</v>
      </c>
      <c r="D4">
        <v>870</v>
      </c>
      <c r="E4">
        <v>1703</v>
      </c>
      <c r="F4">
        <v>3367</v>
      </c>
      <c r="G4">
        <v>6695</v>
      </c>
      <c r="H4">
        <v>13353</v>
      </c>
      <c r="I4">
        <v>26664</v>
      </c>
      <c r="J4">
        <v>53291</v>
      </c>
    </row>
    <row r="5" spans="1:10" x14ac:dyDescent="0.45">
      <c r="A5" t="s">
        <v>22</v>
      </c>
      <c r="B5">
        <v>238</v>
      </c>
      <c r="C5">
        <v>425</v>
      </c>
      <c r="D5">
        <v>809</v>
      </c>
      <c r="E5">
        <v>1577</v>
      </c>
      <c r="F5">
        <v>3112</v>
      </c>
      <c r="G5">
        <v>6186</v>
      </c>
      <c r="H5">
        <v>12329</v>
      </c>
      <c r="I5">
        <v>24616</v>
      </c>
      <c r="J5">
        <v>49194</v>
      </c>
    </row>
    <row r="6" spans="1:10" x14ac:dyDescent="0.45">
      <c r="A6" t="s">
        <v>8</v>
      </c>
      <c r="B6">
        <f>ABS((B5-B4)/B5) * 100</f>
        <v>22.689075630252102</v>
      </c>
      <c r="C6">
        <f t="shared" ref="C6:I6" si="0">ABS((C5-C4)/C5) * 100</f>
        <v>7.0588235294117645</v>
      </c>
      <c r="D6">
        <f t="shared" si="0"/>
        <v>7.5401730531520395</v>
      </c>
      <c r="E6">
        <f t="shared" si="0"/>
        <v>7.9898541534559291</v>
      </c>
      <c r="F6">
        <f t="shared" si="0"/>
        <v>8.1940874035989726</v>
      </c>
      <c r="G6">
        <f t="shared" si="0"/>
        <v>8.2282573553184601</v>
      </c>
      <c r="H6">
        <f t="shared" si="0"/>
        <v>8.3056208938275624</v>
      </c>
      <c r="I6">
        <f t="shared" si="0"/>
        <v>8.3197920051998704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6"/>
  <sheetViews>
    <sheetView tabSelected="1" topLeftCell="A4" workbookViewId="0">
      <selection activeCell="M1" sqref="M1"/>
    </sheetView>
  </sheetViews>
  <sheetFormatPr defaultRowHeight="14.25" x14ac:dyDescent="0.45"/>
  <cols>
    <col min="1" max="1" width="26.3984375" bestFit="1" customWidth="1"/>
    <col min="10" max="10" width="9.73046875" bestFit="1" customWidth="1"/>
  </cols>
  <sheetData>
    <row r="3" spans="1:10" x14ac:dyDescent="0.45">
      <c r="A3" t="s">
        <v>0</v>
      </c>
      <c r="B3">
        <v>16</v>
      </c>
      <c r="C3">
        <f>B3*2</f>
        <v>32</v>
      </c>
      <c r="D3">
        <f t="shared" ref="D3:J3" si="0">C3*2</f>
        <v>64</v>
      </c>
      <c r="E3">
        <f t="shared" si="0"/>
        <v>128</v>
      </c>
      <c r="F3">
        <f t="shared" si="0"/>
        <v>256</v>
      </c>
      <c r="G3">
        <f t="shared" si="0"/>
        <v>512</v>
      </c>
      <c r="H3">
        <f t="shared" si="0"/>
        <v>1024</v>
      </c>
      <c r="I3">
        <f t="shared" si="0"/>
        <v>2048</v>
      </c>
      <c r="J3">
        <f t="shared" si="0"/>
        <v>4096</v>
      </c>
    </row>
    <row r="4" spans="1:10" x14ac:dyDescent="0.45">
      <c r="A4" t="s">
        <v>21</v>
      </c>
      <c r="B4">
        <v>382</v>
      </c>
      <c r="C4">
        <v>509</v>
      </c>
      <c r="D4">
        <v>973</v>
      </c>
      <c r="E4">
        <v>1920</v>
      </c>
      <c r="F4">
        <v>3756</v>
      </c>
      <c r="G4">
        <v>7483</v>
      </c>
      <c r="H4">
        <v>14893</v>
      </c>
      <c r="I4">
        <v>29756</v>
      </c>
      <c r="J4">
        <v>59438</v>
      </c>
    </row>
    <row r="5" spans="1:10" x14ac:dyDescent="0.45">
      <c r="A5" t="s">
        <v>22</v>
      </c>
      <c r="B5">
        <v>426</v>
      </c>
      <c r="C5">
        <v>734</v>
      </c>
      <c r="D5">
        <v>1334</v>
      </c>
      <c r="E5">
        <v>2534</v>
      </c>
      <c r="F5">
        <v>4934</v>
      </c>
      <c r="G5">
        <v>9734</v>
      </c>
      <c r="H5">
        <v>19334</v>
      </c>
      <c r="I5">
        <v>38534</v>
      </c>
      <c r="J5">
        <v>76930</v>
      </c>
    </row>
    <row r="6" spans="1:10" x14ac:dyDescent="0.45">
      <c r="A6" t="s">
        <v>8</v>
      </c>
      <c r="B6">
        <f>ABS((B5-B4)/B5) * 100</f>
        <v>10.328638497652582</v>
      </c>
      <c r="C6">
        <f t="shared" ref="C6:J6" si="1">ABS((C5-C4)/C5) * 100</f>
        <v>30.653950953678471</v>
      </c>
      <c r="D6">
        <f t="shared" si="1"/>
        <v>27.061469265367315</v>
      </c>
      <c r="E6">
        <f t="shared" si="1"/>
        <v>24.230465666929753</v>
      </c>
      <c r="F6">
        <f t="shared" si="1"/>
        <v>23.87515200648561</v>
      </c>
      <c r="G6">
        <f t="shared" si="1"/>
        <v>23.12512841586193</v>
      </c>
      <c r="H6">
        <f t="shared" si="1"/>
        <v>22.969897589738288</v>
      </c>
      <c r="I6">
        <f t="shared" si="1"/>
        <v>22.779882700991333</v>
      </c>
      <c r="J6">
        <f t="shared" si="1"/>
        <v>22.737553620174182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"/>
  <sheetViews>
    <sheetView workbookViewId="0">
      <selection activeCell="M3" sqref="M3"/>
    </sheetView>
  </sheetViews>
  <sheetFormatPr defaultRowHeight="14.25" x14ac:dyDescent="0.45"/>
  <cols>
    <col min="1" max="1" width="26.3984375" bestFit="1" customWidth="1"/>
    <col min="10" max="10" width="9.73046875" bestFit="1" customWidth="1"/>
  </cols>
  <sheetData>
    <row r="3" spans="1:9" x14ac:dyDescent="0.45">
      <c r="A3" t="s">
        <v>0</v>
      </c>
      <c r="B3">
        <v>16</v>
      </c>
      <c r="C3">
        <f>B3*2</f>
        <v>32</v>
      </c>
      <c r="D3">
        <f t="shared" ref="D3:I3" si="0">C3*2</f>
        <v>64</v>
      </c>
      <c r="E3">
        <f t="shared" si="0"/>
        <v>128</v>
      </c>
      <c r="F3">
        <f t="shared" si="0"/>
        <v>256</v>
      </c>
      <c r="G3">
        <f t="shared" si="0"/>
        <v>512</v>
      </c>
      <c r="H3">
        <f t="shared" si="0"/>
        <v>1024</v>
      </c>
      <c r="I3">
        <f t="shared" si="0"/>
        <v>2048</v>
      </c>
    </row>
    <row r="4" spans="1:9" x14ac:dyDescent="0.45">
      <c r="A4" t="s">
        <v>21</v>
      </c>
      <c r="B4">
        <v>896</v>
      </c>
      <c r="C4">
        <v>1633</v>
      </c>
      <c r="D4">
        <v>3086</v>
      </c>
      <c r="E4">
        <v>6023</v>
      </c>
      <c r="F4">
        <v>11905</v>
      </c>
      <c r="G4">
        <v>23637</v>
      </c>
      <c r="H4">
        <v>47137</v>
      </c>
      <c r="I4">
        <v>94110</v>
      </c>
    </row>
    <row r="5" spans="1:9" x14ac:dyDescent="0.45">
      <c r="A5" t="s">
        <v>22</v>
      </c>
      <c r="B5">
        <v>2398</v>
      </c>
      <c r="C5">
        <v>4490</v>
      </c>
      <c r="D5">
        <v>8674</v>
      </c>
      <c r="E5">
        <v>17042</v>
      </c>
      <c r="F5">
        <v>33777</v>
      </c>
      <c r="G5">
        <v>67249</v>
      </c>
      <c r="H5">
        <v>134193</v>
      </c>
      <c r="I5">
        <v>268081</v>
      </c>
    </row>
    <row r="6" spans="1:9" x14ac:dyDescent="0.45">
      <c r="A6" t="s">
        <v>8</v>
      </c>
      <c r="B6">
        <f>ABS((B5-B4)/B5) * 100</f>
        <v>62.635529608006671</v>
      </c>
      <c r="C6">
        <f t="shared" ref="C6:I6" si="1">ABS((C5-C4)/C5) * 100</f>
        <v>63.630289532293979</v>
      </c>
      <c r="D6">
        <f t="shared" si="1"/>
        <v>64.422411805395427</v>
      </c>
      <c r="E6">
        <f t="shared" si="1"/>
        <v>64.657904001877711</v>
      </c>
      <c r="F6">
        <f t="shared" si="1"/>
        <v>64.754122627823662</v>
      </c>
      <c r="G6">
        <f t="shared" si="1"/>
        <v>64.851521955716819</v>
      </c>
      <c r="H6">
        <f t="shared" si="1"/>
        <v>64.87372664744062</v>
      </c>
      <c r="I6">
        <f t="shared" si="1"/>
        <v>64.894938470089272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6"/>
  <sheetViews>
    <sheetView topLeftCell="A4" workbookViewId="0">
      <selection activeCell="N5" sqref="N5"/>
    </sheetView>
  </sheetViews>
  <sheetFormatPr defaultRowHeight="14.25" x14ac:dyDescent="0.45"/>
  <cols>
    <col min="1" max="1" width="26.3984375" bestFit="1" customWidth="1"/>
    <col min="10" max="10" width="9.73046875" bestFit="1" customWidth="1"/>
  </cols>
  <sheetData>
    <row r="3" spans="1:10" x14ac:dyDescent="0.45">
      <c r="A3" t="s">
        <v>0</v>
      </c>
      <c r="B3">
        <v>16</v>
      </c>
      <c r="C3">
        <f>B3*2</f>
        <v>32</v>
      </c>
      <c r="D3">
        <f t="shared" ref="D3:I3" si="0">C3*2</f>
        <v>64</v>
      </c>
      <c r="E3">
        <f t="shared" si="0"/>
        <v>128</v>
      </c>
      <c r="F3">
        <f t="shared" si="0"/>
        <v>256</v>
      </c>
      <c r="G3">
        <f t="shared" si="0"/>
        <v>512</v>
      </c>
      <c r="H3">
        <f t="shared" si="0"/>
        <v>1024</v>
      </c>
      <c r="I3">
        <f t="shared" si="0"/>
        <v>2048</v>
      </c>
    </row>
    <row r="4" spans="1:10" x14ac:dyDescent="0.45">
      <c r="A4" t="s">
        <v>21</v>
      </c>
      <c r="B4">
        <v>588</v>
      </c>
      <c r="C4">
        <v>1300</v>
      </c>
      <c r="D4">
        <v>2630</v>
      </c>
      <c r="E4">
        <v>6126</v>
      </c>
      <c r="F4">
        <v>13959</v>
      </c>
      <c r="G4">
        <v>30141</v>
      </c>
      <c r="H4">
        <v>67637</v>
      </c>
      <c r="I4">
        <v>153134</v>
      </c>
      <c r="J4">
        <v>332860</v>
      </c>
    </row>
    <row r="5" spans="1:10" x14ac:dyDescent="0.45">
      <c r="A5" t="s">
        <v>22</v>
      </c>
      <c r="B5">
        <v>980</v>
      </c>
      <c r="C5">
        <v>2306</v>
      </c>
      <c r="D5">
        <v>4532</v>
      </c>
      <c r="E5">
        <v>10999</v>
      </c>
      <c r="F5">
        <v>25984</v>
      </c>
      <c r="G5">
        <v>49653</v>
      </c>
      <c r="H5">
        <v>116244</v>
      </c>
      <c r="I5">
        <v>262996</v>
      </c>
      <c r="J5">
        <v>505094</v>
      </c>
    </row>
    <row r="6" spans="1:10" x14ac:dyDescent="0.45">
      <c r="A6" t="s">
        <v>8</v>
      </c>
      <c r="B6">
        <f>ABS((B5-B4)/B5) * 100</f>
        <v>40</v>
      </c>
      <c r="C6">
        <f t="shared" ref="C6:J6" si="1">ABS((C5-C4)/C5) * 100</f>
        <v>43.625325238508239</v>
      </c>
      <c r="D6">
        <f t="shared" si="1"/>
        <v>41.968225948808474</v>
      </c>
      <c r="E6">
        <f t="shared" si="1"/>
        <v>44.304027638876256</v>
      </c>
      <c r="F6">
        <f t="shared" si="1"/>
        <v>46.278479064039409</v>
      </c>
      <c r="G6">
        <f t="shared" si="1"/>
        <v>39.296719231466376</v>
      </c>
      <c r="H6">
        <f t="shared" si="1"/>
        <v>41.814631292797912</v>
      </c>
      <c r="I6">
        <f t="shared" si="1"/>
        <v>41.773258908880742</v>
      </c>
      <c r="J6">
        <f t="shared" si="1"/>
        <v>34.09939536007159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"/>
  <sheetViews>
    <sheetView zoomScale="85" zoomScaleNormal="85" workbookViewId="0">
      <selection activeCell="A6" sqref="A6"/>
    </sheetView>
  </sheetViews>
  <sheetFormatPr defaultRowHeight="14.25" x14ac:dyDescent="0.45"/>
  <cols>
    <col min="1" max="1" width="26.3984375" bestFit="1" customWidth="1"/>
    <col min="10" max="10" width="9.73046875" bestFit="1" customWidth="1"/>
  </cols>
  <sheetData>
    <row r="3" spans="1:9" x14ac:dyDescent="0.45">
      <c r="A3" t="s">
        <v>0</v>
      </c>
      <c r="B3">
        <v>32</v>
      </c>
      <c r="C3">
        <f>B3*2</f>
        <v>64</v>
      </c>
      <c r="D3">
        <f t="shared" ref="D3:I3" si="0">C3*2</f>
        <v>128</v>
      </c>
      <c r="E3">
        <f t="shared" si="0"/>
        <v>256</v>
      </c>
      <c r="F3">
        <f t="shared" si="0"/>
        <v>512</v>
      </c>
      <c r="G3">
        <f t="shared" si="0"/>
        <v>1024</v>
      </c>
      <c r="H3">
        <f t="shared" si="0"/>
        <v>2048</v>
      </c>
      <c r="I3">
        <f t="shared" si="0"/>
        <v>4096</v>
      </c>
    </row>
    <row r="4" spans="1:9" x14ac:dyDescent="0.45">
      <c r="A4" t="s">
        <v>28</v>
      </c>
      <c r="B4">
        <v>1924</v>
      </c>
      <c r="C4">
        <v>4159</v>
      </c>
      <c r="D4">
        <v>7775</v>
      </c>
      <c r="E4">
        <v>18268</v>
      </c>
      <c r="F4">
        <v>40644</v>
      </c>
      <c r="G4">
        <v>74827</v>
      </c>
      <c r="H4">
        <v>174943</v>
      </c>
      <c r="I4">
        <v>382708</v>
      </c>
    </row>
    <row r="5" spans="1:9" ht="28.5" x14ac:dyDescent="0.45">
      <c r="A5" s="4" t="s">
        <v>57</v>
      </c>
      <c r="B5">
        <v>1979</v>
      </c>
      <c r="C5">
        <v>4104</v>
      </c>
      <c r="D5">
        <v>7757</v>
      </c>
      <c r="E5">
        <v>18630</v>
      </c>
      <c r="F5">
        <v>39881</v>
      </c>
      <c r="G5">
        <v>77824</v>
      </c>
      <c r="H5">
        <v>182528</v>
      </c>
      <c r="I5">
        <v>388381</v>
      </c>
    </row>
    <row r="6" spans="1:9" x14ac:dyDescent="0.45">
      <c r="A6" t="s">
        <v>29</v>
      </c>
      <c r="B6">
        <f>(B5-B4)*100/B5</f>
        <v>2.7791814047498735</v>
      </c>
      <c r="C6">
        <f t="shared" ref="C6:I6" si="1">(C5-C4)*100/C5</f>
        <v>-1.3401559454191032</v>
      </c>
      <c r="D6">
        <f t="shared" si="1"/>
        <v>-0.23204847234755704</v>
      </c>
      <c r="E6">
        <f t="shared" si="1"/>
        <v>1.9431025228126677</v>
      </c>
      <c r="F6">
        <f t="shared" si="1"/>
        <v>-1.9131917454426921</v>
      </c>
      <c r="G6">
        <f t="shared" si="1"/>
        <v>3.8509971217105261</v>
      </c>
      <c r="H6">
        <f t="shared" si="1"/>
        <v>4.1555268232819076</v>
      </c>
      <c r="I6">
        <f t="shared" si="1"/>
        <v>1.4606790754439585</v>
      </c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6"/>
  <sheetViews>
    <sheetView zoomScale="85" zoomScaleNormal="85" workbookViewId="0">
      <selection activeCell="A6" sqref="A6"/>
    </sheetView>
  </sheetViews>
  <sheetFormatPr defaultRowHeight="14.25" x14ac:dyDescent="0.45"/>
  <cols>
    <col min="1" max="1" width="26.3984375" bestFit="1" customWidth="1"/>
    <col min="10" max="10" width="9.73046875" bestFit="1" customWidth="1"/>
  </cols>
  <sheetData>
    <row r="3" spans="1:10" x14ac:dyDescent="0.45">
      <c r="A3" t="s">
        <v>0</v>
      </c>
      <c r="B3">
        <v>16</v>
      </c>
      <c r="C3">
        <f>B3*2</f>
        <v>32</v>
      </c>
      <c r="D3">
        <f t="shared" ref="D3:I3" si="0">C3*2</f>
        <v>64</v>
      </c>
      <c r="E3">
        <f t="shared" si="0"/>
        <v>128</v>
      </c>
      <c r="F3">
        <f t="shared" si="0"/>
        <v>256</v>
      </c>
      <c r="G3">
        <f t="shared" si="0"/>
        <v>512</v>
      </c>
      <c r="H3">
        <f t="shared" si="0"/>
        <v>1024</v>
      </c>
      <c r="I3">
        <f t="shared" si="0"/>
        <v>2048</v>
      </c>
      <c r="J3">
        <v>4096</v>
      </c>
    </row>
    <row r="4" spans="1:10" x14ac:dyDescent="0.45">
      <c r="A4" t="s">
        <v>37</v>
      </c>
      <c r="B4">
        <v>426</v>
      </c>
      <c r="C4">
        <v>734</v>
      </c>
      <c r="D4">
        <v>1334</v>
      </c>
      <c r="E4">
        <v>2534</v>
      </c>
      <c r="F4">
        <v>4934</v>
      </c>
      <c r="G4">
        <v>9734</v>
      </c>
      <c r="H4">
        <v>19334</v>
      </c>
      <c r="I4">
        <v>38534</v>
      </c>
      <c r="J4">
        <v>76930</v>
      </c>
    </row>
    <row r="5" spans="1:10" ht="42.75" x14ac:dyDescent="0.45">
      <c r="A5" s="4" t="s">
        <v>56</v>
      </c>
      <c r="B5">
        <v>407</v>
      </c>
      <c r="C5">
        <v>723</v>
      </c>
      <c r="D5">
        <v>1347</v>
      </c>
      <c r="E5">
        <v>2594</v>
      </c>
      <c r="F5">
        <v>5092</v>
      </c>
      <c r="G5">
        <v>10083</v>
      </c>
      <c r="H5">
        <v>20067</v>
      </c>
      <c r="I5">
        <v>40035</v>
      </c>
      <c r="J5">
        <v>79971</v>
      </c>
    </row>
    <row r="6" spans="1:10" x14ac:dyDescent="0.45">
      <c r="A6" t="s">
        <v>29</v>
      </c>
      <c r="B6">
        <f>(B5-B4)*100/B5</f>
        <v>-4.6683046683046685</v>
      </c>
      <c r="C6">
        <f t="shared" ref="C6:J6" si="1">(C5-C4)*100/C5</f>
        <v>-1.5214384508990317</v>
      </c>
      <c r="D6">
        <f t="shared" si="1"/>
        <v>0.96510764662212323</v>
      </c>
      <c r="E6">
        <f t="shared" si="1"/>
        <v>2.3130300693909023</v>
      </c>
      <c r="F6">
        <f t="shared" si="1"/>
        <v>3.1029065200314219</v>
      </c>
      <c r="G6">
        <f t="shared" si="1"/>
        <v>3.4612714469899832</v>
      </c>
      <c r="H6">
        <f t="shared" si="1"/>
        <v>3.6527632431354959</v>
      </c>
      <c r="I6">
        <f t="shared" si="1"/>
        <v>3.7492194329961284</v>
      </c>
      <c r="J6">
        <f t="shared" si="1"/>
        <v>3.8026284528141452</v>
      </c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"/>
  <sheetViews>
    <sheetView zoomScale="85" zoomScaleNormal="85" workbookViewId="0">
      <selection activeCell="A6" sqref="A6"/>
    </sheetView>
  </sheetViews>
  <sheetFormatPr defaultRowHeight="14.25" x14ac:dyDescent="0.45"/>
  <cols>
    <col min="1" max="1" width="26.3984375" bestFit="1" customWidth="1"/>
    <col min="10" max="10" width="9.73046875" bestFit="1" customWidth="1"/>
  </cols>
  <sheetData>
    <row r="3" spans="1:9" x14ac:dyDescent="0.45">
      <c r="A3" t="s">
        <v>0</v>
      </c>
      <c r="B3">
        <v>16</v>
      </c>
      <c r="C3">
        <f>B3*2</f>
        <v>32</v>
      </c>
      <c r="D3">
        <f t="shared" ref="D3:I3" si="0">C3*2</f>
        <v>64</v>
      </c>
      <c r="E3">
        <f t="shared" si="0"/>
        <v>128</v>
      </c>
      <c r="F3">
        <f t="shared" si="0"/>
        <v>256</v>
      </c>
      <c r="G3">
        <f t="shared" si="0"/>
        <v>512</v>
      </c>
      <c r="H3">
        <f t="shared" si="0"/>
        <v>1024</v>
      </c>
      <c r="I3">
        <f t="shared" si="0"/>
        <v>2048</v>
      </c>
    </row>
    <row r="4" spans="1:9" x14ac:dyDescent="0.45">
      <c r="A4" t="s">
        <v>38</v>
      </c>
      <c r="B4">
        <v>2398</v>
      </c>
      <c r="C4">
        <v>4490</v>
      </c>
      <c r="D4">
        <v>8674</v>
      </c>
      <c r="E4">
        <v>17042</v>
      </c>
      <c r="F4">
        <v>33777</v>
      </c>
      <c r="G4">
        <v>67249</v>
      </c>
      <c r="H4">
        <v>134193</v>
      </c>
      <c r="I4">
        <v>268081</v>
      </c>
    </row>
    <row r="5" spans="1:9" ht="42.75" x14ac:dyDescent="0.45">
      <c r="A5" s="4" t="s">
        <v>55</v>
      </c>
      <c r="B5">
        <v>2212</v>
      </c>
      <c r="C5">
        <v>4114</v>
      </c>
      <c r="D5">
        <v>7913</v>
      </c>
      <c r="E5">
        <v>15514</v>
      </c>
      <c r="F5">
        <v>30714</v>
      </c>
      <c r="G5">
        <v>61114</v>
      </c>
      <c r="H5">
        <v>121913</v>
      </c>
      <c r="I5">
        <v>243512</v>
      </c>
    </row>
    <row r="6" spans="1:9" x14ac:dyDescent="0.45">
      <c r="A6" t="s">
        <v>29</v>
      </c>
      <c r="B6">
        <f>(B5-B4)*100/B5</f>
        <v>-8.4086799276672686</v>
      </c>
      <c r="C6">
        <f t="shared" ref="C6:I6" si="1">(C5-C4)*100/C5</f>
        <v>-9.1395235780262514</v>
      </c>
      <c r="D6">
        <f t="shared" si="1"/>
        <v>-9.6170858081637807</v>
      </c>
      <c r="E6">
        <f t="shared" si="1"/>
        <v>-9.8491684929740888</v>
      </c>
      <c r="F6">
        <f t="shared" si="1"/>
        <v>-9.9726509083805439</v>
      </c>
      <c r="G6">
        <f t="shared" si="1"/>
        <v>-10.038616356317702</v>
      </c>
      <c r="H6">
        <f t="shared" si="1"/>
        <v>-10.072756801981742</v>
      </c>
      <c r="I6">
        <f t="shared" si="1"/>
        <v>-10.089441177436841</v>
      </c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"/>
  <sheetViews>
    <sheetView topLeftCell="A4" zoomScale="85" zoomScaleNormal="85" workbookViewId="0">
      <selection activeCell="C48" sqref="C48:D49"/>
    </sheetView>
  </sheetViews>
  <sheetFormatPr defaultRowHeight="14.25" x14ac:dyDescent="0.45"/>
  <cols>
    <col min="1" max="1" width="26.3984375" bestFit="1" customWidth="1"/>
    <col min="10" max="10" width="9.73046875" bestFit="1" customWidth="1"/>
  </cols>
  <sheetData>
    <row r="3" spans="1:9" x14ac:dyDescent="0.45">
      <c r="A3" t="s">
        <v>0</v>
      </c>
      <c r="B3">
        <v>16</v>
      </c>
      <c r="C3">
        <f>B3*2</f>
        <v>32</v>
      </c>
      <c r="D3">
        <f t="shared" ref="D3:I3" si="0">C3*2</f>
        <v>64</v>
      </c>
      <c r="E3">
        <f t="shared" si="0"/>
        <v>128</v>
      </c>
      <c r="F3">
        <f t="shared" si="0"/>
        <v>256</v>
      </c>
      <c r="G3">
        <f t="shared" si="0"/>
        <v>512</v>
      </c>
      <c r="H3">
        <f t="shared" si="0"/>
        <v>1024</v>
      </c>
      <c r="I3">
        <f t="shared" si="0"/>
        <v>2048</v>
      </c>
    </row>
    <row r="4" spans="1:9" x14ac:dyDescent="0.45">
      <c r="A4" t="s">
        <v>39</v>
      </c>
      <c r="B4">
        <v>1208</v>
      </c>
      <c r="C4">
        <v>3004</v>
      </c>
      <c r="D4">
        <v>5185</v>
      </c>
      <c r="E4">
        <v>13003</v>
      </c>
      <c r="F4">
        <v>23771</v>
      </c>
      <c r="G4">
        <v>58251</v>
      </c>
      <c r="H4">
        <v>109068</v>
      </c>
      <c r="I4">
        <v>257000</v>
      </c>
    </row>
    <row r="5" spans="1:9" ht="42.75" x14ac:dyDescent="0.45">
      <c r="A5" s="4" t="s">
        <v>54</v>
      </c>
      <c r="B5">
        <v>1415</v>
      </c>
      <c r="C5">
        <v>3372</v>
      </c>
      <c r="D5">
        <v>6244</v>
      </c>
      <c r="E5">
        <v>14913</v>
      </c>
      <c r="F5">
        <v>28788</v>
      </c>
      <c r="G5">
        <v>67453</v>
      </c>
      <c r="H5">
        <v>132186</v>
      </c>
      <c r="I5">
        <v>301938</v>
      </c>
    </row>
    <row r="6" spans="1:9" x14ac:dyDescent="0.45">
      <c r="A6" t="s">
        <v>29</v>
      </c>
      <c r="B6">
        <f>(B5-B4)*100/B5</f>
        <v>14.628975265017667</v>
      </c>
      <c r="C6">
        <f t="shared" ref="C6:I6" si="1">(C5-C4)*100/C5</f>
        <v>10.913404507710558</v>
      </c>
      <c r="D6">
        <f t="shared" si="1"/>
        <v>16.960281870595772</v>
      </c>
      <c r="E6">
        <f t="shared" si="1"/>
        <v>12.807617514919869</v>
      </c>
      <c r="F6">
        <f t="shared" si="1"/>
        <v>17.427400305682923</v>
      </c>
      <c r="G6">
        <f t="shared" si="1"/>
        <v>13.642091530398945</v>
      </c>
      <c r="H6">
        <f t="shared" si="1"/>
        <v>17.488992782896826</v>
      </c>
      <c r="I6">
        <f t="shared" si="1"/>
        <v>14.883187939245806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topLeftCell="A10" workbookViewId="0">
      <selection activeCell="B51" sqref="B51"/>
    </sheetView>
  </sheetViews>
  <sheetFormatPr defaultRowHeight="14.25" x14ac:dyDescent="0.45"/>
  <cols>
    <col min="2" max="2" width="12.265625" customWidth="1"/>
  </cols>
  <sheetData>
    <row r="2" spans="1:9" x14ac:dyDescent="0.45">
      <c r="A2" t="s">
        <v>17</v>
      </c>
    </row>
    <row r="3" spans="1:9" x14ac:dyDescent="0.45">
      <c r="A3" t="s">
        <v>0</v>
      </c>
      <c r="B3">
        <v>16</v>
      </c>
      <c r="C3">
        <v>32</v>
      </c>
      <c r="D3">
        <v>64</v>
      </c>
      <c r="E3">
        <v>128</v>
      </c>
      <c r="F3">
        <v>256</v>
      </c>
      <c r="G3">
        <v>512</v>
      </c>
      <c r="H3">
        <v>1024</v>
      </c>
      <c r="I3">
        <v>2048</v>
      </c>
    </row>
    <row r="4" spans="1:9" x14ac:dyDescent="0.45">
      <c r="A4" s="1" t="s">
        <v>3</v>
      </c>
      <c r="B4">
        <v>10135</v>
      </c>
      <c r="C4">
        <v>19707</v>
      </c>
      <c r="D4">
        <v>38847</v>
      </c>
      <c r="E4">
        <v>77127</v>
      </c>
      <c r="F4">
        <v>153688</v>
      </c>
      <c r="G4">
        <v>306807</v>
      </c>
      <c r="H4">
        <v>613049</v>
      </c>
      <c r="I4">
        <v>1225528</v>
      </c>
    </row>
    <row r="5" spans="1:9" x14ac:dyDescent="0.45">
      <c r="A5" s="1" t="s">
        <v>2</v>
      </c>
      <c r="B5">
        <v>2768</v>
      </c>
      <c r="C5">
        <v>5276</v>
      </c>
      <c r="D5">
        <v>10292</v>
      </c>
      <c r="E5">
        <v>20324</v>
      </c>
      <c r="F5">
        <v>40388</v>
      </c>
      <c r="G5">
        <v>80519</v>
      </c>
      <c r="H5">
        <v>160773</v>
      </c>
      <c r="I5">
        <v>321285</v>
      </c>
    </row>
    <row r="6" spans="1:9" x14ac:dyDescent="0.45">
      <c r="A6" s="1" t="s">
        <v>4</v>
      </c>
      <c r="B6">
        <v>2337</v>
      </c>
      <c r="C6">
        <v>4385</v>
      </c>
      <c r="D6">
        <v>8481</v>
      </c>
      <c r="E6">
        <v>16673</v>
      </c>
      <c r="F6">
        <v>33056</v>
      </c>
      <c r="G6">
        <v>65824</v>
      </c>
      <c r="H6">
        <v>131360</v>
      </c>
      <c r="I6">
        <v>262432</v>
      </c>
    </row>
    <row r="7" spans="1:9" x14ac:dyDescent="0.45">
      <c r="A7" s="1" t="s">
        <v>5</v>
      </c>
      <c r="B7">
        <v>2337</v>
      </c>
      <c r="C7">
        <v>4385</v>
      </c>
      <c r="D7">
        <v>8481</v>
      </c>
      <c r="E7">
        <v>16673</v>
      </c>
      <c r="F7">
        <v>33056</v>
      </c>
      <c r="G7">
        <v>65824</v>
      </c>
      <c r="H7">
        <v>131360</v>
      </c>
      <c r="I7">
        <v>262432</v>
      </c>
    </row>
    <row r="8" spans="1:9" x14ac:dyDescent="0.45">
      <c r="A8" s="1" t="s">
        <v>6</v>
      </c>
      <c r="B8">
        <v>2560</v>
      </c>
      <c r="C8">
        <v>4870</v>
      </c>
      <c r="D8">
        <v>9490</v>
      </c>
      <c r="E8">
        <v>18730</v>
      </c>
      <c r="F8">
        <v>37210</v>
      </c>
      <c r="G8">
        <v>74170</v>
      </c>
      <c r="H8">
        <v>148093</v>
      </c>
      <c r="I8">
        <v>295930</v>
      </c>
    </row>
    <row r="9" spans="1:9" x14ac:dyDescent="0.45">
      <c r="A9" s="1" t="s">
        <v>7</v>
      </c>
      <c r="B9">
        <v>2403</v>
      </c>
      <c r="C9">
        <v>4521</v>
      </c>
      <c r="D9">
        <v>8757</v>
      </c>
      <c r="E9">
        <v>17229</v>
      </c>
      <c r="F9">
        <v>34173</v>
      </c>
      <c r="G9">
        <v>68061</v>
      </c>
      <c r="H9">
        <v>135839</v>
      </c>
      <c r="I9">
        <v>271391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6"/>
  <sheetViews>
    <sheetView zoomScale="85" zoomScaleNormal="85" workbookViewId="0">
      <selection activeCell="Z9" sqref="Z9"/>
    </sheetView>
  </sheetViews>
  <sheetFormatPr defaultRowHeight="14.25" x14ac:dyDescent="0.45"/>
  <cols>
    <col min="1" max="1" width="26.3984375" bestFit="1" customWidth="1"/>
    <col min="10" max="10" width="9.73046875" bestFit="1" customWidth="1"/>
  </cols>
  <sheetData>
    <row r="3" spans="1:10" x14ac:dyDescent="0.45">
      <c r="A3" t="s">
        <v>0</v>
      </c>
      <c r="B3">
        <v>16</v>
      </c>
      <c r="C3">
        <f>B3*2</f>
        <v>32</v>
      </c>
      <c r="D3">
        <f t="shared" ref="D3:I3" si="0">C3*2</f>
        <v>64</v>
      </c>
      <c r="E3">
        <f t="shared" si="0"/>
        <v>128</v>
      </c>
      <c r="F3">
        <f t="shared" si="0"/>
        <v>256</v>
      </c>
      <c r="G3">
        <f t="shared" si="0"/>
        <v>512</v>
      </c>
      <c r="H3">
        <f t="shared" si="0"/>
        <v>1024</v>
      </c>
      <c r="I3">
        <f t="shared" si="0"/>
        <v>2048</v>
      </c>
      <c r="J3">
        <v>4096</v>
      </c>
    </row>
    <row r="4" spans="1:10" x14ac:dyDescent="0.45">
      <c r="A4" t="s">
        <v>40</v>
      </c>
      <c r="B4">
        <v>579</v>
      </c>
      <c r="C4">
        <v>996</v>
      </c>
      <c r="D4">
        <v>1812</v>
      </c>
      <c r="E4">
        <v>3444</v>
      </c>
      <c r="F4">
        <v>6708</v>
      </c>
      <c r="G4">
        <v>13236</v>
      </c>
      <c r="H4">
        <v>26292</v>
      </c>
      <c r="I4">
        <v>52406</v>
      </c>
      <c r="J4">
        <v>104632</v>
      </c>
    </row>
    <row r="5" spans="1:10" ht="42.75" x14ac:dyDescent="0.45">
      <c r="A5" s="4" t="s">
        <v>53</v>
      </c>
      <c r="B5">
        <v>544</v>
      </c>
      <c r="C5">
        <v>959</v>
      </c>
      <c r="D5">
        <v>1793</v>
      </c>
      <c r="E5">
        <v>3455</v>
      </c>
      <c r="F5">
        <v>6782</v>
      </c>
      <c r="G5">
        <v>13439</v>
      </c>
      <c r="H5">
        <v>26750</v>
      </c>
      <c r="I5">
        <v>53378</v>
      </c>
      <c r="J5">
        <v>106623</v>
      </c>
    </row>
    <row r="6" spans="1:10" x14ac:dyDescent="0.45">
      <c r="A6" t="s">
        <v>29</v>
      </c>
      <c r="B6">
        <f>(B5-B4)*100/B5</f>
        <v>-6.4338235294117645</v>
      </c>
      <c r="C6">
        <f t="shared" ref="C6:I6" si="1">(C5-C4)*100/C5</f>
        <v>-3.8581856100104277</v>
      </c>
      <c r="D6">
        <f t="shared" si="1"/>
        <v>-1.0596765197992193</v>
      </c>
      <c r="E6">
        <f t="shared" si="1"/>
        <v>0.31837916063675831</v>
      </c>
      <c r="F6">
        <f t="shared" si="1"/>
        <v>1.0911235623709821</v>
      </c>
      <c r="G6">
        <f t="shared" si="1"/>
        <v>1.5105290572215195</v>
      </c>
      <c r="H6">
        <f t="shared" si="1"/>
        <v>1.7121495327102805</v>
      </c>
      <c r="I6">
        <f t="shared" si="1"/>
        <v>1.8209749334931995</v>
      </c>
    </row>
  </sheetData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"/>
  <sheetViews>
    <sheetView zoomScale="85" zoomScaleNormal="85" workbookViewId="0">
      <selection activeCell="A6" sqref="A6"/>
    </sheetView>
  </sheetViews>
  <sheetFormatPr defaultRowHeight="14.25" x14ac:dyDescent="0.45"/>
  <cols>
    <col min="1" max="1" width="26.3984375" bestFit="1" customWidth="1"/>
    <col min="10" max="10" width="9.73046875" bestFit="1" customWidth="1"/>
  </cols>
  <sheetData>
    <row r="3" spans="1:9" x14ac:dyDescent="0.45">
      <c r="A3" t="s">
        <v>0</v>
      </c>
      <c r="B3">
        <v>16</v>
      </c>
      <c r="C3">
        <f>B3*2</f>
        <v>32</v>
      </c>
      <c r="D3">
        <f t="shared" ref="D3:I3" si="0">C3*2</f>
        <v>64</v>
      </c>
      <c r="E3">
        <f t="shared" si="0"/>
        <v>128</v>
      </c>
      <c r="F3">
        <f t="shared" si="0"/>
        <v>256</v>
      </c>
      <c r="G3">
        <f t="shared" si="0"/>
        <v>512</v>
      </c>
      <c r="H3">
        <f t="shared" si="0"/>
        <v>1024</v>
      </c>
      <c r="I3">
        <f t="shared" si="0"/>
        <v>2048</v>
      </c>
    </row>
    <row r="4" spans="1:9" x14ac:dyDescent="0.45">
      <c r="A4" t="s">
        <v>41</v>
      </c>
      <c r="B4">
        <v>2406</v>
      </c>
      <c r="C4">
        <v>4493</v>
      </c>
      <c r="D4">
        <v>8198</v>
      </c>
      <c r="E4">
        <v>16077</v>
      </c>
      <c r="F4">
        <v>31366</v>
      </c>
      <c r="G4">
        <v>62412</v>
      </c>
      <c r="H4">
        <v>124039</v>
      </c>
      <c r="I4">
        <v>247757</v>
      </c>
    </row>
    <row r="5" spans="1:9" ht="42.75" x14ac:dyDescent="0.45">
      <c r="A5" s="4" t="s">
        <v>52</v>
      </c>
      <c r="B5">
        <v>3982</v>
      </c>
      <c r="C5">
        <v>7690</v>
      </c>
      <c r="D5">
        <v>14689</v>
      </c>
      <c r="E5">
        <v>29097</v>
      </c>
      <c r="F5">
        <v>57505</v>
      </c>
      <c r="G5">
        <v>114731</v>
      </c>
      <c r="H5">
        <v>228770</v>
      </c>
      <c r="I5">
        <v>457259</v>
      </c>
    </row>
    <row r="6" spans="1:9" x14ac:dyDescent="0.45">
      <c r="A6" t="s">
        <v>29</v>
      </c>
      <c r="B6">
        <f>(B5-B4)*100/B5</f>
        <v>39.578101456554492</v>
      </c>
      <c r="C6">
        <f t="shared" ref="C6:I6" si="1">(C5-C4)*100/C5</f>
        <v>41.573472041612483</v>
      </c>
      <c r="D6">
        <f t="shared" si="1"/>
        <v>44.189529579957792</v>
      </c>
      <c r="E6">
        <f t="shared" si="1"/>
        <v>44.746881121765128</v>
      </c>
      <c r="F6">
        <f t="shared" si="1"/>
        <v>45.455177810625166</v>
      </c>
      <c r="G6">
        <f t="shared" si="1"/>
        <v>45.60145034907741</v>
      </c>
      <c r="H6">
        <f t="shared" si="1"/>
        <v>45.780041089303666</v>
      </c>
      <c r="I6">
        <f t="shared" si="1"/>
        <v>45.816922138219262</v>
      </c>
    </row>
  </sheetData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6"/>
  <sheetViews>
    <sheetView zoomScale="85" zoomScaleNormal="85" workbookViewId="0">
      <selection activeCell="O5" sqref="O5"/>
    </sheetView>
  </sheetViews>
  <sheetFormatPr defaultRowHeight="14.25" x14ac:dyDescent="0.45"/>
  <cols>
    <col min="1" max="1" width="26.3984375" bestFit="1" customWidth="1"/>
    <col min="10" max="10" width="9.73046875" bestFit="1" customWidth="1"/>
  </cols>
  <sheetData>
    <row r="3" spans="1:10" x14ac:dyDescent="0.45">
      <c r="A3" t="s">
        <v>0</v>
      </c>
      <c r="B3">
        <v>16</v>
      </c>
      <c r="C3">
        <f>B3*2</f>
        <v>32</v>
      </c>
      <c r="D3">
        <f t="shared" ref="D3:I3" si="0">C3*2</f>
        <v>64</v>
      </c>
      <c r="E3">
        <f t="shared" si="0"/>
        <v>128</v>
      </c>
      <c r="F3">
        <f t="shared" si="0"/>
        <v>256</v>
      </c>
      <c r="G3">
        <f t="shared" si="0"/>
        <v>512</v>
      </c>
      <c r="H3">
        <f t="shared" si="0"/>
        <v>1024</v>
      </c>
      <c r="I3">
        <f t="shared" si="0"/>
        <v>2048</v>
      </c>
      <c r="J3">
        <v>4096</v>
      </c>
    </row>
    <row r="4" spans="1:10" x14ac:dyDescent="0.45">
      <c r="A4" t="s">
        <v>42</v>
      </c>
      <c r="B4">
        <v>417</v>
      </c>
      <c r="C4">
        <v>677</v>
      </c>
      <c r="D4">
        <v>1189</v>
      </c>
      <c r="E4">
        <v>2213</v>
      </c>
      <c r="F4">
        <v>4261</v>
      </c>
      <c r="G4">
        <v>8357</v>
      </c>
      <c r="H4">
        <v>16549</v>
      </c>
      <c r="I4">
        <v>32935</v>
      </c>
      <c r="J4">
        <v>65705</v>
      </c>
    </row>
    <row r="5" spans="1:10" ht="42.75" x14ac:dyDescent="0.45">
      <c r="A5" s="4" t="s">
        <v>51</v>
      </c>
      <c r="B5">
        <v>401</v>
      </c>
      <c r="C5">
        <v>665</v>
      </c>
      <c r="D5">
        <v>1193</v>
      </c>
      <c r="E5">
        <v>2249</v>
      </c>
      <c r="F5">
        <v>4361</v>
      </c>
      <c r="G5">
        <v>8585</v>
      </c>
      <c r="H5">
        <v>17034</v>
      </c>
      <c r="I5">
        <v>33927</v>
      </c>
      <c r="J5">
        <v>67722</v>
      </c>
    </row>
    <row r="6" spans="1:10" x14ac:dyDescent="0.45">
      <c r="A6" t="s">
        <v>29</v>
      </c>
      <c r="B6">
        <f>(B5-B4)*100/B5</f>
        <v>-3.9900249376558605</v>
      </c>
      <c r="C6">
        <f t="shared" ref="C6:I6" si="1">(C5-C4)*100/C5</f>
        <v>-1.8045112781954886</v>
      </c>
      <c r="D6">
        <f t="shared" si="1"/>
        <v>0.33528918692372173</v>
      </c>
      <c r="E6">
        <f t="shared" si="1"/>
        <v>1.6007114273010228</v>
      </c>
      <c r="F6">
        <f t="shared" si="1"/>
        <v>2.2930520522815869</v>
      </c>
      <c r="G6">
        <f t="shared" si="1"/>
        <v>2.6557949912638321</v>
      </c>
      <c r="H6">
        <f t="shared" si="1"/>
        <v>2.8472466831043794</v>
      </c>
      <c r="I6">
        <f t="shared" si="1"/>
        <v>2.9239248975742034</v>
      </c>
    </row>
  </sheetData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"/>
  <sheetViews>
    <sheetView zoomScale="85" zoomScaleNormal="85" workbookViewId="0">
      <selection activeCell="AA33" sqref="AA33:AA34"/>
    </sheetView>
  </sheetViews>
  <sheetFormatPr defaultRowHeight="14.25" x14ac:dyDescent="0.45"/>
  <cols>
    <col min="1" max="1" width="26.3984375" bestFit="1" customWidth="1"/>
    <col min="10" max="10" width="9.73046875" bestFit="1" customWidth="1"/>
  </cols>
  <sheetData>
    <row r="3" spans="1:9" x14ac:dyDescent="0.45">
      <c r="A3" t="s">
        <v>0</v>
      </c>
      <c r="B3">
        <v>16</v>
      </c>
      <c r="C3">
        <f>B3*2</f>
        <v>32</v>
      </c>
      <c r="D3">
        <f t="shared" ref="D3:I3" si="0">C3*2</f>
        <v>64</v>
      </c>
      <c r="E3">
        <f t="shared" si="0"/>
        <v>128</v>
      </c>
      <c r="F3">
        <f t="shared" si="0"/>
        <v>256</v>
      </c>
      <c r="G3">
        <f t="shared" si="0"/>
        <v>512</v>
      </c>
      <c r="H3">
        <f t="shared" si="0"/>
        <v>1024</v>
      </c>
      <c r="I3">
        <f t="shared" si="0"/>
        <v>2048</v>
      </c>
    </row>
    <row r="4" spans="1:9" x14ac:dyDescent="0.45">
      <c r="A4" t="s">
        <v>43</v>
      </c>
      <c r="B4">
        <v>1613</v>
      </c>
      <c r="C4">
        <v>3009</v>
      </c>
      <c r="D4">
        <v>5793</v>
      </c>
      <c r="E4">
        <v>11361</v>
      </c>
      <c r="F4">
        <v>22496</v>
      </c>
      <c r="G4">
        <v>44770</v>
      </c>
      <c r="H4">
        <v>89313</v>
      </c>
      <c r="I4">
        <v>178401</v>
      </c>
    </row>
    <row r="5" spans="1:9" ht="42.75" x14ac:dyDescent="0.45">
      <c r="A5" s="4" t="s">
        <v>50</v>
      </c>
      <c r="B5">
        <v>3064</v>
      </c>
      <c r="C5">
        <v>5932</v>
      </c>
      <c r="D5">
        <v>11668</v>
      </c>
      <c r="E5">
        <v>23140</v>
      </c>
      <c r="F5">
        <v>46085</v>
      </c>
      <c r="G5">
        <v>91971</v>
      </c>
      <c r="H5">
        <v>183747</v>
      </c>
      <c r="I5">
        <v>367299</v>
      </c>
    </row>
    <row r="6" spans="1:9" x14ac:dyDescent="0.45">
      <c r="A6" t="s">
        <v>29</v>
      </c>
      <c r="B6">
        <f>(B5-B4)*100/B5</f>
        <v>47.356396866840733</v>
      </c>
      <c r="C6">
        <f t="shared" ref="C6:I6" si="1">(C5-C4)*100/C5</f>
        <v>49.275118004045851</v>
      </c>
      <c r="D6">
        <f t="shared" si="1"/>
        <v>50.351388412752826</v>
      </c>
      <c r="E6">
        <f t="shared" si="1"/>
        <v>50.903197925669836</v>
      </c>
      <c r="F6">
        <f t="shared" si="1"/>
        <v>51.185852229575787</v>
      </c>
      <c r="G6">
        <f t="shared" si="1"/>
        <v>51.321612247338834</v>
      </c>
      <c r="H6">
        <f t="shared" si="1"/>
        <v>51.393492138647161</v>
      </c>
      <c r="I6">
        <f t="shared" si="1"/>
        <v>51.428944810631123</v>
      </c>
    </row>
  </sheetData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6"/>
  <sheetViews>
    <sheetView topLeftCell="A4" zoomScale="85" zoomScaleNormal="85" workbookViewId="0">
      <selection activeCell="G48" sqref="G48:G49"/>
    </sheetView>
  </sheetViews>
  <sheetFormatPr defaultRowHeight="14.25" x14ac:dyDescent="0.45"/>
  <cols>
    <col min="1" max="1" width="26.3984375" bestFit="1" customWidth="1"/>
    <col min="10" max="10" width="9.73046875" bestFit="1" customWidth="1"/>
  </cols>
  <sheetData>
    <row r="3" spans="1:10" x14ac:dyDescent="0.45">
      <c r="A3" t="s">
        <v>0</v>
      </c>
      <c r="B3">
        <v>16</v>
      </c>
      <c r="C3">
        <f>B3*2</f>
        <v>32</v>
      </c>
      <c r="D3">
        <f t="shared" ref="D3:I3" si="0">C3*2</f>
        <v>64</v>
      </c>
      <c r="E3">
        <f t="shared" si="0"/>
        <v>128</v>
      </c>
      <c r="F3">
        <f t="shared" si="0"/>
        <v>256</v>
      </c>
      <c r="G3">
        <f t="shared" si="0"/>
        <v>512</v>
      </c>
      <c r="H3">
        <f t="shared" si="0"/>
        <v>1024</v>
      </c>
      <c r="I3">
        <f t="shared" si="0"/>
        <v>2048</v>
      </c>
      <c r="J3">
        <v>4096</v>
      </c>
    </row>
    <row r="4" spans="1:10" x14ac:dyDescent="0.45">
      <c r="A4" t="s">
        <v>44</v>
      </c>
      <c r="B4">
        <v>238</v>
      </c>
      <c r="C4">
        <v>425</v>
      </c>
      <c r="D4">
        <v>809</v>
      </c>
      <c r="E4">
        <v>1577</v>
      </c>
      <c r="F4">
        <v>3112</v>
      </c>
      <c r="G4">
        <v>6186</v>
      </c>
      <c r="H4">
        <v>12329</v>
      </c>
      <c r="I4">
        <v>24616</v>
      </c>
      <c r="J4">
        <v>49194</v>
      </c>
    </row>
    <row r="5" spans="1:10" ht="42.75" x14ac:dyDescent="0.45">
      <c r="A5" s="4" t="s">
        <v>49</v>
      </c>
      <c r="B5">
        <v>253</v>
      </c>
      <c r="C5">
        <v>462</v>
      </c>
      <c r="D5">
        <v>878</v>
      </c>
      <c r="E5">
        <v>1710</v>
      </c>
      <c r="F5">
        <v>3373</v>
      </c>
      <c r="G5">
        <v>6701</v>
      </c>
      <c r="H5">
        <v>13357</v>
      </c>
      <c r="I5">
        <v>26669</v>
      </c>
      <c r="J5">
        <v>53294</v>
      </c>
    </row>
    <row r="6" spans="1:10" x14ac:dyDescent="0.45">
      <c r="A6" t="s">
        <v>29</v>
      </c>
      <c r="B6">
        <f>(B5-B4)*100/B5</f>
        <v>5.9288537549407119</v>
      </c>
      <c r="C6">
        <f t="shared" ref="C6:J6" si="1">(C5-C4)*100/C5</f>
        <v>8.0086580086580081</v>
      </c>
      <c r="D6">
        <f t="shared" si="1"/>
        <v>7.8587699316628701</v>
      </c>
      <c r="E6">
        <f t="shared" si="1"/>
        <v>7.7777777777777777</v>
      </c>
      <c r="F6">
        <f t="shared" si="1"/>
        <v>7.7379187666765494</v>
      </c>
      <c r="G6">
        <f t="shared" si="1"/>
        <v>7.6854200865542452</v>
      </c>
      <c r="H6">
        <f t="shared" si="1"/>
        <v>7.6963389982780566</v>
      </c>
      <c r="I6">
        <f t="shared" si="1"/>
        <v>7.6980764183133976</v>
      </c>
      <c r="J6">
        <f t="shared" si="1"/>
        <v>7.6931737156152664</v>
      </c>
    </row>
  </sheetData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topLeftCell="A2" zoomScale="85" zoomScaleNormal="85" workbookViewId="0">
      <selection activeCell="A5" sqref="A5"/>
    </sheetView>
  </sheetViews>
  <sheetFormatPr defaultRowHeight="14.25" x14ac:dyDescent="0.45"/>
  <cols>
    <col min="1" max="1" width="38" bestFit="1" customWidth="1"/>
  </cols>
  <sheetData>
    <row r="2" spans="1:3" x14ac:dyDescent="0.45">
      <c r="A2" t="s">
        <v>15</v>
      </c>
    </row>
    <row r="3" spans="1:3" x14ac:dyDescent="0.45">
      <c r="A3" t="s">
        <v>0</v>
      </c>
      <c r="B3" s="2" t="s">
        <v>45</v>
      </c>
      <c r="C3" s="2" t="s">
        <v>47</v>
      </c>
    </row>
    <row r="4" spans="1:3" x14ac:dyDescent="0.45">
      <c r="A4" s="1" t="s">
        <v>48</v>
      </c>
      <c r="B4" s="2">
        <v>53</v>
      </c>
      <c r="C4" s="2">
        <v>321</v>
      </c>
    </row>
    <row r="5" spans="1:3" x14ac:dyDescent="0.45">
      <c r="A5" s="1" t="s">
        <v>46</v>
      </c>
      <c r="B5" s="2">
        <v>111</v>
      </c>
      <c r="C5" s="2">
        <v>381</v>
      </c>
    </row>
    <row r="6" spans="1:3" x14ac:dyDescent="0.45">
      <c r="A6" s="1"/>
    </row>
    <row r="7" spans="1:3" x14ac:dyDescent="0.45">
      <c r="A7" s="1"/>
    </row>
    <row r="8" spans="1:3" x14ac:dyDescent="0.45">
      <c r="A8" s="1"/>
    </row>
    <row r="9" spans="1:3" x14ac:dyDescent="0.45">
      <c r="A9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topLeftCell="A7" workbookViewId="0">
      <selection activeCell="W28" sqref="W28"/>
    </sheetView>
  </sheetViews>
  <sheetFormatPr defaultRowHeight="14.25" x14ac:dyDescent="0.45"/>
  <cols>
    <col min="2" max="2" width="12.265625" customWidth="1"/>
  </cols>
  <sheetData>
    <row r="2" spans="1:9" x14ac:dyDescent="0.45">
      <c r="A2" t="s">
        <v>16</v>
      </c>
    </row>
    <row r="3" spans="1:9" x14ac:dyDescent="0.45">
      <c r="A3" t="s">
        <v>0</v>
      </c>
      <c r="B3">
        <v>16</v>
      </c>
      <c r="C3">
        <v>32</v>
      </c>
      <c r="D3">
        <v>64</v>
      </c>
      <c r="E3">
        <v>128</v>
      </c>
      <c r="F3">
        <v>256</v>
      </c>
      <c r="G3">
        <v>512</v>
      </c>
      <c r="H3">
        <v>1024</v>
      </c>
      <c r="I3">
        <v>2048</v>
      </c>
    </row>
    <row r="4" spans="1:9" x14ac:dyDescent="0.45">
      <c r="A4" s="1" t="s">
        <v>3</v>
      </c>
      <c r="B4">
        <v>16761</v>
      </c>
      <c r="C4">
        <v>32938</v>
      </c>
      <c r="D4">
        <v>64155</v>
      </c>
      <c r="E4">
        <v>127722</v>
      </c>
      <c r="F4">
        <v>253722</v>
      </c>
      <c r="G4">
        <v>506859</v>
      </c>
      <c r="H4">
        <v>1011995</v>
      </c>
      <c r="I4">
        <v>2023402</v>
      </c>
    </row>
    <row r="5" spans="1:9" x14ac:dyDescent="0.45">
      <c r="A5" s="1" t="s">
        <v>2</v>
      </c>
      <c r="B5">
        <v>10109</v>
      </c>
      <c r="C5">
        <v>19895</v>
      </c>
      <c r="D5">
        <v>39391</v>
      </c>
      <c r="E5">
        <v>78455</v>
      </c>
      <c r="F5">
        <v>156511</v>
      </c>
      <c r="G5">
        <v>312695</v>
      </c>
      <c r="H5">
        <v>624992</v>
      </c>
      <c r="I5">
        <v>1249658</v>
      </c>
    </row>
    <row r="6" spans="1:9" x14ac:dyDescent="0.45">
      <c r="A6" s="1" t="s">
        <v>4</v>
      </c>
      <c r="B6">
        <v>2417</v>
      </c>
      <c r="C6">
        <v>4505</v>
      </c>
      <c r="D6">
        <v>8211</v>
      </c>
      <c r="E6">
        <v>16089</v>
      </c>
      <c r="F6">
        <v>31379</v>
      </c>
      <c r="G6">
        <v>62424</v>
      </c>
      <c r="H6">
        <v>124052</v>
      </c>
      <c r="I6">
        <v>247769</v>
      </c>
    </row>
    <row r="7" spans="1:9" x14ac:dyDescent="0.45">
      <c r="A7" s="1" t="s">
        <v>5</v>
      </c>
      <c r="B7">
        <v>2406</v>
      </c>
      <c r="C7">
        <v>4493</v>
      </c>
      <c r="D7">
        <v>8198</v>
      </c>
      <c r="E7">
        <v>16077</v>
      </c>
      <c r="F7">
        <v>31366</v>
      </c>
      <c r="G7">
        <v>62412</v>
      </c>
      <c r="H7">
        <v>124039</v>
      </c>
      <c r="I7">
        <v>247757</v>
      </c>
    </row>
    <row r="8" spans="1:9" x14ac:dyDescent="0.45">
      <c r="A8" s="1" t="s">
        <v>6</v>
      </c>
      <c r="B8">
        <v>10869</v>
      </c>
      <c r="C8">
        <v>21479</v>
      </c>
      <c r="D8">
        <v>42665</v>
      </c>
      <c r="E8">
        <v>85063</v>
      </c>
      <c r="F8">
        <v>169832</v>
      </c>
      <c r="G8">
        <v>339398</v>
      </c>
      <c r="H8">
        <v>678504</v>
      </c>
      <c r="I8">
        <v>1356742</v>
      </c>
    </row>
    <row r="9" spans="1:9" x14ac:dyDescent="0.45">
      <c r="A9" s="1" t="s">
        <v>7</v>
      </c>
      <c r="B9">
        <v>6549</v>
      </c>
      <c r="C9">
        <v>12787</v>
      </c>
      <c r="D9">
        <v>25610</v>
      </c>
      <c r="E9">
        <v>50899</v>
      </c>
      <c r="F9">
        <v>101835</v>
      </c>
      <c r="G9">
        <v>203348</v>
      </c>
      <c r="H9">
        <v>406732</v>
      </c>
      <c r="I9">
        <v>813140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"/>
  <sheetViews>
    <sheetView topLeftCell="A7" workbookViewId="0">
      <selection activeCell="M9" sqref="M9"/>
    </sheetView>
  </sheetViews>
  <sheetFormatPr defaultRowHeight="14.25" x14ac:dyDescent="0.45"/>
  <cols>
    <col min="2" max="2" width="12.265625" customWidth="1"/>
  </cols>
  <sheetData>
    <row r="2" spans="1:10" x14ac:dyDescent="0.45">
      <c r="A2" t="s">
        <v>1</v>
      </c>
    </row>
    <row r="3" spans="1:10" x14ac:dyDescent="0.45">
      <c r="A3" t="s">
        <v>0</v>
      </c>
      <c r="B3">
        <v>16</v>
      </c>
      <c r="C3">
        <v>32</v>
      </c>
      <c r="D3">
        <v>64</v>
      </c>
      <c r="E3">
        <v>128</v>
      </c>
      <c r="F3">
        <v>256</v>
      </c>
      <c r="G3">
        <v>512</v>
      </c>
      <c r="H3">
        <v>1024</v>
      </c>
      <c r="I3">
        <v>2048</v>
      </c>
      <c r="J3">
        <v>4096</v>
      </c>
    </row>
    <row r="4" spans="1:10" x14ac:dyDescent="0.45">
      <c r="A4" s="1" t="s">
        <v>3</v>
      </c>
      <c r="B4">
        <v>2571</v>
      </c>
      <c r="C4">
        <v>4955</v>
      </c>
      <c r="D4">
        <v>9707</v>
      </c>
      <c r="E4">
        <v>19211</v>
      </c>
      <c r="F4">
        <v>38213</v>
      </c>
      <c r="G4">
        <v>76231</v>
      </c>
      <c r="H4">
        <v>152263</v>
      </c>
      <c r="I4">
        <v>304327</v>
      </c>
      <c r="J4">
        <v>608455</v>
      </c>
    </row>
    <row r="5" spans="1:10" x14ac:dyDescent="0.45">
      <c r="A5" s="1" t="s">
        <v>2</v>
      </c>
      <c r="B5">
        <v>1504</v>
      </c>
      <c r="C5">
        <v>2813</v>
      </c>
      <c r="D5">
        <v>5405</v>
      </c>
      <c r="E5">
        <v>10589</v>
      </c>
      <c r="F5">
        <v>20957</v>
      </c>
      <c r="G5">
        <v>41699</v>
      </c>
      <c r="H5">
        <v>83168</v>
      </c>
      <c r="I5">
        <v>166112</v>
      </c>
      <c r="J5">
        <v>332000</v>
      </c>
    </row>
    <row r="6" spans="1:10" x14ac:dyDescent="0.45">
      <c r="A6" s="1" t="s">
        <v>4</v>
      </c>
      <c r="B6">
        <v>573</v>
      </c>
      <c r="C6">
        <v>992</v>
      </c>
      <c r="D6">
        <v>1808</v>
      </c>
      <c r="E6">
        <v>3440</v>
      </c>
      <c r="F6">
        <v>6704</v>
      </c>
      <c r="G6">
        <v>13232</v>
      </c>
      <c r="H6">
        <v>26288</v>
      </c>
      <c r="I6">
        <v>52402</v>
      </c>
      <c r="J6">
        <v>104628</v>
      </c>
    </row>
    <row r="7" spans="1:10" x14ac:dyDescent="0.45">
      <c r="A7" s="1" t="s">
        <v>5</v>
      </c>
      <c r="B7">
        <v>579</v>
      </c>
      <c r="C7">
        <v>996</v>
      </c>
      <c r="D7">
        <v>1812</v>
      </c>
      <c r="E7">
        <v>3444</v>
      </c>
      <c r="F7">
        <v>6708</v>
      </c>
      <c r="G7">
        <v>13236</v>
      </c>
      <c r="H7">
        <v>26292</v>
      </c>
      <c r="I7">
        <v>52406</v>
      </c>
      <c r="J7">
        <v>104632</v>
      </c>
    </row>
    <row r="8" spans="1:10" x14ac:dyDescent="0.45">
      <c r="A8" s="1" t="s">
        <v>6</v>
      </c>
      <c r="B8">
        <v>1627</v>
      </c>
      <c r="C8">
        <v>3105</v>
      </c>
      <c r="D8">
        <v>6049</v>
      </c>
      <c r="E8">
        <v>11937</v>
      </c>
      <c r="F8">
        <v>23713</v>
      </c>
      <c r="G8">
        <v>47267</v>
      </c>
      <c r="H8">
        <v>94370</v>
      </c>
      <c r="I8">
        <v>188578</v>
      </c>
      <c r="J8">
        <v>376996</v>
      </c>
    </row>
    <row r="9" spans="1:10" x14ac:dyDescent="0.45">
      <c r="A9" s="1" t="s">
        <v>7</v>
      </c>
      <c r="B9">
        <v>605</v>
      </c>
      <c r="C9">
        <v>1074</v>
      </c>
      <c r="D9">
        <v>2002</v>
      </c>
      <c r="E9">
        <v>3858</v>
      </c>
      <c r="F9">
        <v>7570</v>
      </c>
      <c r="G9">
        <v>14997</v>
      </c>
      <c r="H9">
        <v>29844</v>
      </c>
      <c r="I9">
        <v>59541</v>
      </c>
      <c r="J9">
        <v>118934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"/>
  <sheetViews>
    <sheetView zoomScale="85" zoomScaleNormal="85" workbookViewId="0">
      <selection activeCell="P16" sqref="P16"/>
    </sheetView>
  </sheetViews>
  <sheetFormatPr defaultRowHeight="14.25" x14ac:dyDescent="0.45"/>
  <cols>
    <col min="1" max="1" width="24.1328125" bestFit="1" customWidth="1"/>
  </cols>
  <sheetData>
    <row r="3" spans="1:9" x14ac:dyDescent="0.45">
      <c r="A3" t="s">
        <v>0</v>
      </c>
      <c r="B3">
        <v>32</v>
      </c>
      <c r="C3">
        <v>64</v>
      </c>
      <c r="D3">
        <v>128</v>
      </c>
      <c r="E3">
        <v>256</v>
      </c>
      <c r="F3">
        <v>512</v>
      </c>
      <c r="G3">
        <v>1024</v>
      </c>
      <c r="H3">
        <v>2048</v>
      </c>
      <c r="I3">
        <v>4096</v>
      </c>
    </row>
    <row r="4" spans="1:9" x14ac:dyDescent="0.45">
      <c r="A4" t="s">
        <v>20</v>
      </c>
      <c r="B4">
        <v>1881</v>
      </c>
      <c r="C4">
        <v>3953</v>
      </c>
      <c r="D4">
        <v>7559</v>
      </c>
      <c r="E4">
        <v>17729</v>
      </c>
      <c r="F4">
        <v>37929</v>
      </c>
      <c r="G4">
        <v>72913</v>
      </c>
      <c r="H4">
        <v>168741</v>
      </c>
      <c r="I4">
        <v>359372</v>
      </c>
    </row>
    <row r="5" spans="1:9" x14ac:dyDescent="0.45">
      <c r="A5" t="s">
        <v>19</v>
      </c>
      <c r="B5">
        <v>3160</v>
      </c>
      <c r="C5">
        <v>7950</v>
      </c>
      <c r="D5">
        <v>14691</v>
      </c>
      <c r="E5">
        <v>35933</v>
      </c>
      <c r="F5">
        <v>67306</v>
      </c>
      <c r="G5">
        <v>160763</v>
      </c>
      <c r="H5">
        <v>304208</v>
      </c>
      <c r="I5">
        <v>712902</v>
      </c>
    </row>
    <row r="6" spans="1:9" x14ac:dyDescent="0.45">
      <c r="A6" t="s">
        <v>18</v>
      </c>
      <c r="B6">
        <v>1253</v>
      </c>
      <c r="C6">
        <v>3071</v>
      </c>
      <c r="D6">
        <v>5365</v>
      </c>
      <c r="E6">
        <v>13334</v>
      </c>
      <c r="F6">
        <v>24482</v>
      </c>
      <c r="G6">
        <v>59659</v>
      </c>
      <c r="H6">
        <v>111897</v>
      </c>
      <c r="I6">
        <v>262638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L3" sqref="L3"/>
    </sheetView>
  </sheetViews>
  <sheetFormatPr defaultRowHeight="14.25" x14ac:dyDescent="0.45"/>
  <cols>
    <col min="1" max="1" width="21" bestFit="1" customWidth="1"/>
  </cols>
  <sheetData>
    <row r="1" spans="1:10" x14ac:dyDescent="0.45">
      <c r="A1" t="s">
        <v>0</v>
      </c>
      <c r="C1">
        <v>32</v>
      </c>
      <c r="D1">
        <v>64</v>
      </c>
      <c r="E1">
        <v>128</v>
      </c>
      <c r="F1">
        <v>256</v>
      </c>
      <c r="G1">
        <v>512</v>
      </c>
      <c r="H1">
        <v>1024</v>
      </c>
      <c r="I1">
        <v>2048</v>
      </c>
      <c r="J1">
        <v>4096</v>
      </c>
    </row>
    <row r="2" spans="1:10" x14ac:dyDescent="0.45">
      <c r="A2" t="s">
        <v>23</v>
      </c>
      <c r="C2">
        <v>1924</v>
      </c>
      <c r="D2">
        <v>4159</v>
      </c>
      <c r="E2">
        <v>7775</v>
      </c>
      <c r="F2">
        <v>18268</v>
      </c>
      <c r="G2">
        <v>40644</v>
      </c>
      <c r="H2">
        <v>74827</v>
      </c>
      <c r="I2">
        <v>174943</v>
      </c>
      <c r="J2">
        <v>382708</v>
      </c>
    </row>
    <row r="3" spans="1:10" x14ac:dyDescent="0.45">
      <c r="A3" t="s">
        <v>24</v>
      </c>
      <c r="C3">
        <v>1926</v>
      </c>
      <c r="D3">
        <v>4160</v>
      </c>
      <c r="E3">
        <v>7777</v>
      </c>
      <c r="F3">
        <v>18270</v>
      </c>
      <c r="G3">
        <v>40645</v>
      </c>
      <c r="H3">
        <v>74833</v>
      </c>
      <c r="I3">
        <v>174946</v>
      </c>
      <c r="J3">
        <v>382594</v>
      </c>
    </row>
    <row r="4" spans="1:10" x14ac:dyDescent="0.45">
      <c r="A4" t="s">
        <v>8</v>
      </c>
      <c r="C4">
        <f>ABS(C3-C2)*100/C3</f>
        <v>0.10384215991692627</v>
      </c>
      <c r="D4">
        <f t="shared" ref="D4:J4" si="0">ABS(D3-D2)*100/D3</f>
        <v>2.403846153846154E-2</v>
      </c>
      <c r="E4">
        <f t="shared" si="0"/>
        <v>2.5716857400025717E-2</v>
      </c>
      <c r="F4">
        <f t="shared" si="0"/>
        <v>1.0946907498631636E-2</v>
      </c>
      <c r="G4">
        <f t="shared" si="0"/>
        <v>2.4603272235207284E-3</v>
      </c>
      <c r="H4">
        <f t="shared" si="0"/>
        <v>8.0178530862052844E-3</v>
      </c>
      <c r="I4">
        <f t="shared" si="0"/>
        <v>1.7148148571559225E-3</v>
      </c>
      <c r="J4">
        <f t="shared" si="0"/>
        <v>2.9796599005734538E-2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6"/>
  <sheetViews>
    <sheetView workbookViewId="0">
      <selection activeCell="I7" sqref="I7"/>
    </sheetView>
  </sheetViews>
  <sheetFormatPr defaultRowHeight="14.25" x14ac:dyDescent="0.45"/>
  <cols>
    <col min="3" max="3" width="24.6640625" bestFit="1" customWidth="1"/>
    <col min="4" max="4" width="24" bestFit="1" customWidth="1"/>
    <col min="5" max="5" width="22.6640625" bestFit="1" customWidth="1"/>
    <col min="6" max="6" width="22" bestFit="1" customWidth="1"/>
    <col min="7" max="7" width="11.265625" bestFit="1" customWidth="1"/>
    <col min="8" max="8" width="10.59765625" bestFit="1" customWidth="1"/>
    <col min="9" max="9" width="10" bestFit="1" customWidth="1"/>
  </cols>
  <sheetData>
    <row r="2" spans="2:6" x14ac:dyDescent="0.45">
      <c r="B2" s="2"/>
      <c r="C2" s="2" t="s">
        <v>30</v>
      </c>
      <c r="D2" s="2" t="s">
        <v>31</v>
      </c>
      <c r="E2" s="2" t="s">
        <v>32</v>
      </c>
      <c r="F2" s="2" t="s">
        <v>33</v>
      </c>
    </row>
    <row r="3" spans="2:6" x14ac:dyDescent="0.45">
      <c r="B3" s="3" t="s">
        <v>14</v>
      </c>
      <c r="C3" s="2">
        <v>95</v>
      </c>
      <c r="D3" s="2">
        <v>94</v>
      </c>
      <c r="E3" s="2">
        <v>98</v>
      </c>
      <c r="F3" s="2">
        <v>98</v>
      </c>
    </row>
    <row r="4" spans="2:6" x14ac:dyDescent="0.45">
      <c r="B4" s="3" t="s">
        <v>9</v>
      </c>
      <c r="C4" s="2">
        <v>33</v>
      </c>
      <c r="D4" s="2">
        <v>94</v>
      </c>
      <c r="E4" s="2">
        <v>34</v>
      </c>
      <c r="F4" s="2">
        <v>98</v>
      </c>
    </row>
    <row r="5" spans="2:6" x14ac:dyDescent="0.45">
      <c r="B5" s="3" t="s">
        <v>10</v>
      </c>
      <c r="C5" s="2">
        <v>16</v>
      </c>
      <c r="D5" s="2">
        <v>94</v>
      </c>
      <c r="E5" s="2">
        <v>12</v>
      </c>
      <c r="F5" s="2">
        <v>98</v>
      </c>
    </row>
    <row r="6" spans="2:6" x14ac:dyDescent="0.45">
      <c r="B6" s="3" t="s">
        <v>11</v>
      </c>
      <c r="C6" s="2">
        <v>16</v>
      </c>
      <c r="D6" s="2">
        <v>94</v>
      </c>
      <c r="E6" s="2">
        <v>12</v>
      </c>
      <c r="F6" s="2">
        <v>98</v>
      </c>
    </row>
    <row r="7" spans="2:6" x14ac:dyDescent="0.45">
      <c r="B7" s="3" t="s">
        <v>12</v>
      </c>
      <c r="C7" s="2">
        <v>39</v>
      </c>
      <c r="D7" s="2">
        <v>94</v>
      </c>
      <c r="E7" s="2">
        <v>37</v>
      </c>
      <c r="F7" s="2">
        <v>98</v>
      </c>
    </row>
    <row r="8" spans="2:6" x14ac:dyDescent="0.45">
      <c r="B8" s="3" t="s">
        <v>13</v>
      </c>
      <c r="C8" s="2">
        <v>17</v>
      </c>
      <c r="D8" s="2">
        <v>94</v>
      </c>
      <c r="E8" s="2">
        <v>21</v>
      </c>
      <c r="F8" s="2">
        <v>98</v>
      </c>
    </row>
    <row r="9" spans="2:6" x14ac:dyDescent="0.45">
      <c r="B9" s="1"/>
      <c r="D9" s="1"/>
      <c r="E9" s="1"/>
    </row>
    <row r="10" spans="2:6" x14ac:dyDescent="0.45">
      <c r="B10" s="1"/>
      <c r="D10" s="1"/>
      <c r="E10" s="1"/>
    </row>
    <row r="11" spans="2:6" x14ac:dyDescent="0.45">
      <c r="B11" s="1"/>
      <c r="D11" s="1"/>
      <c r="E11" s="1"/>
    </row>
    <row r="12" spans="2:6" x14ac:dyDescent="0.45">
      <c r="B12" s="1"/>
      <c r="D12" s="1"/>
      <c r="E12" s="1"/>
    </row>
    <row r="13" spans="2:6" x14ac:dyDescent="0.45">
      <c r="B13" s="1"/>
      <c r="D13" s="1"/>
      <c r="E13" s="1"/>
    </row>
    <row r="14" spans="2:6" x14ac:dyDescent="0.45">
      <c r="B14" s="1"/>
      <c r="D14" s="1"/>
      <c r="E14" s="1"/>
    </row>
    <row r="15" spans="2:6" x14ac:dyDescent="0.45">
      <c r="B15" s="1"/>
      <c r="C15" s="1"/>
      <c r="D15" s="1"/>
      <c r="E15" s="1"/>
    </row>
    <row r="16" spans="2:6" x14ac:dyDescent="0.45">
      <c r="B16" s="1"/>
      <c r="C16" s="1"/>
      <c r="D16" s="1"/>
      <c r="E16" s="1"/>
    </row>
    <row r="17" spans="2:5" x14ac:dyDescent="0.45">
      <c r="B17" s="1"/>
      <c r="C17" s="1"/>
      <c r="D17" s="1"/>
      <c r="E17" s="1"/>
    </row>
    <row r="18" spans="2:5" x14ac:dyDescent="0.45">
      <c r="B18" s="1"/>
      <c r="C18" s="1"/>
      <c r="D18" s="1"/>
      <c r="E18" s="1"/>
    </row>
    <row r="19" spans="2:5" x14ac:dyDescent="0.45">
      <c r="B19" s="1"/>
      <c r="C19" s="1"/>
      <c r="D19" s="1"/>
      <c r="E19" s="1"/>
    </row>
    <row r="20" spans="2:5" x14ac:dyDescent="0.45">
      <c r="B20" s="1"/>
      <c r="C20" s="1"/>
      <c r="D20" s="1"/>
      <c r="E20" s="1"/>
    </row>
    <row r="21" spans="2:5" x14ac:dyDescent="0.45">
      <c r="B21" s="1"/>
      <c r="D21" s="1"/>
      <c r="E21" s="1"/>
    </row>
    <row r="22" spans="2:5" x14ac:dyDescent="0.45">
      <c r="B22" s="1"/>
      <c r="D22" s="1"/>
      <c r="E22" s="1"/>
    </row>
    <row r="23" spans="2:5" x14ac:dyDescent="0.45">
      <c r="B23" s="1"/>
      <c r="D23" s="1"/>
      <c r="E23" s="1"/>
    </row>
    <row r="24" spans="2:5" x14ac:dyDescent="0.45">
      <c r="B24" s="1"/>
      <c r="D24" s="1"/>
      <c r="E24" s="1"/>
    </row>
    <row r="25" spans="2:5" x14ac:dyDescent="0.45">
      <c r="B25" s="1"/>
      <c r="D25" s="1"/>
      <c r="E25" s="1"/>
    </row>
    <row r="26" spans="2:5" x14ac:dyDescent="0.45">
      <c r="B26" s="1"/>
      <c r="D26" s="1"/>
      <c r="E26" s="1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"/>
  <sheetViews>
    <sheetView topLeftCell="A4" workbookViewId="0">
      <selection activeCell="A6" sqref="A6"/>
    </sheetView>
  </sheetViews>
  <sheetFormatPr defaultRowHeight="14.25" x14ac:dyDescent="0.45"/>
  <cols>
    <col min="1" max="1" width="26.3984375" bestFit="1" customWidth="1"/>
  </cols>
  <sheetData>
    <row r="3" spans="1:9" x14ac:dyDescent="0.45">
      <c r="A3" t="s">
        <v>0</v>
      </c>
      <c r="B3">
        <v>32</v>
      </c>
      <c r="C3">
        <v>64</v>
      </c>
      <c r="D3">
        <v>128</v>
      </c>
      <c r="E3">
        <v>256</v>
      </c>
      <c r="F3">
        <v>512</v>
      </c>
      <c r="G3">
        <v>1024</v>
      </c>
      <c r="H3">
        <v>2048</v>
      </c>
      <c r="I3">
        <v>4096</v>
      </c>
    </row>
    <row r="4" spans="1:9" x14ac:dyDescent="0.45">
      <c r="A4" t="s">
        <v>34</v>
      </c>
      <c r="B4">
        <v>1924</v>
      </c>
      <c r="C4">
        <v>4159</v>
      </c>
      <c r="D4">
        <v>7775</v>
      </c>
      <c r="E4">
        <v>18268</v>
      </c>
      <c r="F4">
        <v>40644</v>
      </c>
      <c r="G4">
        <v>74827</v>
      </c>
      <c r="H4">
        <v>174943</v>
      </c>
      <c r="I4">
        <v>382708</v>
      </c>
    </row>
    <row r="5" spans="1:9" x14ac:dyDescent="0.45">
      <c r="A5" t="s">
        <v>35</v>
      </c>
      <c r="B5">
        <v>1564</v>
      </c>
      <c r="C5">
        <v>3479</v>
      </c>
      <c r="D5">
        <v>6716</v>
      </c>
      <c r="E5">
        <v>15635</v>
      </c>
      <c r="F5">
        <v>34325</v>
      </c>
      <c r="G5">
        <v>65147</v>
      </c>
      <c r="H5">
        <v>149350</v>
      </c>
      <c r="I5">
        <v>323899</v>
      </c>
    </row>
    <row r="6" spans="1:9" x14ac:dyDescent="0.45">
      <c r="A6" t="s">
        <v>8</v>
      </c>
      <c r="B6">
        <f>ROUND(ABS((B5-B4)/B5) * 100,0)</f>
        <v>23</v>
      </c>
      <c r="C6">
        <f t="shared" ref="C6:I6" si="0">ROUND(ABS((C5-C4)/C5) * 100,0)</f>
        <v>20</v>
      </c>
      <c r="D6">
        <f t="shared" si="0"/>
        <v>16</v>
      </c>
      <c r="E6">
        <f t="shared" si="0"/>
        <v>17</v>
      </c>
      <c r="F6">
        <f t="shared" si="0"/>
        <v>18</v>
      </c>
      <c r="G6">
        <f t="shared" si="0"/>
        <v>15</v>
      </c>
      <c r="H6">
        <f t="shared" si="0"/>
        <v>17</v>
      </c>
      <c r="I6">
        <f t="shared" si="0"/>
        <v>18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6"/>
  <sheetViews>
    <sheetView workbookViewId="0">
      <selection activeCell="A5" sqref="A5"/>
    </sheetView>
  </sheetViews>
  <sheetFormatPr defaultRowHeight="14.25" x14ac:dyDescent="0.45"/>
  <cols>
    <col min="1" max="1" width="30.59765625" bestFit="1" customWidth="1"/>
  </cols>
  <sheetData>
    <row r="3" spans="1:10" x14ac:dyDescent="0.45">
      <c r="A3" t="s">
        <v>0</v>
      </c>
      <c r="B3">
        <v>16</v>
      </c>
      <c r="C3">
        <v>32</v>
      </c>
      <c r="D3">
        <v>64</v>
      </c>
      <c r="E3">
        <v>128</v>
      </c>
      <c r="F3">
        <v>256</v>
      </c>
      <c r="G3">
        <v>512</v>
      </c>
      <c r="H3">
        <v>1024</v>
      </c>
      <c r="I3">
        <v>2048</v>
      </c>
      <c r="J3">
        <v>4096</v>
      </c>
    </row>
    <row r="4" spans="1:10" x14ac:dyDescent="0.45">
      <c r="A4" t="s">
        <v>36</v>
      </c>
      <c r="B4">
        <v>426</v>
      </c>
      <c r="C4">
        <v>734</v>
      </c>
      <c r="D4">
        <v>1334</v>
      </c>
      <c r="E4">
        <v>2534</v>
      </c>
      <c r="F4">
        <v>4934</v>
      </c>
      <c r="G4">
        <v>9734</v>
      </c>
      <c r="H4">
        <v>19334</v>
      </c>
      <c r="I4">
        <v>38534</v>
      </c>
      <c r="J4">
        <v>76930</v>
      </c>
    </row>
    <row r="5" spans="1:10" x14ac:dyDescent="0.45">
      <c r="A5" t="s">
        <v>25</v>
      </c>
      <c r="B5">
        <v>373</v>
      </c>
      <c r="C5">
        <v>669</v>
      </c>
      <c r="D5">
        <v>1261</v>
      </c>
      <c r="E5">
        <v>2445</v>
      </c>
      <c r="F5">
        <v>4813</v>
      </c>
      <c r="G5">
        <v>9549</v>
      </c>
      <c r="H5">
        <v>19021</v>
      </c>
      <c r="I5">
        <v>37965</v>
      </c>
      <c r="J5">
        <v>75853</v>
      </c>
    </row>
    <row r="6" spans="1:10" x14ac:dyDescent="0.45">
      <c r="A6" t="s">
        <v>8</v>
      </c>
      <c r="B6">
        <f>ABS((B5-B4)/B5) * 100</f>
        <v>14.209115281501342</v>
      </c>
      <c r="C6">
        <f t="shared" ref="C6:J6" si="0">ABS((C5-C4)/C5) * 100</f>
        <v>9.7159940209267557</v>
      </c>
      <c r="D6">
        <f t="shared" si="0"/>
        <v>5.7890563045202219</v>
      </c>
      <c r="E6">
        <f t="shared" si="0"/>
        <v>3.6400817995910022</v>
      </c>
      <c r="F6">
        <f t="shared" si="0"/>
        <v>2.5140245169333055</v>
      </c>
      <c r="G6">
        <f t="shared" si="0"/>
        <v>1.9373756414284218</v>
      </c>
      <c r="H6">
        <f t="shared" si="0"/>
        <v>1.6455496556437621</v>
      </c>
      <c r="I6">
        <f t="shared" si="0"/>
        <v>1.4987488476228104</v>
      </c>
      <c r="J6">
        <f t="shared" si="0"/>
        <v>1.4198515549813455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1 - Opt Compare 1</vt:lpstr>
      <vt:lpstr>2 - Opt Compare 2</vt:lpstr>
      <vt:lpstr>3 - Opt Compare 3</vt:lpstr>
      <vt:lpstr>4 - Opt Compare 4</vt:lpstr>
      <vt:lpstr>5- FFT Compare</vt:lpstr>
      <vt:lpstr>6 - HARD vs SOFT</vt:lpstr>
      <vt:lpstr>7 PID - HARD vs SOFT</vt:lpstr>
      <vt:lpstr>8 - FLASH vs RAM 1</vt:lpstr>
      <vt:lpstr>9 - Flash Vs RAM 2</vt:lpstr>
      <vt:lpstr>10 - Flash Vs RAM</vt:lpstr>
      <vt:lpstr>11 - M4 v M7</vt:lpstr>
      <vt:lpstr>12 - M4 v M7</vt:lpstr>
      <vt:lpstr>13 - M4 v M7</vt:lpstr>
      <vt:lpstr>14 - M4 v M7</vt:lpstr>
      <vt:lpstr>15 - M4 v M7</vt:lpstr>
      <vt:lpstr>16 - GCC vs KEIL</vt:lpstr>
      <vt:lpstr>17 - GCC vs KEIL</vt:lpstr>
      <vt:lpstr>18 - GCC vs KEIL (2)</vt:lpstr>
      <vt:lpstr>19 - GCC vs KEIL (3)</vt:lpstr>
      <vt:lpstr>20 - GCC vs KEIL (4)</vt:lpstr>
      <vt:lpstr>21 - GCC vs KEIL (5)</vt:lpstr>
      <vt:lpstr>22 - GCC vs KEIL (6)</vt:lpstr>
      <vt:lpstr>23 - GCC vs KEIL (7)</vt:lpstr>
      <vt:lpstr>Sheet8</vt:lpstr>
      <vt:lpstr>24 - GCC vs KEIL (8)</vt:lpstr>
      <vt:lpstr>25 - CMSIS Block Vs Eli</vt:lpstr>
    </vt:vector>
  </TitlesOfParts>
  <Company>Applied Research Laboratory - Penn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Elisha M. Hughes</dc:creator>
  <cp:lastModifiedBy>Elisha M. Hughes</cp:lastModifiedBy>
  <cp:lastPrinted>2016-12-04T19:01:24Z</cp:lastPrinted>
  <dcterms:created xsi:type="dcterms:W3CDTF">2015-04-27T17:14:39Z</dcterms:created>
  <dcterms:modified xsi:type="dcterms:W3CDTF">2016-12-04T20:52:33Z</dcterms:modified>
</cp:coreProperties>
</file>