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ESC-M4\"/>
    </mc:Choice>
  </mc:AlternateContent>
  <bookViews>
    <workbookView xWindow="0" yWindow="0" windowWidth="15330" windowHeight="9150" firstSheet="9" activeTab="15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11 - M4 v M7" sheetId="36" r:id="rId11"/>
    <sheet name="12 - M4 v M7" sheetId="37" r:id="rId12"/>
    <sheet name="13 - M4 v M7" sheetId="38" r:id="rId13"/>
    <sheet name="14 - M4 v M7" sheetId="41" r:id="rId14"/>
    <sheet name="15 - M4 v M7" sheetId="39" r:id="rId15"/>
    <sheet name="15 - GCC vs KEIL" sheetId="4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2" l="1"/>
  <c r="D6" i="42"/>
  <c r="E6" i="42"/>
  <c r="F6" i="42"/>
  <c r="G6" i="42"/>
  <c r="H6" i="42"/>
  <c r="I6" i="42"/>
  <c r="B6" i="42"/>
  <c r="D3" i="42"/>
  <c r="E3" i="42" s="1"/>
  <c r="F3" i="42" s="1"/>
  <c r="G3" i="42" s="1"/>
  <c r="H3" i="42" s="1"/>
  <c r="I3" i="42" s="1"/>
  <c r="C3" i="42"/>
  <c r="J6" i="39"/>
  <c r="I6" i="39"/>
  <c r="H6" i="39"/>
  <c r="G6" i="39"/>
  <c r="F6" i="39"/>
  <c r="E6" i="39"/>
  <c r="D6" i="39"/>
  <c r="C6" i="39"/>
  <c r="B6" i="39"/>
  <c r="I6" i="41"/>
  <c r="H6" i="41"/>
  <c r="G6" i="41"/>
  <c r="F6" i="41"/>
  <c r="E6" i="41"/>
  <c r="D6" i="41"/>
  <c r="C6" i="41"/>
  <c r="B6" i="41"/>
  <c r="C3" i="41"/>
  <c r="D3" i="41" s="1"/>
  <c r="E3" i="41" s="1"/>
  <c r="F3" i="41" s="1"/>
  <c r="G3" i="41" s="1"/>
  <c r="H3" i="41" s="1"/>
  <c r="I3" i="41" s="1"/>
  <c r="D4" i="33"/>
  <c r="E4" i="33"/>
  <c r="F4" i="33"/>
  <c r="G4" i="33"/>
  <c r="H4" i="33"/>
  <c r="I4" i="33"/>
  <c r="J4" i="33"/>
  <c r="C4" i="33"/>
  <c r="C3" i="39" l="1"/>
  <c r="D3" i="39" s="1"/>
  <c r="E3" i="39" s="1"/>
  <c r="F3" i="39" s="1"/>
  <c r="G3" i="39" s="1"/>
  <c r="H3" i="39" s="1"/>
  <c r="I3" i="39" s="1"/>
  <c r="J6" i="38"/>
  <c r="D3" i="38"/>
  <c r="E3" i="38" s="1"/>
  <c r="F3" i="38" s="1"/>
  <c r="G3" i="38" s="1"/>
  <c r="H3" i="38" s="1"/>
  <c r="I3" i="38" s="1"/>
  <c r="J3" i="38" s="1"/>
  <c r="C3" i="38"/>
  <c r="I6" i="38"/>
  <c r="H6" i="38"/>
  <c r="G6" i="38"/>
  <c r="F6" i="38"/>
  <c r="E6" i="38"/>
  <c r="D6" i="38"/>
  <c r="C6" i="38"/>
  <c r="B6" i="38"/>
  <c r="I6" i="37"/>
  <c r="H6" i="37"/>
  <c r="G6" i="37"/>
  <c r="F6" i="37"/>
  <c r="E6" i="37"/>
  <c r="D6" i="37"/>
  <c r="C6" i="37"/>
  <c r="B6" i="37"/>
  <c r="C6" i="36"/>
  <c r="D6" i="36"/>
  <c r="E6" i="36"/>
  <c r="F6" i="36"/>
  <c r="G6" i="36"/>
  <c r="H6" i="36"/>
  <c r="I6" i="36"/>
  <c r="B6" i="36"/>
  <c r="C6" i="27" l="1"/>
  <c r="D6" i="27"/>
  <c r="E6" i="27"/>
  <c r="F6" i="27"/>
  <c r="G6" i="27"/>
  <c r="H6" i="27"/>
  <c r="I6" i="27"/>
  <c r="B6" i="27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<sst xmlns="http://schemas.openxmlformats.org/spreadsheetml/2006/main" count="86" uniqueCount="38">
  <si>
    <t>Length</t>
  </si>
  <si>
    <t>IIR-q31_df1-1Stage</t>
  </si>
  <si>
    <t>-01</t>
  </si>
  <si>
    <t>-00</t>
  </si>
  <si>
    <t>-02</t>
  </si>
  <si>
    <t>-03</t>
  </si>
  <si>
    <t>-0g</t>
  </si>
  <si>
    <t>-0s</t>
  </si>
  <si>
    <t>% Difference</t>
  </si>
  <si>
    <t>-O1</t>
  </si>
  <si>
    <t>-O2</t>
  </si>
  <si>
    <t>-O3</t>
  </si>
  <si>
    <t>-Og</t>
  </si>
  <si>
    <t>-Os</t>
  </si>
  <si>
    <t xml:space="preserve">-O0 </t>
  </si>
  <si>
    <t>RFFT-f32-NoBitReverse (Data in Normal Order)</t>
  </si>
  <si>
    <t>FIR-q31_32tap ( HARD ABI)</t>
  </si>
  <si>
    <t>FIR-f32_32tap (HARD ABI)</t>
  </si>
  <si>
    <t>RFFT-q15</t>
  </si>
  <si>
    <t>RFFT-q31</t>
  </si>
  <si>
    <t>RFFT-f32</t>
  </si>
  <si>
    <t>M7 - FLASH + DATA in DTCM</t>
  </si>
  <si>
    <t>M4 - FLASH + DATA in RAM</t>
  </si>
  <si>
    <t xml:space="preserve"> (HARD) RFFT-f32</t>
  </si>
  <si>
    <t xml:space="preserve"> (SOFT) RFFT-f32</t>
  </si>
  <si>
    <t>RAM - IIR-f32_df1-1Stage (LPC4370)</t>
  </si>
  <si>
    <t>FLASH FIR-q31_32tap (LPC4337)</t>
  </si>
  <si>
    <t>RAM FIR-q31_32tap (LPC4370)</t>
  </si>
  <si>
    <t xml:space="preserve">RFFT -O3 HARD ABI GCC 5.4.1 </t>
  </si>
  <si>
    <t xml:space="preserve">RFFT -O3 HARD ABI KEIL
</t>
  </si>
  <si>
    <t>% Difference (POSITIVE GCC WINS)   NEGATIVE KEIL WINS)</t>
  </si>
  <si>
    <t>LPC54114 [FLASH] [HARD ABI]</t>
  </si>
  <si>
    <t>LPC54114 [FLASH] [SOFT ABI]</t>
  </si>
  <si>
    <t>LPC4370 [RAM] [HARD ABI]</t>
  </si>
  <si>
    <t>LPC4370 [RAM] [SOFT ABI]</t>
  </si>
  <si>
    <t>LPC54114 FLASH - RFFT-f32-NormOrder (LPC54114)</t>
  </si>
  <si>
    <t>LPC4370 RAM - CFFT-f32-BitReverse (LPC4370)</t>
  </si>
  <si>
    <t>FLASH - IIR-f32_df1-1Stage (LPC54114)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</si>
</sst>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RFFT-f32- (Normal Ordering) (Hard ABI) (Vertical Log10 Scale)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: LPC54114 [FLASH]</a:t>
            </a:r>
            <a:r>
              <a:rPr lang="en-US" sz="2800" b="1" i="0" u="none" strike="noStrike" baseline="0"/>
              <a:t>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/>
          </a:p>
        </c:rich>
      </c:tx>
      <c:layout>
        <c:manualLayout>
          <c:xMode val="edge"/>
          <c:yMode val="edge"/>
          <c:x val="0.18469970550501291"/>
          <c:y val="1.059402152393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1'!$B$4:$I$4</c:f>
              <c:numCache>
                <c:formatCode>General</c:formatCode>
                <c:ptCount val="8"/>
                <c:pt idx="0">
                  <c:v>5457</c:v>
                </c:pt>
                <c:pt idx="1">
                  <c:v>11894</c:v>
                </c:pt>
                <c:pt idx="2">
                  <c:v>26399</c:v>
                </c:pt>
                <c:pt idx="3">
                  <c:v>61208</c:v>
                </c:pt>
                <c:pt idx="4">
                  <c:v>132803</c:v>
                </c:pt>
                <c:pt idx="5">
                  <c:v>281193</c:v>
                </c:pt>
                <c:pt idx="6">
                  <c:v>631636</c:v>
                </c:pt>
                <c:pt idx="7">
                  <c:v>1351219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0A9-A623-F253C11DCED7}"/>
            </c:ext>
          </c:extLst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1'!$B$5:$I$5</c:f>
              <c:numCache>
                <c:formatCode>General</c:formatCode>
                <c:ptCount val="8"/>
                <c:pt idx="0">
                  <c:v>2078</c:v>
                </c:pt>
                <c:pt idx="1">
                  <c:v>4416</c:v>
                </c:pt>
                <c:pt idx="2">
                  <c:v>8159</c:v>
                </c:pt>
                <c:pt idx="3">
                  <c:v>19133</c:v>
                </c:pt>
                <c:pt idx="4">
                  <c:v>41035</c:v>
                </c:pt>
                <c:pt idx="5">
                  <c:v>77276</c:v>
                </c:pt>
                <c:pt idx="6">
                  <c:v>179236</c:v>
                </c:pt>
                <c:pt idx="7">
                  <c:v>382964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0A9-A623-F253C11DCED7}"/>
            </c:ext>
          </c:extLst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1'!$B$6:$I$6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D-40A9-A623-F253C11DCED7}"/>
            </c:ext>
          </c:extLst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1'!$B$7:$I$7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D-40A9-A623-F253C11DCED7}"/>
            </c:ext>
          </c:extLst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1'!$B$8:$I$8</c:f>
              <c:numCache>
                <c:formatCode>General</c:formatCode>
                <c:ptCount val="8"/>
                <c:pt idx="0">
                  <c:v>2201</c:v>
                </c:pt>
                <c:pt idx="1">
                  <c:v>4751</c:v>
                </c:pt>
                <c:pt idx="2">
                  <c:v>9463</c:v>
                </c:pt>
                <c:pt idx="3">
                  <c:v>21825</c:v>
                </c:pt>
                <c:pt idx="4">
                  <c:v>47766</c:v>
                </c:pt>
                <c:pt idx="5">
                  <c:v>94692</c:v>
                </c:pt>
                <c:pt idx="6">
                  <c:v>212729</c:v>
                </c:pt>
                <c:pt idx="7">
                  <c:v>464328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D-40A9-A623-F253C11DCED7}"/>
            </c:ext>
          </c:extLst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1'!$B$9:$I$9</c:f>
              <c:numCache>
                <c:formatCode>General</c:formatCode>
                <c:ptCount val="8"/>
                <c:pt idx="0">
                  <c:v>1872</c:v>
                </c:pt>
                <c:pt idx="1">
                  <c:v>3922</c:v>
                </c:pt>
                <c:pt idx="2">
                  <c:v>7522</c:v>
                </c:pt>
                <c:pt idx="3">
                  <c:v>18248</c:v>
                </c:pt>
                <c:pt idx="4">
                  <c:v>39133</c:v>
                </c:pt>
                <c:pt idx="5">
                  <c:v>74132</c:v>
                </c:pt>
                <c:pt idx="6">
                  <c:v>173468</c:v>
                </c:pt>
                <c:pt idx="7">
                  <c:v>375134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D-40A9-A623-F253C11D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RFFT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 (-03 HARD)</a:t>
            </a:r>
          </a:p>
          <a:p>
            <a:pPr>
              <a:defRPr/>
            </a:pPr>
            <a:r>
              <a:rPr lang="en-US" sz="2800" b="1" baseline="0"/>
              <a:t>GCC Version: 5.4.1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FLASH FIR-q31_32tap (LPC4337)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B30-8F62-6C9148BA4CA5}"/>
            </c:ext>
          </c:extLst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RAM FIR-q31_32tap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2410</c:v>
                </c:pt>
                <c:pt idx="1">
                  <c:v>4468</c:v>
                </c:pt>
                <c:pt idx="2">
                  <c:v>8584</c:v>
                </c:pt>
                <c:pt idx="3">
                  <c:v>16816</c:v>
                </c:pt>
                <c:pt idx="4">
                  <c:v>33279</c:v>
                </c:pt>
                <c:pt idx="5">
                  <c:v>66207</c:v>
                </c:pt>
                <c:pt idx="6">
                  <c:v>132063</c:v>
                </c:pt>
                <c:pt idx="7">
                  <c:v>263775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0.49792531120331945</c:v>
                </c:pt>
                <c:pt idx="1">
                  <c:v>0.49239033124440468</c:v>
                </c:pt>
                <c:pt idx="2">
                  <c:v>1.048462255358807</c:v>
                </c:pt>
                <c:pt idx="3">
                  <c:v>1.3439581351094196</c:v>
                </c:pt>
                <c:pt idx="4">
                  <c:v>1.4964391958892995</c:v>
                </c:pt>
                <c:pt idx="5">
                  <c:v>1.5738517075233736</c:v>
                </c:pt>
                <c:pt idx="6">
                  <c:v>1.6128665864019447</c:v>
                </c:pt>
                <c:pt idx="7">
                  <c:v>1.6324519002938112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-O3</a:t>
            </a:r>
            <a:r>
              <a:rPr lang="en-US" sz="2800" b="1" baseline="0"/>
              <a:t> HARD ABI GCC 5.4.1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'11 -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M7'!$B$4:$I$4</c:f>
              <c:numCache>
                <c:formatCode>General</c:formatCode>
                <c:ptCount val="8"/>
                <c:pt idx="0">
                  <c:v>1206</c:v>
                </c:pt>
                <c:pt idx="1">
                  <c:v>2468</c:v>
                </c:pt>
                <c:pt idx="2">
                  <c:v>4670</c:v>
                </c:pt>
                <c:pt idx="3">
                  <c:v>10616</c:v>
                </c:pt>
                <c:pt idx="4">
                  <c:v>23055</c:v>
                </c:pt>
                <c:pt idx="5">
                  <c:v>45963</c:v>
                </c:pt>
                <c:pt idx="6">
                  <c:v>103977</c:v>
                </c:pt>
                <c:pt idx="7">
                  <c:v>227054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C-47B7-991D-33C2AFBDB13C}"/>
            </c:ext>
          </c:extLst>
        </c:ser>
        <c:ser>
          <c:idx val="1"/>
          <c:order val="1"/>
          <c:tx>
            <c:strRef>
              <c:f>'11 -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M7'!$B$5:$I$5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M7'!$B$6:$I$6</c:f>
              <c:numCache>
                <c:formatCode>General</c:formatCode>
                <c:ptCount val="8"/>
                <c:pt idx="0">
                  <c:v>37.318087318087315</c:v>
                </c:pt>
                <c:pt idx="1">
                  <c:v>40.658812214474629</c:v>
                </c:pt>
                <c:pt idx="2">
                  <c:v>39.935691318327976</c:v>
                </c:pt>
                <c:pt idx="3">
                  <c:v>41.887453470549595</c:v>
                </c:pt>
                <c:pt idx="4">
                  <c:v>43.275760259816948</c:v>
                </c:pt>
                <c:pt idx="5">
                  <c:v>38.574311411656218</c:v>
                </c:pt>
                <c:pt idx="6">
                  <c:v>40.565212669269421</c:v>
                </c:pt>
                <c:pt idx="7">
                  <c:v>40.671739289484407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Goertzel's Algorithm -O3</a:t>
            </a:r>
            <a:r>
              <a:rPr lang="en-US" sz="2800" b="1" baseline="0"/>
              <a:t> GCC 5.4.1 HARD ABI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'12 -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M7'!$B$4:$J$4</c:f>
              <c:numCache>
                <c:formatCode>General</c:formatCode>
                <c:ptCount val="9"/>
                <c:pt idx="0">
                  <c:v>292</c:v>
                </c:pt>
                <c:pt idx="1">
                  <c:v>455</c:v>
                </c:pt>
                <c:pt idx="2">
                  <c:v>870</c:v>
                </c:pt>
                <c:pt idx="3">
                  <c:v>1703</c:v>
                </c:pt>
                <c:pt idx="4">
                  <c:v>3367</c:v>
                </c:pt>
                <c:pt idx="5">
                  <c:v>6695</c:v>
                </c:pt>
                <c:pt idx="6">
                  <c:v>13353</c:v>
                </c:pt>
                <c:pt idx="7">
                  <c:v>26664</c:v>
                </c:pt>
                <c:pt idx="8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4B69-8AF5-D402FB58F7BC}"/>
            </c:ext>
          </c:extLst>
        </c:ser>
        <c:ser>
          <c:idx val="1"/>
          <c:order val="1"/>
          <c:tx>
            <c:strRef>
              <c:f>'12 -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M7'!$B$5:$J$5</c:f>
              <c:numCache>
                <c:formatCode>General</c:formatCode>
                <c:ptCount val="9"/>
                <c:pt idx="0">
                  <c:v>238</c:v>
                </c:pt>
                <c:pt idx="1">
                  <c:v>425</c:v>
                </c:pt>
                <c:pt idx="2">
                  <c:v>809</c:v>
                </c:pt>
                <c:pt idx="3">
                  <c:v>1577</c:v>
                </c:pt>
                <c:pt idx="4">
                  <c:v>3112</c:v>
                </c:pt>
                <c:pt idx="5">
                  <c:v>6186</c:v>
                </c:pt>
                <c:pt idx="6">
                  <c:v>12329</c:v>
                </c:pt>
                <c:pt idx="7">
                  <c:v>24616</c:v>
                </c:pt>
                <c:pt idx="8">
                  <c:v>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'12 - M4 v M7'!$C$3:$J$3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'12 - M4 v M7'!$B$6:$I$6</c:f>
              <c:numCache>
                <c:formatCode>General</c:formatCode>
                <c:ptCount val="8"/>
                <c:pt idx="0">
                  <c:v>22.689075630252102</c:v>
                </c:pt>
                <c:pt idx="1">
                  <c:v>7.0588235294117645</c:v>
                </c:pt>
                <c:pt idx="2">
                  <c:v>7.5401730531520395</c:v>
                </c:pt>
                <c:pt idx="3">
                  <c:v>7.9898541534559291</c:v>
                </c:pt>
                <c:pt idx="4">
                  <c:v>8.1940874035989726</c:v>
                </c:pt>
                <c:pt idx="5">
                  <c:v>8.2282573553184601</c:v>
                </c:pt>
                <c:pt idx="6">
                  <c:v>8.3056208938275624</c:v>
                </c:pt>
                <c:pt idx="7">
                  <c:v>8.3197920051998704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IIR-f32_df1-1Stage-O3</a:t>
            </a:r>
            <a:r>
              <a:rPr lang="en-US" sz="2800" b="1" baseline="0"/>
              <a:t> GCC 5.4.1 HARD ABI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'13 -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M7'!$B$4:$J$4</c:f>
              <c:numCache>
                <c:formatCode>General</c:formatCode>
                <c:ptCount val="9"/>
                <c:pt idx="0">
                  <c:v>382</c:v>
                </c:pt>
                <c:pt idx="1">
                  <c:v>509</c:v>
                </c:pt>
                <c:pt idx="2">
                  <c:v>973</c:v>
                </c:pt>
                <c:pt idx="3">
                  <c:v>1920</c:v>
                </c:pt>
                <c:pt idx="4">
                  <c:v>3756</c:v>
                </c:pt>
                <c:pt idx="5">
                  <c:v>7483</c:v>
                </c:pt>
                <c:pt idx="6">
                  <c:v>14893</c:v>
                </c:pt>
                <c:pt idx="7">
                  <c:v>29756</c:v>
                </c:pt>
                <c:pt idx="8">
                  <c:v>59438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3-4014-894C-EB12FB5A7426}"/>
            </c:ext>
          </c:extLst>
        </c:ser>
        <c:ser>
          <c:idx val="1"/>
          <c:order val="1"/>
          <c:tx>
            <c:strRef>
              <c:f>'13 -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M7'!$B$5:$J$5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M7'!$B$6:$I$6</c:f>
              <c:numCache>
                <c:formatCode>General</c:formatCode>
                <c:ptCount val="8"/>
                <c:pt idx="0">
                  <c:v>10.328638497652582</c:v>
                </c:pt>
                <c:pt idx="1">
                  <c:v>30.653950953678471</c:v>
                </c:pt>
                <c:pt idx="2">
                  <c:v>27.061469265367315</c:v>
                </c:pt>
                <c:pt idx="3">
                  <c:v>24.230465666929753</c:v>
                </c:pt>
                <c:pt idx="4">
                  <c:v>23.87515200648561</c:v>
                </c:pt>
                <c:pt idx="5">
                  <c:v>23.12512841586193</c:v>
                </c:pt>
                <c:pt idx="6">
                  <c:v>22.969897589738288</c:v>
                </c:pt>
                <c:pt idx="7">
                  <c:v>22.779882700991333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FIR-f32_32tap-O3</a:t>
            </a:r>
            <a:r>
              <a:rPr lang="en-US" sz="2800" b="1" baseline="0"/>
              <a:t> GCC 5.4.1 (HARD ABI) </a:t>
            </a:r>
          </a:p>
        </c:rich>
      </c:tx>
      <c:layout>
        <c:manualLayout>
          <c:xMode val="edge"/>
          <c:yMode val="edge"/>
          <c:x val="0.3957233307921818"/>
          <c:y val="1.4279339580544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'14 -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M7'!$B$4:$J$4</c:f>
              <c:numCache>
                <c:formatCode>General</c:formatCode>
                <c:ptCount val="9"/>
                <c:pt idx="0">
                  <c:v>896</c:v>
                </c:pt>
                <c:pt idx="1">
                  <c:v>1633</c:v>
                </c:pt>
                <c:pt idx="2">
                  <c:v>3086</c:v>
                </c:pt>
                <c:pt idx="3">
                  <c:v>6023</c:v>
                </c:pt>
                <c:pt idx="4">
                  <c:v>11905</c:v>
                </c:pt>
                <c:pt idx="5">
                  <c:v>23637</c:v>
                </c:pt>
                <c:pt idx="6">
                  <c:v>47137</c:v>
                </c:pt>
                <c:pt idx="7">
                  <c:v>94110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7-4C7F-ABAA-2AABDDB42019}"/>
            </c:ext>
          </c:extLst>
        </c:ser>
        <c:ser>
          <c:idx val="1"/>
          <c:order val="1"/>
          <c:tx>
            <c:strRef>
              <c:f>'14 -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M7'!$B$5:$J$5</c:f>
              <c:numCache>
                <c:formatCode>General</c:formatCode>
                <c:ptCount val="9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M7'!$B$6:$I$6</c:f>
              <c:numCache>
                <c:formatCode>General</c:formatCode>
                <c:ptCount val="8"/>
                <c:pt idx="0">
                  <c:v>62.635529608006671</c:v>
                </c:pt>
                <c:pt idx="1">
                  <c:v>63.630289532293979</c:v>
                </c:pt>
                <c:pt idx="2">
                  <c:v>64.422411805395427</c:v>
                </c:pt>
                <c:pt idx="3">
                  <c:v>64.657904001877711</c:v>
                </c:pt>
                <c:pt idx="4">
                  <c:v>64.754122627823662</c:v>
                </c:pt>
                <c:pt idx="5">
                  <c:v>64.851521955716819</c:v>
                </c:pt>
                <c:pt idx="6">
                  <c:v>64.87372664744062</c:v>
                </c:pt>
                <c:pt idx="7">
                  <c:v>64.894938470089272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IIR-q31_df1-1Stage-O3 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'15 -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M7'!$B$4:$J$4</c:f>
              <c:numCache>
                <c:formatCode>General</c:formatCode>
                <c:ptCount val="9"/>
                <c:pt idx="0">
                  <c:v>588</c:v>
                </c:pt>
                <c:pt idx="1">
                  <c:v>1300</c:v>
                </c:pt>
                <c:pt idx="2">
                  <c:v>2630</c:v>
                </c:pt>
                <c:pt idx="3">
                  <c:v>6126</c:v>
                </c:pt>
                <c:pt idx="4">
                  <c:v>13959</c:v>
                </c:pt>
                <c:pt idx="5">
                  <c:v>30141</c:v>
                </c:pt>
                <c:pt idx="6">
                  <c:v>67637</c:v>
                </c:pt>
                <c:pt idx="7">
                  <c:v>153134</c:v>
                </c:pt>
                <c:pt idx="8">
                  <c:v>332860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9CA-AFDD-2C0B6AD7524D}"/>
            </c:ext>
          </c:extLst>
        </c:ser>
        <c:ser>
          <c:idx val="1"/>
          <c:order val="1"/>
          <c:tx>
            <c:strRef>
              <c:f>'15 -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M7'!$B$5:$J$5</c:f>
              <c:numCache>
                <c:formatCode>General</c:formatCode>
                <c:ptCount val="9"/>
                <c:pt idx="0">
                  <c:v>980</c:v>
                </c:pt>
                <c:pt idx="1">
                  <c:v>2306</c:v>
                </c:pt>
                <c:pt idx="2">
                  <c:v>4532</c:v>
                </c:pt>
                <c:pt idx="3">
                  <c:v>10999</c:v>
                </c:pt>
                <c:pt idx="4">
                  <c:v>25984</c:v>
                </c:pt>
                <c:pt idx="5">
                  <c:v>49653</c:v>
                </c:pt>
                <c:pt idx="6">
                  <c:v>116244</c:v>
                </c:pt>
                <c:pt idx="7">
                  <c:v>262996</c:v>
                </c:pt>
                <c:pt idx="8">
                  <c:v>505094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M7'!$B$6:$I$6</c:f>
              <c:numCache>
                <c:formatCode>General</c:formatCode>
                <c:ptCount val="8"/>
                <c:pt idx="0">
                  <c:v>40</c:v>
                </c:pt>
                <c:pt idx="1">
                  <c:v>43.625325238508239</c:v>
                </c:pt>
                <c:pt idx="2">
                  <c:v>41.968225948808474</c:v>
                </c:pt>
                <c:pt idx="3">
                  <c:v>44.304027638876256</c:v>
                </c:pt>
                <c:pt idx="4">
                  <c:v>46.278479064039409</c:v>
                </c:pt>
                <c:pt idx="5">
                  <c:v>39.296719231466376</c:v>
                </c:pt>
                <c:pt idx="6">
                  <c:v>41.814631292797912</c:v>
                </c:pt>
                <c:pt idx="7">
                  <c:v>41.773258908880742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Highest Optmizations </a:t>
            </a: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'15 - GCC vs KEIL'!$A$4</c:f>
              <c:strCache>
                <c:ptCount val="1"/>
                <c:pt idx="0">
                  <c:v>RFFT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GCC vs KEIL'!$B$4:$J$4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017-A6A0-2AA318E6941E}"/>
            </c:ext>
          </c:extLst>
        </c:ser>
        <c:ser>
          <c:idx val="1"/>
          <c:order val="1"/>
          <c:tx>
            <c:strRef>
              <c:f>'15 - GCC vs KEIL'!$A$5</c:f>
              <c:strCache>
                <c:ptCount val="1"/>
                <c:pt idx="0">
                  <c:v>RFFT -O3 HARD ABI KEIL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GCC vs KEIL'!$B$5:$I$5</c:f>
              <c:numCache>
                <c:formatCode>General</c:formatCode>
                <c:ptCount val="8"/>
                <c:pt idx="0">
                  <c:v>2000</c:v>
                </c:pt>
                <c:pt idx="1">
                  <c:v>4151</c:v>
                </c:pt>
                <c:pt idx="2">
                  <c:v>7849</c:v>
                </c:pt>
                <c:pt idx="3">
                  <c:v>18691</c:v>
                </c:pt>
                <c:pt idx="4">
                  <c:v>39903</c:v>
                </c:pt>
                <c:pt idx="5">
                  <c:v>78376</c:v>
                </c:pt>
                <c:pt idx="6">
                  <c:v>182620</c:v>
                </c:pt>
                <c:pt idx="7">
                  <c:v>387973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GCC vs KEIL'!$B$6:$I$6</c:f>
              <c:numCache>
                <c:formatCode>General</c:formatCode>
                <c:ptCount val="8"/>
                <c:pt idx="0">
                  <c:v>3.8</c:v>
                </c:pt>
                <c:pt idx="1">
                  <c:v>-0.19272464466393641</c:v>
                </c:pt>
                <c:pt idx="2">
                  <c:v>0.94279526054274432</c:v>
                </c:pt>
                <c:pt idx="3">
                  <c:v>2.263121288320582</c:v>
                </c:pt>
                <c:pt idx="4">
                  <c:v>-1.8570032328396362</c:v>
                </c:pt>
                <c:pt idx="5">
                  <c:v>4.5281718893538843</c:v>
                </c:pt>
                <c:pt idx="6">
                  <c:v>4.2038111926404556</c:v>
                </c:pt>
                <c:pt idx="7">
                  <c:v>1.3570531970008222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FIR-f32_32tap </a:t>
            </a:r>
            <a:r>
              <a:rPr lang="en-US" sz="2800" b="1" i="0" baseline="0">
                <a:effectLst/>
              </a:rPr>
              <a:t> (Hard ABI)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400" b="1" i="0" baseline="0">
                <a:effectLst/>
              </a:rPr>
              <a:t> </a:t>
            </a:r>
            <a:endParaRPr lang="en-US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10135</c:v>
                </c:pt>
                <c:pt idx="1">
                  <c:v>19707</c:v>
                </c:pt>
                <c:pt idx="2">
                  <c:v>38847</c:v>
                </c:pt>
                <c:pt idx="3">
                  <c:v>77127</c:v>
                </c:pt>
                <c:pt idx="4">
                  <c:v>153688</c:v>
                </c:pt>
                <c:pt idx="5">
                  <c:v>306807</c:v>
                </c:pt>
                <c:pt idx="6">
                  <c:v>613049</c:v>
                </c:pt>
                <c:pt idx="7">
                  <c:v>1225528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4F2-A868-AC10A1ECA065}"/>
            </c:ext>
          </c:extLst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2768</c:v>
                </c:pt>
                <c:pt idx="1">
                  <c:v>5276</c:v>
                </c:pt>
                <c:pt idx="2">
                  <c:v>10292</c:v>
                </c:pt>
                <c:pt idx="3">
                  <c:v>20324</c:v>
                </c:pt>
                <c:pt idx="4">
                  <c:v>40388</c:v>
                </c:pt>
                <c:pt idx="5">
                  <c:v>80519</c:v>
                </c:pt>
                <c:pt idx="6">
                  <c:v>160773</c:v>
                </c:pt>
                <c:pt idx="7">
                  <c:v>321285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7-44F2-A868-AC10A1ECA065}"/>
            </c:ext>
          </c:extLst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7-44F2-A868-AC10A1ECA065}"/>
            </c:ext>
          </c:extLst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7-44F2-A868-AC10A1ECA065}"/>
            </c:ext>
          </c:extLst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2560</c:v>
                </c:pt>
                <c:pt idx="1">
                  <c:v>4870</c:v>
                </c:pt>
                <c:pt idx="2">
                  <c:v>9490</c:v>
                </c:pt>
                <c:pt idx="3">
                  <c:v>18730</c:v>
                </c:pt>
                <c:pt idx="4">
                  <c:v>37210</c:v>
                </c:pt>
                <c:pt idx="5">
                  <c:v>74170</c:v>
                </c:pt>
                <c:pt idx="6">
                  <c:v>148093</c:v>
                </c:pt>
                <c:pt idx="7">
                  <c:v>295930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7-44F2-A868-AC10A1ECA065}"/>
            </c:ext>
          </c:extLst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2403</c:v>
                </c:pt>
                <c:pt idx="1">
                  <c:v>4521</c:v>
                </c:pt>
                <c:pt idx="2">
                  <c:v>8757</c:v>
                </c:pt>
                <c:pt idx="3">
                  <c:v>17229</c:v>
                </c:pt>
                <c:pt idx="4">
                  <c:v>34173</c:v>
                </c:pt>
                <c:pt idx="5">
                  <c:v>68061</c:v>
                </c:pt>
                <c:pt idx="6">
                  <c:v>135839</c:v>
                </c:pt>
                <c:pt idx="7">
                  <c:v>271391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7-44F2-A868-AC10A1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FIR-q31_32tap </a:t>
            </a:r>
            <a:r>
              <a:rPr lang="en-US" sz="28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0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000" b="1" i="0" baseline="0">
                <a:effectLst/>
              </a:rPr>
              <a:t> </a:t>
            </a:r>
            <a:endParaRPr lang="en-US" sz="20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16761</c:v>
                </c:pt>
                <c:pt idx="1">
                  <c:v>32938</c:v>
                </c:pt>
                <c:pt idx="2">
                  <c:v>64155</c:v>
                </c:pt>
                <c:pt idx="3">
                  <c:v>127722</c:v>
                </c:pt>
                <c:pt idx="4">
                  <c:v>253722</c:v>
                </c:pt>
                <c:pt idx="5">
                  <c:v>506859</c:v>
                </c:pt>
                <c:pt idx="6">
                  <c:v>1011995</c:v>
                </c:pt>
                <c:pt idx="7">
                  <c:v>2023402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B-8E80-584A386053FB}"/>
            </c:ext>
          </c:extLst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10109</c:v>
                </c:pt>
                <c:pt idx="1">
                  <c:v>19895</c:v>
                </c:pt>
                <c:pt idx="2">
                  <c:v>39391</c:v>
                </c:pt>
                <c:pt idx="3">
                  <c:v>78455</c:v>
                </c:pt>
                <c:pt idx="4">
                  <c:v>156511</c:v>
                </c:pt>
                <c:pt idx="5">
                  <c:v>312695</c:v>
                </c:pt>
                <c:pt idx="6">
                  <c:v>624992</c:v>
                </c:pt>
                <c:pt idx="7">
                  <c:v>1249658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B-8E80-584A386053FB}"/>
            </c:ext>
          </c:extLst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2417</c:v>
                </c:pt>
                <c:pt idx="1">
                  <c:v>4505</c:v>
                </c:pt>
                <c:pt idx="2">
                  <c:v>8211</c:v>
                </c:pt>
                <c:pt idx="3">
                  <c:v>16089</c:v>
                </c:pt>
                <c:pt idx="4">
                  <c:v>31379</c:v>
                </c:pt>
                <c:pt idx="5">
                  <c:v>62424</c:v>
                </c:pt>
                <c:pt idx="6">
                  <c:v>124052</c:v>
                </c:pt>
                <c:pt idx="7">
                  <c:v>247769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B-8E80-584A386053FB}"/>
            </c:ext>
          </c:extLst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B-8E80-584A386053FB}"/>
            </c:ext>
          </c:extLst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10869</c:v>
                </c:pt>
                <c:pt idx="1">
                  <c:v>21479</c:v>
                </c:pt>
                <c:pt idx="2">
                  <c:v>42665</c:v>
                </c:pt>
                <c:pt idx="3">
                  <c:v>85063</c:v>
                </c:pt>
                <c:pt idx="4">
                  <c:v>169832</c:v>
                </c:pt>
                <c:pt idx="5">
                  <c:v>339398</c:v>
                </c:pt>
                <c:pt idx="6">
                  <c:v>678504</c:v>
                </c:pt>
                <c:pt idx="7">
                  <c:v>1356742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B-434B-8E80-584A386053FB}"/>
            </c:ext>
          </c:extLst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6549</c:v>
                </c:pt>
                <c:pt idx="1">
                  <c:v>12787</c:v>
                </c:pt>
                <c:pt idx="2">
                  <c:v>25610</c:v>
                </c:pt>
                <c:pt idx="3">
                  <c:v>50899</c:v>
                </c:pt>
                <c:pt idx="4">
                  <c:v>101835</c:v>
                </c:pt>
                <c:pt idx="5">
                  <c:v>203348</c:v>
                </c:pt>
                <c:pt idx="6">
                  <c:v>406732</c:v>
                </c:pt>
                <c:pt idx="7">
                  <c:v>813140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B-434B-8E80-584A386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IIR-q31_df1-1Stage</a:t>
            </a:r>
            <a:r>
              <a:rPr lang="en-US" sz="2800" b="1" i="0" u="none" strike="noStrike" baseline="0"/>
              <a:t> </a:t>
            </a:r>
            <a:r>
              <a:rPr lang="en-US" sz="2800" b="1" i="0" baseline="0">
                <a:effectLst/>
              </a:rPr>
              <a:t>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200" b="1" i="0" baseline="0">
                <a:effectLst/>
              </a:rPr>
              <a:t> 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6560894175980498"/>
          <c:y val="1.3201320132013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4'!$B$4:$J$4</c:f>
              <c:numCache>
                <c:formatCode>General</c:formatCode>
                <c:ptCount val="9"/>
                <c:pt idx="0">
                  <c:v>2571</c:v>
                </c:pt>
                <c:pt idx="1">
                  <c:v>4955</c:v>
                </c:pt>
                <c:pt idx="2">
                  <c:v>9707</c:v>
                </c:pt>
                <c:pt idx="3">
                  <c:v>19211</c:v>
                </c:pt>
                <c:pt idx="4">
                  <c:v>38213</c:v>
                </c:pt>
                <c:pt idx="5">
                  <c:v>76231</c:v>
                </c:pt>
                <c:pt idx="6">
                  <c:v>152263</c:v>
                </c:pt>
                <c:pt idx="7">
                  <c:v>304327</c:v>
                </c:pt>
                <c:pt idx="8">
                  <c:v>608455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1-ACF3-D9872199F473}"/>
            </c:ext>
          </c:extLst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4'!$B$5:$J$5</c:f>
              <c:numCache>
                <c:formatCode>General</c:formatCode>
                <c:ptCount val="9"/>
                <c:pt idx="0">
                  <c:v>1504</c:v>
                </c:pt>
                <c:pt idx="1">
                  <c:v>2813</c:v>
                </c:pt>
                <c:pt idx="2">
                  <c:v>5405</c:v>
                </c:pt>
                <c:pt idx="3">
                  <c:v>10589</c:v>
                </c:pt>
                <c:pt idx="4">
                  <c:v>20957</c:v>
                </c:pt>
                <c:pt idx="5">
                  <c:v>41699</c:v>
                </c:pt>
                <c:pt idx="6">
                  <c:v>83168</c:v>
                </c:pt>
                <c:pt idx="7">
                  <c:v>166112</c:v>
                </c:pt>
                <c:pt idx="8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9-47C1-ACF3-D9872199F473}"/>
            </c:ext>
          </c:extLst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4'!$B$6:$J$6</c:f>
              <c:numCache>
                <c:formatCode>General</c:formatCode>
                <c:ptCount val="9"/>
                <c:pt idx="0">
                  <c:v>573</c:v>
                </c:pt>
                <c:pt idx="1">
                  <c:v>992</c:v>
                </c:pt>
                <c:pt idx="2">
                  <c:v>1808</c:v>
                </c:pt>
                <c:pt idx="3">
                  <c:v>3440</c:v>
                </c:pt>
                <c:pt idx="4">
                  <c:v>6704</c:v>
                </c:pt>
                <c:pt idx="5">
                  <c:v>13232</c:v>
                </c:pt>
                <c:pt idx="6">
                  <c:v>26288</c:v>
                </c:pt>
                <c:pt idx="7">
                  <c:v>52402</c:v>
                </c:pt>
                <c:pt idx="8">
                  <c:v>104628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9-47C1-ACF3-D9872199F473}"/>
            </c:ext>
          </c:extLst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4'!$B$7:$J$7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9-47C1-ACF3-D9872199F473}"/>
            </c:ext>
          </c:extLst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4'!$B$8:$J$8</c:f>
              <c:numCache>
                <c:formatCode>General</c:formatCode>
                <c:ptCount val="9"/>
                <c:pt idx="0">
                  <c:v>1627</c:v>
                </c:pt>
                <c:pt idx="1">
                  <c:v>3105</c:v>
                </c:pt>
                <c:pt idx="2">
                  <c:v>6049</c:v>
                </c:pt>
                <c:pt idx="3">
                  <c:v>11937</c:v>
                </c:pt>
                <c:pt idx="4">
                  <c:v>23713</c:v>
                </c:pt>
                <c:pt idx="5">
                  <c:v>47267</c:v>
                </c:pt>
                <c:pt idx="6">
                  <c:v>94370</c:v>
                </c:pt>
                <c:pt idx="7">
                  <c:v>188578</c:v>
                </c:pt>
                <c:pt idx="8">
                  <c:v>376996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9-47C1-ACF3-D9872199F473}"/>
            </c:ext>
          </c:extLst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4'!$B$9:$J$9</c:f>
              <c:numCache>
                <c:formatCode>General</c:formatCode>
                <c:ptCount val="9"/>
                <c:pt idx="0">
                  <c:v>605</c:v>
                </c:pt>
                <c:pt idx="1">
                  <c:v>1074</c:v>
                </c:pt>
                <c:pt idx="2">
                  <c:v>2002</c:v>
                </c:pt>
                <c:pt idx="3">
                  <c:v>3858</c:v>
                </c:pt>
                <c:pt idx="4">
                  <c:v>7570</c:v>
                </c:pt>
                <c:pt idx="5">
                  <c:v>14997</c:v>
                </c:pt>
                <c:pt idx="6">
                  <c:v>29844</c:v>
                </c:pt>
                <c:pt idx="7">
                  <c:v>59541</c:v>
                </c:pt>
                <c:pt idx="8">
                  <c:v>118934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9-47C1-ACF3-D9872199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040342421451138"/>
              <c:y val="0.8992902619845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4864887601109"/>
          <c:y val="0.94252154124298815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</a:t>
            </a:r>
            <a:r>
              <a:rPr lang="en-US" sz="2800" b="1" i="0" u="none" strike="noStrike" baseline="0">
                <a:effectLst/>
              </a:rPr>
              <a:t>(Normal Ordering)</a:t>
            </a:r>
            <a:r>
              <a:rPr lang="en-US" sz="2800" b="1"/>
              <a:t> (HARD ABI) (-O2 Opt) </a:t>
            </a:r>
            <a:r>
              <a:rPr lang="en-US" sz="28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600" b="1" i="0" baseline="0">
                <a:effectLst/>
              </a:rPr>
              <a:t> 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RFFT-f32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DB4-AFDF-31EB59BE58A9}"/>
            </c:ext>
          </c:extLst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RFFT-q31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Compare'!$B$5:$I$5</c:f>
              <c:numCache>
                <c:formatCode>General</c:formatCode>
                <c:ptCount val="8"/>
                <c:pt idx="0">
                  <c:v>3160</c:v>
                </c:pt>
                <c:pt idx="1">
                  <c:v>7950</c:v>
                </c:pt>
                <c:pt idx="2">
                  <c:v>14691</c:v>
                </c:pt>
                <c:pt idx="3">
                  <c:v>35933</c:v>
                </c:pt>
                <c:pt idx="4">
                  <c:v>67306</c:v>
                </c:pt>
                <c:pt idx="5">
                  <c:v>160763</c:v>
                </c:pt>
                <c:pt idx="6">
                  <c:v>304208</c:v>
                </c:pt>
                <c:pt idx="7">
                  <c:v>712902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DB4-AFDF-31EB59BE58A9}"/>
            </c:ext>
          </c:extLst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RFFT-q15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Compare'!$B$6:$I$6</c:f>
              <c:numCache>
                <c:formatCode>General</c:formatCode>
                <c:ptCount val="8"/>
                <c:pt idx="0">
                  <c:v>1253</c:v>
                </c:pt>
                <c:pt idx="1">
                  <c:v>3071</c:v>
                </c:pt>
                <c:pt idx="2">
                  <c:v>5365</c:v>
                </c:pt>
                <c:pt idx="3">
                  <c:v>13334</c:v>
                </c:pt>
                <c:pt idx="4">
                  <c:v>24482</c:v>
                </c:pt>
                <c:pt idx="5">
                  <c:v>59659</c:v>
                </c:pt>
                <c:pt idx="6">
                  <c:v>111897</c:v>
                </c:pt>
                <c:pt idx="7">
                  <c:v>262638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4DB4-AFDF-31EB59BE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RFFT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RFFT-f32 - (Normal Ordering) (Vertical Log10 Scale)</a:t>
            </a:r>
            <a:endParaRPr lang="en-US" sz="2800">
              <a:effectLst/>
            </a:endParaRPr>
          </a:p>
          <a:p>
            <a:pPr>
              <a:defRPr sz="2400" b="1"/>
            </a:pPr>
            <a:r>
              <a:rPr lang="en-US" sz="2800" b="1" i="0" baseline="0">
                <a:effectLst/>
              </a:rPr>
              <a:t>Cortex M4 : LPC54114 [FLASH]     GCC 5.4.1 </a:t>
            </a:r>
            <a:endParaRPr lang="en-US" sz="2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78500850887432E-2"/>
          <c:y val="0.11252097891716226"/>
          <c:w val="0.81956175389256292"/>
          <c:h val="0.76555827336642501"/>
        </c:manualLayout>
      </c:layout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RFFT-f32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'6 - HARD vs SOFT'!$C$2:$J$2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5CF-8704-82B1932183AA}"/>
            </c:ext>
          </c:extLst>
        </c:ser>
        <c:ser>
          <c:idx val="2"/>
          <c:order val="1"/>
          <c:tx>
            <c:strRef>
              <c:f>'6 - HARD vs SOFT'!$A$3</c:f>
              <c:strCache>
                <c:ptCount val="1"/>
                <c:pt idx="0">
                  <c:v> (SOFT) RFFT-f32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'6 - HARD vs SOFT'!$C$3:$J$3</c:f>
              <c:numCache>
                <c:formatCode>General</c:formatCode>
                <c:ptCount val="8"/>
                <c:pt idx="0">
                  <c:v>1926</c:v>
                </c:pt>
                <c:pt idx="1">
                  <c:v>4160</c:v>
                </c:pt>
                <c:pt idx="2">
                  <c:v>7777</c:v>
                </c:pt>
                <c:pt idx="3">
                  <c:v>18270</c:v>
                </c:pt>
                <c:pt idx="4">
                  <c:v>40645</c:v>
                </c:pt>
                <c:pt idx="5">
                  <c:v>74833</c:v>
                </c:pt>
                <c:pt idx="6">
                  <c:v>174946</c:v>
                </c:pt>
                <c:pt idx="7">
                  <c:v>382594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lineChart>
        <c:grouping val="standard"/>
        <c:varyColors val="0"/>
        <c:ser>
          <c:idx val="1"/>
          <c:order val="2"/>
          <c:tx>
            <c:strRef>
              <c:f>'6 - HARD vs SOFT'!$A$4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'6 - HARD vs SOFT'!$C$4:$J$4</c:f>
              <c:numCache>
                <c:formatCode>General</c:formatCode>
                <c:ptCount val="8"/>
                <c:pt idx="0">
                  <c:v>0.10384215991692627</c:v>
                </c:pt>
                <c:pt idx="1">
                  <c:v>2.403846153846154E-2</c:v>
                </c:pt>
                <c:pt idx="2">
                  <c:v>2.5716857400025717E-2</c:v>
                </c:pt>
                <c:pt idx="3">
                  <c:v>1.0946907498631636E-2</c:v>
                </c:pt>
                <c:pt idx="4">
                  <c:v>2.4603272235207284E-3</c:v>
                </c:pt>
                <c:pt idx="5">
                  <c:v>8.0178530862052844E-3</c:v>
                </c:pt>
                <c:pt idx="6">
                  <c:v>1.7148148571559225E-3</c:v>
                </c:pt>
                <c:pt idx="7">
                  <c:v>2.9796599005734538E-2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76208"/>
        <c:axId val="1748366224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layout>
            <c:manualLayout>
              <c:xMode val="edge"/>
              <c:yMode val="edge"/>
              <c:x val="3.5905231574856434E-4"/>
              <c:y val="0.34950446705333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valAx>
        <c:axId val="174836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%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76208"/>
        <c:crosses val="max"/>
        <c:crossBetween val="between"/>
      </c:valAx>
      <c:catAx>
        <c:axId val="174837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36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PID</a:t>
            </a:r>
            <a:r>
              <a:rPr lang="en-US" sz="2800" b="1" baseline="0"/>
              <a:t> - f32 </a:t>
            </a:r>
            <a:r>
              <a:rPr lang="en-US" sz="2800" b="1" i="0" baseline="0">
                <a:effectLst/>
              </a:rPr>
              <a:t>GCC 5.4.1</a:t>
            </a:r>
            <a:endParaRPr lang="en-US" sz="4000" b="1"/>
          </a:p>
        </c:rich>
      </c:tx>
      <c:layout>
        <c:manualLayout>
          <c:xMode val="edge"/>
          <c:yMode val="edge"/>
          <c:x val="0.42205043363877176"/>
          <c:y val="3.2087641218760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LPC54114 [FLASH] [HARD ABI]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95</c:v>
                </c:pt>
                <c:pt idx="1">
                  <c:v>33</c:v>
                </c:pt>
                <c:pt idx="2">
                  <c:v>16</c:v>
                </c:pt>
                <c:pt idx="3">
                  <c:v>16</c:v>
                </c:pt>
                <c:pt idx="4">
                  <c:v>39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69C-A9CA-87E5DED4776B}"/>
            </c:ext>
          </c:extLst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LPC54114 [FLASH] [SOFT ABI]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69C-A9CA-87E5DED4776B}"/>
            </c:ext>
          </c:extLst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LPC4370 [RAM] [HARD ABI]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98</c:v>
                </c:pt>
                <c:pt idx="1">
                  <c:v>34</c:v>
                </c:pt>
                <c:pt idx="2">
                  <c:v>12</c:v>
                </c:pt>
                <c:pt idx="3">
                  <c:v>12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69C-A9CA-87E5DED4776B}"/>
            </c:ext>
          </c:extLst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LPC4370 [RAM] [SOFT ABI]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69C-A9CA-87E5DED4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</a:t>
            </a:r>
            <a:r>
              <a:rPr lang="en-US" sz="2800" b="1" baseline="0"/>
              <a:t>- FLASH vs RAM (-02 HARD)</a:t>
            </a:r>
          </a:p>
          <a:p>
            <a:pPr>
              <a:defRPr/>
            </a:pP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 baseline="0"/>
          </a:p>
        </c:rich>
      </c:tx>
      <c:layout>
        <c:manualLayout>
          <c:xMode val="edge"/>
          <c:yMode val="edge"/>
          <c:x val="0.24351126080096905"/>
          <c:y val="1.3295346628679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LPC54114 FLASH - RFFT-f32-NormOrder (LPC54114)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504-A9FB-260B2DC4F29B}"/>
            </c:ext>
          </c:extLst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LPC4370 RAM - CFFT-f32-BitReverse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1564</c:v>
                </c:pt>
                <c:pt idx="1">
                  <c:v>3479</c:v>
                </c:pt>
                <c:pt idx="2">
                  <c:v>6716</c:v>
                </c:pt>
                <c:pt idx="3">
                  <c:v>15635</c:v>
                </c:pt>
                <c:pt idx="4">
                  <c:v>34325</c:v>
                </c:pt>
                <c:pt idx="5">
                  <c:v>65147</c:v>
                </c:pt>
                <c:pt idx="6">
                  <c:v>149350</c:v>
                </c:pt>
                <c:pt idx="7">
                  <c:v>323899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1'!$B$6:$I$6</c:f>
              <c:numCache>
                <c:formatCode>General</c:formatCode>
                <c:ptCount val="8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layout>
            <c:manualLayout>
              <c:xMode val="edge"/>
              <c:yMode val="edge"/>
              <c:x val="0.96099545726008773"/>
              <c:y val="0.257372935220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IIR-f32_df1-1Stage </a:t>
            </a:r>
            <a:r>
              <a:rPr lang="en-US" sz="2000" b="1" baseline="0"/>
              <a:t>- FLASH vs RAM (-03 HARD)</a:t>
            </a:r>
          </a:p>
          <a:p>
            <a:pPr>
              <a:defRPr/>
            </a:pPr>
            <a:r>
              <a:rPr lang="en-US" sz="2000" b="1" baseline="0"/>
              <a:t>GCC Version: 5.4.1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FLASH - IIR-f32_df1-1Stage (LPC54114)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A43-9D3C-75EECC65FCE7}"/>
            </c:ext>
          </c:extLst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RAM - IIR-f32_df1-1Stage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373</c:v>
                </c:pt>
                <c:pt idx="1">
                  <c:v>669</c:v>
                </c:pt>
                <c:pt idx="2">
                  <c:v>1261</c:v>
                </c:pt>
                <c:pt idx="3">
                  <c:v>2445</c:v>
                </c:pt>
                <c:pt idx="4">
                  <c:v>4813</c:v>
                </c:pt>
                <c:pt idx="5">
                  <c:v>9549</c:v>
                </c:pt>
                <c:pt idx="6">
                  <c:v>19021</c:v>
                </c:pt>
                <c:pt idx="7">
                  <c:v>37965</c:v>
                </c:pt>
                <c:pt idx="8">
                  <c:v>75853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14.209115281501342</c:v>
                </c:pt>
                <c:pt idx="1">
                  <c:v>9.7159940209267557</c:v>
                </c:pt>
                <c:pt idx="2">
                  <c:v>5.7890563045202219</c:v>
                </c:pt>
                <c:pt idx="3">
                  <c:v>3.6400817995910022</c:v>
                </c:pt>
                <c:pt idx="4">
                  <c:v>2.5140245169333055</c:v>
                </c:pt>
                <c:pt idx="5">
                  <c:v>1.9373756414284218</c:v>
                </c:pt>
                <c:pt idx="6">
                  <c:v>1.6455496556437621</c:v>
                </c:pt>
                <c:pt idx="7">
                  <c:v>1.4987488476228104</c:v>
                </c:pt>
                <c:pt idx="8">
                  <c:v>1.4198515549813455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9</xdr:row>
      <xdr:rowOff>157164</xdr:rowOff>
    </xdr:from>
    <xdr:to>
      <xdr:col>24</xdr:col>
      <xdr:colOff>595312</xdr:colOff>
      <xdr:row>49</xdr:row>
      <xdr:rowOff>4763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24</xdr:col>
      <xdr:colOff>504825</xdr:colOff>
      <xdr:row>48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24</xdr:col>
      <xdr:colOff>590550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24</xdr:col>
      <xdr:colOff>409575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134471</xdr:rowOff>
    </xdr:from>
    <xdr:to>
      <xdr:col>27</xdr:col>
      <xdr:colOff>633133</xdr:colOff>
      <xdr:row>47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4</xdr:row>
      <xdr:rowOff>138111</xdr:rowOff>
    </xdr:from>
    <xdr:to>
      <xdr:col>20</xdr:col>
      <xdr:colOff>619125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8</xdr:row>
      <xdr:rowOff>157162</xdr:rowOff>
    </xdr:from>
    <xdr:to>
      <xdr:col>15</xdr:col>
      <xdr:colOff>581025</xdr:colOff>
      <xdr:row>39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33339</xdr:colOff>
      <xdr:row>8</xdr:row>
      <xdr:rowOff>19049</xdr:rowOff>
    </xdr:from>
    <xdr:to>
      <xdr:col>19</xdr:col>
      <xdr:colOff>585788</xdr:colOff>
      <xdr:row>45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10" zoomScaleNormal="100" workbookViewId="0">
      <selection activeCell="C3" sqref="C3:C4"/>
    </sheetView>
  </sheetViews>
  <sheetFormatPr defaultRowHeight="14.25" x14ac:dyDescent="0.45"/>
  <sheetData>
    <row r="2" spans="1:9" x14ac:dyDescent="0.45">
      <c r="A2" t="s">
        <v>15</v>
      </c>
    </row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s="1" t="s">
        <v>3</v>
      </c>
      <c r="B4">
        <v>5457</v>
      </c>
      <c r="C4">
        <v>11894</v>
      </c>
      <c r="D4">
        <v>26399</v>
      </c>
      <c r="E4">
        <v>61208</v>
      </c>
      <c r="F4">
        <v>132803</v>
      </c>
      <c r="G4">
        <v>281193</v>
      </c>
      <c r="H4">
        <v>631636</v>
      </c>
      <c r="I4">
        <v>1351219</v>
      </c>
    </row>
    <row r="5" spans="1:9" x14ac:dyDescent="0.45">
      <c r="A5" s="1" t="s">
        <v>2</v>
      </c>
      <c r="B5">
        <v>2078</v>
      </c>
      <c r="C5">
        <v>4416</v>
      </c>
      <c r="D5">
        <v>8159</v>
      </c>
      <c r="E5">
        <v>19133</v>
      </c>
      <c r="F5">
        <v>41035</v>
      </c>
      <c r="G5">
        <v>77276</v>
      </c>
      <c r="H5">
        <v>179236</v>
      </c>
      <c r="I5">
        <v>382964</v>
      </c>
    </row>
    <row r="6" spans="1:9" x14ac:dyDescent="0.45">
      <c r="A6" s="1" t="s">
        <v>4</v>
      </c>
      <c r="B6">
        <v>1881</v>
      </c>
      <c r="C6">
        <v>3953</v>
      </c>
      <c r="D6">
        <v>7559</v>
      </c>
      <c r="E6">
        <v>17729</v>
      </c>
      <c r="F6">
        <v>37929</v>
      </c>
      <c r="G6">
        <v>72913</v>
      </c>
      <c r="H6">
        <v>168741</v>
      </c>
      <c r="I6">
        <v>359372</v>
      </c>
    </row>
    <row r="7" spans="1:9" x14ac:dyDescent="0.45">
      <c r="A7" s="1" t="s">
        <v>5</v>
      </c>
      <c r="B7">
        <v>1924</v>
      </c>
      <c r="C7">
        <v>4159</v>
      </c>
      <c r="D7">
        <v>7775</v>
      </c>
      <c r="E7">
        <v>18268</v>
      </c>
      <c r="F7">
        <v>40644</v>
      </c>
      <c r="G7">
        <v>74827</v>
      </c>
      <c r="H7">
        <v>174943</v>
      </c>
      <c r="I7">
        <v>382708</v>
      </c>
    </row>
    <row r="8" spans="1:9" x14ac:dyDescent="0.45">
      <c r="A8" s="1" t="s">
        <v>6</v>
      </c>
      <c r="B8">
        <v>2201</v>
      </c>
      <c r="C8">
        <v>4751</v>
      </c>
      <c r="D8">
        <v>9463</v>
      </c>
      <c r="E8">
        <v>21825</v>
      </c>
      <c r="F8">
        <v>47766</v>
      </c>
      <c r="G8">
        <v>94692</v>
      </c>
      <c r="H8">
        <v>212729</v>
      </c>
      <c r="I8">
        <v>464328</v>
      </c>
    </row>
    <row r="9" spans="1:9" x14ac:dyDescent="0.45">
      <c r="A9" s="1" t="s">
        <v>7</v>
      </c>
      <c r="B9">
        <v>1872</v>
      </c>
      <c r="C9">
        <v>3922</v>
      </c>
      <c r="D9">
        <v>7522</v>
      </c>
      <c r="E9">
        <v>18248</v>
      </c>
      <c r="F9">
        <v>39133</v>
      </c>
      <c r="G9">
        <v>74132</v>
      </c>
      <c r="H9">
        <v>173468</v>
      </c>
      <c r="I9">
        <v>375134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6"/>
  <sheetViews>
    <sheetView workbookViewId="0">
      <selection activeCell="O7" sqref="O7"/>
    </sheetView>
  </sheetViews>
  <sheetFormatPr defaultRowHeight="14.25" x14ac:dyDescent="0.45"/>
  <cols>
    <col min="1" max="1" width="26.3984375" bestFit="1" customWidth="1"/>
  </cols>
  <sheetData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t="s">
        <v>26</v>
      </c>
      <c r="B4">
        <v>2398</v>
      </c>
      <c r="C4">
        <v>4490</v>
      </c>
      <c r="D4">
        <v>8674</v>
      </c>
      <c r="E4">
        <v>17042</v>
      </c>
      <c r="F4">
        <v>33777</v>
      </c>
      <c r="G4">
        <v>67249</v>
      </c>
      <c r="H4">
        <v>134193</v>
      </c>
      <c r="I4">
        <v>268081</v>
      </c>
    </row>
    <row r="5" spans="1:9" x14ac:dyDescent="0.45">
      <c r="A5" t="s">
        <v>27</v>
      </c>
      <c r="B5">
        <v>2410</v>
      </c>
      <c r="C5">
        <v>4468</v>
      </c>
      <c r="D5">
        <v>8584</v>
      </c>
      <c r="E5">
        <v>16816</v>
      </c>
      <c r="F5">
        <v>33279</v>
      </c>
      <c r="G5">
        <v>66207</v>
      </c>
      <c r="H5">
        <v>132063</v>
      </c>
      <c r="I5">
        <v>263775</v>
      </c>
    </row>
    <row r="6" spans="1:9" x14ac:dyDescent="0.45">
      <c r="A6" t="s">
        <v>8</v>
      </c>
      <c r="B6">
        <f t="shared" ref="B6:I6" si="0">ABS((B5-B4)/B5) * 100</f>
        <v>0.49792531120331945</v>
      </c>
      <c r="C6">
        <f t="shared" si="0"/>
        <v>0.49239033124440468</v>
      </c>
      <c r="D6">
        <f t="shared" si="0"/>
        <v>1.048462255358807</v>
      </c>
      <c r="E6">
        <f t="shared" si="0"/>
        <v>1.3439581351094196</v>
      </c>
      <c r="F6">
        <f t="shared" si="0"/>
        <v>1.4964391958892995</v>
      </c>
      <c r="G6">
        <f t="shared" si="0"/>
        <v>1.5738517075233736</v>
      </c>
      <c r="H6">
        <f t="shared" si="0"/>
        <v>1.6128665864019447</v>
      </c>
      <c r="I6">
        <f t="shared" si="0"/>
        <v>1.6324519002938112</v>
      </c>
    </row>
  </sheetData>
  <pageMargins left="0.7" right="0.7" top="0.75" bottom="0.75" header="0.3" footer="0.3"/>
  <pageSetup scale="5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A5" sqref="A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21</v>
      </c>
      <c r="B4">
        <v>1206</v>
      </c>
      <c r="C4">
        <v>2468</v>
      </c>
      <c r="D4">
        <v>4670</v>
      </c>
      <c r="E4">
        <v>10616</v>
      </c>
      <c r="F4">
        <v>23055</v>
      </c>
      <c r="G4">
        <v>45963</v>
      </c>
      <c r="H4">
        <v>103977</v>
      </c>
      <c r="I4">
        <v>227054</v>
      </c>
    </row>
    <row r="5" spans="1:9" x14ac:dyDescent="0.45">
      <c r="A5" t="s">
        <v>22</v>
      </c>
      <c r="B5">
        <v>1924</v>
      </c>
      <c r="C5">
        <v>4159</v>
      </c>
      <c r="D5">
        <v>7775</v>
      </c>
      <c r="E5">
        <v>18268</v>
      </c>
      <c r="F5">
        <v>40644</v>
      </c>
      <c r="G5">
        <v>74827</v>
      </c>
      <c r="H5">
        <v>174943</v>
      </c>
      <c r="I5">
        <v>382708</v>
      </c>
    </row>
    <row r="6" spans="1:9" x14ac:dyDescent="0.45">
      <c r="A6" t="s">
        <v>8</v>
      </c>
      <c r="B6">
        <f>ABS((B5-B4)/B5) * 100</f>
        <v>37.318087318087315</v>
      </c>
      <c r="C6">
        <f t="shared" ref="C6:I6" si="0">ABS((C5-C4)/C5) * 100</f>
        <v>40.658812214474629</v>
      </c>
      <c r="D6">
        <f t="shared" si="0"/>
        <v>39.935691318327976</v>
      </c>
      <c r="E6">
        <f t="shared" si="0"/>
        <v>41.887453470549595</v>
      </c>
      <c r="F6">
        <f t="shared" si="0"/>
        <v>43.275760259816948</v>
      </c>
      <c r="G6">
        <f t="shared" si="0"/>
        <v>38.574311411656218</v>
      </c>
      <c r="H6">
        <f t="shared" si="0"/>
        <v>40.565212669269421</v>
      </c>
      <c r="I6">
        <f t="shared" si="0"/>
        <v>40.671739289484407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10" workbookViewId="0">
      <selection activeCell="M5" sqref="M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21</v>
      </c>
      <c r="B4">
        <v>292</v>
      </c>
      <c r="C4">
        <v>455</v>
      </c>
      <c r="D4">
        <v>870</v>
      </c>
      <c r="E4">
        <v>1703</v>
      </c>
      <c r="F4">
        <v>3367</v>
      </c>
      <c r="G4">
        <v>6695</v>
      </c>
      <c r="H4">
        <v>13353</v>
      </c>
      <c r="I4">
        <v>26664</v>
      </c>
      <c r="J4">
        <v>53291</v>
      </c>
    </row>
    <row r="5" spans="1:10" x14ac:dyDescent="0.45">
      <c r="A5" t="s">
        <v>22</v>
      </c>
      <c r="B5">
        <v>238</v>
      </c>
      <c r="C5">
        <v>425</v>
      </c>
      <c r="D5">
        <v>809</v>
      </c>
      <c r="E5">
        <v>1577</v>
      </c>
      <c r="F5">
        <v>3112</v>
      </c>
      <c r="G5">
        <v>6186</v>
      </c>
      <c r="H5">
        <v>12329</v>
      </c>
      <c r="I5">
        <v>24616</v>
      </c>
      <c r="J5">
        <v>49194</v>
      </c>
    </row>
    <row r="6" spans="1:10" x14ac:dyDescent="0.45">
      <c r="A6" t="s">
        <v>8</v>
      </c>
      <c r="B6">
        <f>ABS((B5-B4)/B5) * 100</f>
        <v>22.689075630252102</v>
      </c>
      <c r="C6">
        <f t="shared" ref="C6:I6" si="0">ABS((C5-C4)/C5) * 100</f>
        <v>7.0588235294117645</v>
      </c>
      <c r="D6">
        <f t="shared" si="0"/>
        <v>7.5401730531520395</v>
      </c>
      <c r="E6">
        <f t="shared" si="0"/>
        <v>7.9898541534559291</v>
      </c>
      <c r="F6">
        <f t="shared" si="0"/>
        <v>8.1940874035989726</v>
      </c>
      <c r="G6">
        <f t="shared" si="0"/>
        <v>8.2282573553184601</v>
      </c>
      <c r="H6">
        <f t="shared" si="0"/>
        <v>8.3056208938275624</v>
      </c>
      <c r="I6">
        <f t="shared" si="0"/>
        <v>8.3197920051998704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workbookViewId="0">
      <selection activeCell="M1" sqref="M1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J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f t="shared" si="0"/>
        <v>4096</v>
      </c>
    </row>
    <row r="4" spans="1:10" x14ac:dyDescent="0.45">
      <c r="A4" t="s">
        <v>21</v>
      </c>
      <c r="B4">
        <v>382</v>
      </c>
      <c r="C4">
        <v>509</v>
      </c>
      <c r="D4">
        <v>973</v>
      </c>
      <c r="E4">
        <v>1920</v>
      </c>
      <c r="F4">
        <v>3756</v>
      </c>
      <c r="G4">
        <v>7483</v>
      </c>
      <c r="H4">
        <v>14893</v>
      </c>
      <c r="I4">
        <v>29756</v>
      </c>
      <c r="J4">
        <v>59438</v>
      </c>
    </row>
    <row r="5" spans="1:10" x14ac:dyDescent="0.45">
      <c r="A5" t="s">
        <v>22</v>
      </c>
      <c r="B5">
        <v>426</v>
      </c>
      <c r="C5">
        <v>734</v>
      </c>
      <c r="D5">
        <v>1334</v>
      </c>
      <c r="E5">
        <v>2534</v>
      </c>
      <c r="F5">
        <v>4934</v>
      </c>
      <c r="G5">
        <v>9734</v>
      </c>
      <c r="H5">
        <v>19334</v>
      </c>
      <c r="I5">
        <v>38534</v>
      </c>
      <c r="J5">
        <v>76930</v>
      </c>
    </row>
    <row r="6" spans="1:10" x14ac:dyDescent="0.45">
      <c r="A6" t="s">
        <v>8</v>
      </c>
      <c r="B6">
        <f>ABS((B5-B4)/B5) * 100</f>
        <v>10.328638497652582</v>
      </c>
      <c r="C6">
        <f t="shared" ref="C6:J6" si="1">ABS((C5-C4)/C5) * 100</f>
        <v>30.653950953678471</v>
      </c>
      <c r="D6">
        <f t="shared" si="1"/>
        <v>27.061469265367315</v>
      </c>
      <c r="E6">
        <f t="shared" si="1"/>
        <v>24.230465666929753</v>
      </c>
      <c r="F6">
        <f t="shared" si="1"/>
        <v>23.87515200648561</v>
      </c>
      <c r="G6">
        <f t="shared" si="1"/>
        <v>23.12512841586193</v>
      </c>
      <c r="H6">
        <f t="shared" si="1"/>
        <v>22.969897589738288</v>
      </c>
      <c r="I6">
        <f t="shared" si="1"/>
        <v>22.779882700991333</v>
      </c>
      <c r="J6">
        <f t="shared" si="1"/>
        <v>22.737553620174182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workbookViewId="0">
      <selection activeCell="M3" sqref="M3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21</v>
      </c>
      <c r="B4">
        <v>896</v>
      </c>
      <c r="C4">
        <v>1633</v>
      </c>
      <c r="D4">
        <v>3086</v>
      </c>
      <c r="E4">
        <v>6023</v>
      </c>
      <c r="F4">
        <v>11905</v>
      </c>
      <c r="G4">
        <v>23637</v>
      </c>
      <c r="H4">
        <v>47137</v>
      </c>
      <c r="I4">
        <v>94110</v>
      </c>
    </row>
    <row r="5" spans="1:9" x14ac:dyDescent="0.45">
      <c r="A5" t="s">
        <v>22</v>
      </c>
      <c r="B5">
        <v>2398</v>
      </c>
      <c r="C5">
        <v>4490</v>
      </c>
      <c r="D5">
        <v>8674</v>
      </c>
      <c r="E5">
        <v>17042</v>
      </c>
      <c r="F5">
        <v>33777</v>
      </c>
      <c r="G5">
        <v>67249</v>
      </c>
      <c r="H5">
        <v>134193</v>
      </c>
      <c r="I5">
        <v>268081</v>
      </c>
    </row>
    <row r="6" spans="1:9" x14ac:dyDescent="0.45">
      <c r="A6" t="s">
        <v>8</v>
      </c>
      <c r="B6">
        <f>ABS((B5-B4)/B5) * 100</f>
        <v>62.635529608006671</v>
      </c>
      <c r="C6">
        <f t="shared" ref="C6:I6" si="1">ABS((C5-C4)/C5) * 100</f>
        <v>63.630289532293979</v>
      </c>
      <c r="D6">
        <f t="shared" si="1"/>
        <v>64.422411805395427</v>
      </c>
      <c r="E6">
        <f t="shared" si="1"/>
        <v>64.657904001877711</v>
      </c>
      <c r="F6">
        <f t="shared" si="1"/>
        <v>64.754122627823662</v>
      </c>
      <c r="G6">
        <f t="shared" si="1"/>
        <v>64.851521955716819</v>
      </c>
      <c r="H6">
        <f t="shared" si="1"/>
        <v>64.87372664744062</v>
      </c>
      <c r="I6">
        <f t="shared" si="1"/>
        <v>64.894938470089272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workbookViewId="0">
      <selection activeCell="N5" sqref="N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10" x14ac:dyDescent="0.45">
      <c r="A4" t="s">
        <v>21</v>
      </c>
      <c r="B4">
        <v>588</v>
      </c>
      <c r="C4">
        <v>1300</v>
      </c>
      <c r="D4">
        <v>2630</v>
      </c>
      <c r="E4">
        <v>6126</v>
      </c>
      <c r="F4">
        <v>13959</v>
      </c>
      <c r="G4">
        <v>30141</v>
      </c>
      <c r="H4">
        <v>67637</v>
      </c>
      <c r="I4">
        <v>153134</v>
      </c>
      <c r="J4">
        <v>332860</v>
      </c>
    </row>
    <row r="5" spans="1:10" x14ac:dyDescent="0.45">
      <c r="A5" t="s">
        <v>22</v>
      </c>
      <c r="B5">
        <v>980</v>
      </c>
      <c r="C5">
        <v>2306</v>
      </c>
      <c r="D5">
        <v>4532</v>
      </c>
      <c r="E5">
        <v>10999</v>
      </c>
      <c r="F5">
        <v>25984</v>
      </c>
      <c r="G5">
        <v>49653</v>
      </c>
      <c r="H5">
        <v>116244</v>
      </c>
      <c r="I5">
        <v>262996</v>
      </c>
      <c r="J5">
        <v>505094</v>
      </c>
    </row>
    <row r="6" spans="1:10" x14ac:dyDescent="0.45">
      <c r="A6" t="s">
        <v>8</v>
      </c>
      <c r="B6">
        <f>ABS((B5-B4)/B5) * 100</f>
        <v>40</v>
      </c>
      <c r="C6">
        <f t="shared" ref="C6:J6" si="1">ABS((C5-C4)/C5) * 100</f>
        <v>43.625325238508239</v>
      </c>
      <c r="D6">
        <f t="shared" si="1"/>
        <v>41.968225948808474</v>
      </c>
      <c r="E6">
        <f t="shared" si="1"/>
        <v>44.304027638876256</v>
      </c>
      <c r="F6">
        <f t="shared" si="1"/>
        <v>46.278479064039409</v>
      </c>
      <c r="G6">
        <f t="shared" si="1"/>
        <v>39.296719231466376</v>
      </c>
      <c r="H6">
        <f t="shared" si="1"/>
        <v>41.814631292797912</v>
      </c>
      <c r="I6">
        <f t="shared" si="1"/>
        <v>41.773258908880742</v>
      </c>
      <c r="J6">
        <f t="shared" si="1"/>
        <v>34.09939536007159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zoomScale="85" zoomScaleNormal="85" workbookViewId="0">
      <selection activeCell="A7" sqref="A7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28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ht="28.5" x14ac:dyDescent="0.45">
      <c r="A5" s="4" t="s">
        <v>29</v>
      </c>
      <c r="B5">
        <v>2000</v>
      </c>
      <c r="C5">
        <v>4151</v>
      </c>
      <c r="D5">
        <v>7849</v>
      </c>
      <c r="E5">
        <v>18691</v>
      </c>
      <c r="F5">
        <v>39903</v>
      </c>
      <c r="G5">
        <v>78376</v>
      </c>
      <c r="H5">
        <v>182620</v>
      </c>
      <c r="I5">
        <v>387973</v>
      </c>
    </row>
    <row r="6" spans="1:9" x14ac:dyDescent="0.45">
      <c r="A6" t="s">
        <v>30</v>
      </c>
      <c r="B6">
        <f>(B5-B4)*100/B5</f>
        <v>3.8</v>
      </c>
      <c r="C6">
        <f t="shared" ref="C6:I6" si="1">(C5-C4)*100/C5</f>
        <v>-0.19272464466393641</v>
      </c>
      <c r="D6">
        <f t="shared" si="1"/>
        <v>0.94279526054274432</v>
      </c>
      <c r="E6">
        <f t="shared" si="1"/>
        <v>2.263121288320582</v>
      </c>
      <c r="F6">
        <f t="shared" si="1"/>
        <v>-1.8570032328396362</v>
      </c>
      <c r="G6">
        <f t="shared" si="1"/>
        <v>4.5281718893538843</v>
      </c>
      <c r="H6">
        <f t="shared" si="1"/>
        <v>4.2038111926404556</v>
      </c>
      <c r="I6">
        <f t="shared" si="1"/>
        <v>1.3570531970008222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10" workbookViewId="0">
      <selection activeCell="A2" sqref="A2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17</v>
      </c>
    </row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3</v>
      </c>
      <c r="B4">
        <v>10135</v>
      </c>
      <c r="C4">
        <v>19707</v>
      </c>
      <c r="D4">
        <v>38847</v>
      </c>
      <c r="E4">
        <v>77127</v>
      </c>
      <c r="F4">
        <v>153688</v>
      </c>
      <c r="G4">
        <v>306807</v>
      </c>
      <c r="H4">
        <v>613049</v>
      </c>
      <c r="I4">
        <v>1225528</v>
      </c>
    </row>
    <row r="5" spans="1:9" x14ac:dyDescent="0.45">
      <c r="A5" s="1" t="s">
        <v>2</v>
      </c>
      <c r="B5">
        <v>2768</v>
      </c>
      <c r="C5">
        <v>5276</v>
      </c>
      <c r="D5">
        <v>10292</v>
      </c>
      <c r="E5">
        <v>20324</v>
      </c>
      <c r="F5">
        <v>40388</v>
      </c>
      <c r="G5">
        <v>80519</v>
      </c>
      <c r="H5">
        <v>160773</v>
      </c>
      <c r="I5">
        <v>321285</v>
      </c>
    </row>
    <row r="6" spans="1:9" x14ac:dyDescent="0.45">
      <c r="A6" s="1" t="s">
        <v>4</v>
      </c>
      <c r="B6">
        <v>2337</v>
      </c>
      <c r="C6">
        <v>4385</v>
      </c>
      <c r="D6">
        <v>8481</v>
      </c>
      <c r="E6">
        <v>16673</v>
      </c>
      <c r="F6">
        <v>33056</v>
      </c>
      <c r="G6">
        <v>65824</v>
      </c>
      <c r="H6">
        <v>131360</v>
      </c>
      <c r="I6">
        <v>262432</v>
      </c>
    </row>
    <row r="7" spans="1:9" x14ac:dyDescent="0.45">
      <c r="A7" s="1" t="s">
        <v>5</v>
      </c>
      <c r="B7">
        <v>2337</v>
      </c>
      <c r="C7">
        <v>4385</v>
      </c>
      <c r="D7">
        <v>8481</v>
      </c>
      <c r="E7">
        <v>16673</v>
      </c>
      <c r="F7">
        <v>33056</v>
      </c>
      <c r="G7">
        <v>65824</v>
      </c>
      <c r="H7">
        <v>131360</v>
      </c>
      <c r="I7">
        <v>262432</v>
      </c>
    </row>
    <row r="8" spans="1:9" x14ac:dyDescent="0.45">
      <c r="A8" s="1" t="s">
        <v>6</v>
      </c>
      <c r="B8">
        <v>2560</v>
      </c>
      <c r="C8">
        <v>4870</v>
      </c>
      <c r="D8">
        <v>9490</v>
      </c>
      <c r="E8">
        <v>18730</v>
      </c>
      <c r="F8">
        <v>37210</v>
      </c>
      <c r="G8">
        <v>74170</v>
      </c>
      <c r="H8">
        <v>148093</v>
      </c>
      <c r="I8">
        <v>295930</v>
      </c>
    </row>
    <row r="9" spans="1:9" x14ac:dyDescent="0.45">
      <c r="A9" s="1" t="s">
        <v>7</v>
      </c>
      <c r="B9">
        <v>2403</v>
      </c>
      <c r="C9">
        <v>4521</v>
      </c>
      <c r="D9">
        <v>8757</v>
      </c>
      <c r="E9">
        <v>17229</v>
      </c>
      <c r="F9">
        <v>34173</v>
      </c>
      <c r="G9">
        <v>68061</v>
      </c>
      <c r="H9">
        <v>135839</v>
      </c>
      <c r="I9">
        <v>271391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7" workbookViewId="0">
      <selection activeCell="W28" sqref="W28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16</v>
      </c>
    </row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3</v>
      </c>
      <c r="B4">
        <v>16761</v>
      </c>
      <c r="C4">
        <v>32938</v>
      </c>
      <c r="D4">
        <v>64155</v>
      </c>
      <c r="E4">
        <v>127722</v>
      </c>
      <c r="F4">
        <v>253722</v>
      </c>
      <c r="G4">
        <v>506859</v>
      </c>
      <c r="H4">
        <v>1011995</v>
      </c>
      <c r="I4">
        <v>2023402</v>
      </c>
    </row>
    <row r="5" spans="1:9" x14ac:dyDescent="0.45">
      <c r="A5" s="1" t="s">
        <v>2</v>
      </c>
      <c r="B5">
        <v>10109</v>
      </c>
      <c r="C5">
        <v>19895</v>
      </c>
      <c r="D5">
        <v>39391</v>
      </c>
      <c r="E5">
        <v>78455</v>
      </c>
      <c r="F5">
        <v>156511</v>
      </c>
      <c r="G5">
        <v>312695</v>
      </c>
      <c r="H5">
        <v>624992</v>
      </c>
      <c r="I5">
        <v>1249658</v>
      </c>
    </row>
    <row r="6" spans="1:9" x14ac:dyDescent="0.45">
      <c r="A6" s="1" t="s">
        <v>4</v>
      </c>
      <c r="B6">
        <v>2417</v>
      </c>
      <c r="C6">
        <v>4505</v>
      </c>
      <c r="D6">
        <v>8211</v>
      </c>
      <c r="E6">
        <v>16089</v>
      </c>
      <c r="F6">
        <v>31379</v>
      </c>
      <c r="G6">
        <v>62424</v>
      </c>
      <c r="H6">
        <v>124052</v>
      </c>
      <c r="I6">
        <v>247769</v>
      </c>
    </row>
    <row r="7" spans="1:9" x14ac:dyDescent="0.45">
      <c r="A7" s="1" t="s">
        <v>5</v>
      </c>
      <c r="B7">
        <v>2406</v>
      </c>
      <c r="C7">
        <v>4493</v>
      </c>
      <c r="D7">
        <v>8198</v>
      </c>
      <c r="E7">
        <v>16077</v>
      </c>
      <c r="F7">
        <v>31366</v>
      </c>
      <c r="G7">
        <v>62412</v>
      </c>
      <c r="H7">
        <v>124039</v>
      </c>
      <c r="I7">
        <v>247757</v>
      </c>
    </row>
    <row r="8" spans="1:9" x14ac:dyDescent="0.45">
      <c r="A8" s="1" t="s">
        <v>6</v>
      </c>
      <c r="B8">
        <v>10869</v>
      </c>
      <c r="C8">
        <v>21479</v>
      </c>
      <c r="D8">
        <v>42665</v>
      </c>
      <c r="E8">
        <v>85063</v>
      </c>
      <c r="F8">
        <v>169832</v>
      </c>
      <c r="G8">
        <v>339398</v>
      </c>
      <c r="H8">
        <v>678504</v>
      </c>
      <c r="I8">
        <v>1356742</v>
      </c>
    </row>
    <row r="9" spans="1:9" x14ac:dyDescent="0.45">
      <c r="A9" s="1" t="s">
        <v>7</v>
      </c>
      <c r="B9">
        <v>6549</v>
      </c>
      <c r="C9">
        <v>12787</v>
      </c>
      <c r="D9">
        <v>25610</v>
      </c>
      <c r="E9">
        <v>50899</v>
      </c>
      <c r="F9">
        <v>101835</v>
      </c>
      <c r="G9">
        <v>203348</v>
      </c>
      <c r="H9">
        <v>406732</v>
      </c>
      <c r="I9">
        <v>813140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opLeftCell="A7" workbookViewId="0">
      <selection activeCell="M9" sqref="M9"/>
    </sheetView>
  </sheetViews>
  <sheetFormatPr defaultRowHeight="14.25" x14ac:dyDescent="0.45"/>
  <cols>
    <col min="2" max="2" width="12.265625" customWidth="1"/>
  </cols>
  <sheetData>
    <row r="2" spans="1:10" x14ac:dyDescent="0.45">
      <c r="A2" t="s">
        <v>1</v>
      </c>
    </row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s="1" t="s">
        <v>3</v>
      </c>
      <c r="B4">
        <v>2571</v>
      </c>
      <c r="C4">
        <v>4955</v>
      </c>
      <c r="D4">
        <v>9707</v>
      </c>
      <c r="E4">
        <v>19211</v>
      </c>
      <c r="F4">
        <v>38213</v>
      </c>
      <c r="G4">
        <v>76231</v>
      </c>
      <c r="H4">
        <v>152263</v>
      </c>
      <c r="I4">
        <v>304327</v>
      </c>
      <c r="J4">
        <v>608455</v>
      </c>
    </row>
    <row r="5" spans="1:10" x14ac:dyDescent="0.45">
      <c r="A5" s="1" t="s">
        <v>2</v>
      </c>
      <c r="B5">
        <v>1504</v>
      </c>
      <c r="C5">
        <v>2813</v>
      </c>
      <c r="D5">
        <v>5405</v>
      </c>
      <c r="E5">
        <v>10589</v>
      </c>
      <c r="F5">
        <v>20957</v>
      </c>
      <c r="G5">
        <v>41699</v>
      </c>
      <c r="H5">
        <v>83168</v>
      </c>
      <c r="I5">
        <v>166112</v>
      </c>
      <c r="J5">
        <v>332000</v>
      </c>
    </row>
    <row r="6" spans="1:10" x14ac:dyDescent="0.45">
      <c r="A6" s="1" t="s">
        <v>4</v>
      </c>
      <c r="B6">
        <v>573</v>
      </c>
      <c r="C6">
        <v>992</v>
      </c>
      <c r="D6">
        <v>1808</v>
      </c>
      <c r="E6">
        <v>3440</v>
      </c>
      <c r="F6">
        <v>6704</v>
      </c>
      <c r="G6">
        <v>13232</v>
      </c>
      <c r="H6">
        <v>26288</v>
      </c>
      <c r="I6">
        <v>52402</v>
      </c>
      <c r="J6">
        <v>104628</v>
      </c>
    </row>
    <row r="7" spans="1:10" x14ac:dyDescent="0.45">
      <c r="A7" s="1" t="s">
        <v>5</v>
      </c>
      <c r="B7">
        <v>579</v>
      </c>
      <c r="C7">
        <v>996</v>
      </c>
      <c r="D7">
        <v>1812</v>
      </c>
      <c r="E7">
        <v>3444</v>
      </c>
      <c r="F7">
        <v>6708</v>
      </c>
      <c r="G7">
        <v>13236</v>
      </c>
      <c r="H7">
        <v>26292</v>
      </c>
      <c r="I7">
        <v>52406</v>
      </c>
      <c r="J7">
        <v>104632</v>
      </c>
    </row>
    <row r="8" spans="1:10" x14ac:dyDescent="0.45">
      <c r="A8" s="1" t="s">
        <v>6</v>
      </c>
      <c r="B8">
        <v>1627</v>
      </c>
      <c r="C8">
        <v>3105</v>
      </c>
      <c r="D8">
        <v>6049</v>
      </c>
      <c r="E8">
        <v>11937</v>
      </c>
      <c r="F8">
        <v>23713</v>
      </c>
      <c r="G8">
        <v>47267</v>
      </c>
      <c r="H8">
        <v>94370</v>
      </c>
      <c r="I8">
        <v>188578</v>
      </c>
      <c r="J8">
        <v>376996</v>
      </c>
    </row>
    <row r="9" spans="1:10" x14ac:dyDescent="0.45">
      <c r="A9" s="1" t="s">
        <v>7</v>
      </c>
      <c r="B9">
        <v>605</v>
      </c>
      <c r="C9">
        <v>1074</v>
      </c>
      <c r="D9">
        <v>2002</v>
      </c>
      <c r="E9">
        <v>3858</v>
      </c>
      <c r="F9">
        <v>7570</v>
      </c>
      <c r="G9">
        <v>14997</v>
      </c>
      <c r="H9">
        <v>29844</v>
      </c>
      <c r="I9">
        <v>59541</v>
      </c>
      <c r="J9">
        <v>118934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P16" sqref="P16"/>
    </sheetView>
  </sheetViews>
  <sheetFormatPr defaultRowHeight="14.25" x14ac:dyDescent="0.45"/>
  <cols>
    <col min="1" max="1" width="24.132812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20</v>
      </c>
      <c r="B4">
        <v>1881</v>
      </c>
      <c r="C4">
        <v>3953</v>
      </c>
      <c r="D4">
        <v>7559</v>
      </c>
      <c r="E4">
        <v>17729</v>
      </c>
      <c r="F4">
        <v>37929</v>
      </c>
      <c r="G4">
        <v>72913</v>
      </c>
      <c r="H4">
        <v>168741</v>
      </c>
      <c r="I4">
        <v>359372</v>
      </c>
    </row>
    <row r="5" spans="1:9" x14ac:dyDescent="0.45">
      <c r="A5" t="s">
        <v>19</v>
      </c>
      <c r="B5">
        <v>3160</v>
      </c>
      <c r="C5">
        <v>7950</v>
      </c>
      <c r="D5">
        <v>14691</v>
      </c>
      <c r="E5">
        <v>35933</v>
      </c>
      <c r="F5">
        <v>67306</v>
      </c>
      <c r="G5">
        <v>160763</v>
      </c>
      <c r="H5">
        <v>304208</v>
      </c>
      <c r="I5">
        <v>712902</v>
      </c>
    </row>
    <row r="6" spans="1:9" x14ac:dyDescent="0.45">
      <c r="A6" t="s">
        <v>18</v>
      </c>
      <c r="B6">
        <v>1253</v>
      </c>
      <c r="C6">
        <v>3071</v>
      </c>
      <c r="D6">
        <v>5365</v>
      </c>
      <c r="E6">
        <v>13334</v>
      </c>
      <c r="F6">
        <v>24482</v>
      </c>
      <c r="G6">
        <v>59659</v>
      </c>
      <c r="H6">
        <v>111897</v>
      </c>
      <c r="I6">
        <v>262638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3" sqref="L3"/>
    </sheetView>
  </sheetViews>
  <sheetFormatPr defaultRowHeight="14.25" x14ac:dyDescent="0.45"/>
  <cols>
    <col min="1" max="1" width="21" bestFit="1" customWidth="1"/>
  </cols>
  <sheetData>
    <row r="1" spans="1:10" x14ac:dyDescent="0.45">
      <c r="A1" t="s">
        <v>0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  <c r="J1">
        <v>4096</v>
      </c>
    </row>
    <row r="2" spans="1:10" x14ac:dyDescent="0.45">
      <c r="A2" t="s">
        <v>23</v>
      </c>
      <c r="C2">
        <v>1924</v>
      </c>
      <c r="D2">
        <v>4159</v>
      </c>
      <c r="E2">
        <v>7775</v>
      </c>
      <c r="F2">
        <v>18268</v>
      </c>
      <c r="G2">
        <v>40644</v>
      </c>
      <c r="H2">
        <v>74827</v>
      </c>
      <c r="I2">
        <v>174943</v>
      </c>
      <c r="J2">
        <v>382708</v>
      </c>
    </row>
    <row r="3" spans="1:10" x14ac:dyDescent="0.45">
      <c r="A3" t="s">
        <v>24</v>
      </c>
      <c r="C3">
        <v>1926</v>
      </c>
      <c r="D3">
        <v>4160</v>
      </c>
      <c r="E3">
        <v>7777</v>
      </c>
      <c r="F3">
        <v>18270</v>
      </c>
      <c r="G3">
        <v>40645</v>
      </c>
      <c r="H3">
        <v>74833</v>
      </c>
      <c r="I3">
        <v>174946</v>
      </c>
      <c r="J3">
        <v>382594</v>
      </c>
    </row>
    <row r="4" spans="1:10" x14ac:dyDescent="0.45">
      <c r="A4" t="s">
        <v>8</v>
      </c>
      <c r="C4">
        <f>ABS(C3-C2)*100/C3</f>
        <v>0.10384215991692627</v>
      </c>
      <c r="D4">
        <f t="shared" ref="D4:J4" si="0">ABS(D3-D2)*100/D3</f>
        <v>2.403846153846154E-2</v>
      </c>
      <c r="E4">
        <f t="shared" si="0"/>
        <v>2.5716857400025717E-2</v>
      </c>
      <c r="F4">
        <f t="shared" si="0"/>
        <v>1.0946907498631636E-2</v>
      </c>
      <c r="G4">
        <f t="shared" si="0"/>
        <v>2.4603272235207284E-3</v>
      </c>
      <c r="H4">
        <f t="shared" si="0"/>
        <v>8.0178530862052844E-3</v>
      </c>
      <c r="I4">
        <f t="shared" si="0"/>
        <v>1.7148148571559225E-3</v>
      </c>
      <c r="J4">
        <f t="shared" si="0"/>
        <v>2.9796599005734538E-2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I7" sqref="I7"/>
    </sheetView>
  </sheetViews>
  <sheetFormatPr defaultRowHeight="14.25" x14ac:dyDescent="0.45"/>
  <cols>
    <col min="3" max="3" width="24.6640625" bestFit="1" customWidth="1"/>
    <col min="4" max="4" width="24" bestFit="1" customWidth="1"/>
    <col min="5" max="5" width="22.6640625" bestFit="1" customWidth="1"/>
    <col min="6" max="6" width="22" bestFit="1" customWidth="1"/>
    <col min="7" max="7" width="11.265625" bestFit="1" customWidth="1"/>
    <col min="8" max="8" width="10.59765625" bestFit="1" customWidth="1"/>
    <col min="9" max="9" width="10" bestFit="1" customWidth="1"/>
  </cols>
  <sheetData>
    <row r="2" spans="2:6" x14ac:dyDescent="0.45">
      <c r="B2" s="2"/>
      <c r="C2" s="2" t="s">
        <v>31</v>
      </c>
      <c r="D2" s="2" t="s">
        <v>32</v>
      </c>
      <c r="E2" s="2" t="s">
        <v>33</v>
      </c>
      <c r="F2" s="2" t="s">
        <v>34</v>
      </c>
    </row>
    <row r="3" spans="2:6" x14ac:dyDescent="0.45">
      <c r="B3" s="3" t="s">
        <v>14</v>
      </c>
      <c r="C3" s="2">
        <v>95</v>
      </c>
      <c r="D3" s="2">
        <v>94</v>
      </c>
      <c r="E3" s="2">
        <v>98</v>
      </c>
      <c r="F3" s="2">
        <v>98</v>
      </c>
    </row>
    <row r="4" spans="2:6" x14ac:dyDescent="0.45">
      <c r="B4" s="3" t="s">
        <v>9</v>
      </c>
      <c r="C4" s="2">
        <v>33</v>
      </c>
      <c r="D4" s="2">
        <v>94</v>
      </c>
      <c r="E4" s="2">
        <v>34</v>
      </c>
      <c r="F4" s="2">
        <v>98</v>
      </c>
    </row>
    <row r="5" spans="2:6" x14ac:dyDescent="0.45">
      <c r="B5" s="3" t="s">
        <v>10</v>
      </c>
      <c r="C5" s="2">
        <v>16</v>
      </c>
      <c r="D5" s="2">
        <v>94</v>
      </c>
      <c r="E5" s="2">
        <v>12</v>
      </c>
      <c r="F5" s="2">
        <v>98</v>
      </c>
    </row>
    <row r="6" spans="2:6" x14ac:dyDescent="0.45">
      <c r="B6" s="3" t="s">
        <v>11</v>
      </c>
      <c r="C6" s="2">
        <v>16</v>
      </c>
      <c r="D6" s="2">
        <v>94</v>
      </c>
      <c r="E6" s="2">
        <v>12</v>
      </c>
      <c r="F6" s="2">
        <v>98</v>
      </c>
    </row>
    <row r="7" spans="2:6" x14ac:dyDescent="0.45">
      <c r="B7" s="3" t="s">
        <v>12</v>
      </c>
      <c r="C7" s="2">
        <v>39</v>
      </c>
      <c r="D7" s="2">
        <v>94</v>
      </c>
      <c r="E7" s="2">
        <v>37</v>
      </c>
      <c r="F7" s="2">
        <v>98</v>
      </c>
    </row>
    <row r="8" spans="2:6" x14ac:dyDescent="0.45">
      <c r="B8" s="3" t="s">
        <v>13</v>
      </c>
      <c r="C8" s="2">
        <v>17</v>
      </c>
      <c r="D8" s="2">
        <v>94</v>
      </c>
      <c r="E8" s="2">
        <v>21</v>
      </c>
      <c r="F8" s="2">
        <v>98</v>
      </c>
    </row>
    <row r="9" spans="2:6" x14ac:dyDescent="0.45">
      <c r="B9" s="1"/>
      <c r="D9" s="1"/>
      <c r="E9" s="1"/>
    </row>
    <row r="10" spans="2:6" x14ac:dyDescent="0.45">
      <c r="B10" s="1"/>
      <c r="D10" s="1"/>
      <c r="E10" s="1"/>
    </row>
    <row r="11" spans="2:6" x14ac:dyDescent="0.45">
      <c r="B11" s="1"/>
      <c r="D11" s="1"/>
      <c r="E11" s="1"/>
    </row>
    <row r="12" spans="2:6" x14ac:dyDescent="0.45">
      <c r="B12" s="1"/>
      <c r="D12" s="1"/>
      <c r="E12" s="1"/>
    </row>
    <row r="13" spans="2:6" x14ac:dyDescent="0.45">
      <c r="B13" s="1"/>
      <c r="D13" s="1"/>
      <c r="E13" s="1"/>
    </row>
    <row r="14" spans="2:6" x14ac:dyDescent="0.45">
      <c r="B14" s="1"/>
      <c r="D14" s="1"/>
      <c r="E14" s="1"/>
    </row>
    <row r="15" spans="2:6" x14ac:dyDescent="0.45">
      <c r="B15" s="1"/>
      <c r="C15" s="1"/>
      <c r="D15" s="1"/>
      <c r="E15" s="1"/>
    </row>
    <row r="16" spans="2:6" x14ac:dyDescent="0.45">
      <c r="B16" s="1"/>
      <c r="C16" s="1"/>
      <c r="D16" s="1"/>
      <c r="E16" s="1"/>
    </row>
    <row r="17" spans="2:5" x14ac:dyDescent="0.45">
      <c r="B17" s="1"/>
      <c r="C17" s="1"/>
      <c r="D17" s="1"/>
      <c r="E17" s="1"/>
    </row>
    <row r="18" spans="2:5" x14ac:dyDescent="0.45">
      <c r="B18" s="1"/>
      <c r="C18" s="1"/>
      <c r="D18" s="1"/>
      <c r="E18" s="1"/>
    </row>
    <row r="19" spans="2:5" x14ac:dyDescent="0.45">
      <c r="B19" s="1"/>
      <c r="C19" s="1"/>
      <c r="D19" s="1"/>
      <c r="E19" s="1"/>
    </row>
    <row r="20" spans="2:5" x14ac:dyDescent="0.45">
      <c r="B20" s="1"/>
      <c r="C20" s="1"/>
      <c r="D20" s="1"/>
      <c r="E20" s="1"/>
    </row>
    <row r="21" spans="2:5" x14ac:dyDescent="0.45">
      <c r="B21" s="1"/>
      <c r="D21" s="1"/>
      <c r="E21" s="1"/>
    </row>
    <row r="22" spans="2:5" x14ac:dyDescent="0.45">
      <c r="B22" s="1"/>
      <c r="D22" s="1"/>
      <c r="E22" s="1"/>
    </row>
    <row r="23" spans="2:5" x14ac:dyDescent="0.45">
      <c r="B23" s="1"/>
      <c r="D23" s="1"/>
      <c r="E23" s="1"/>
    </row>
    <row r="24" spans="2:5" x14ac:dyDescent="0.45">
      <c r="B24" s="1"/>
      <c r="D24" s="1"/>
      <c r="E24" s="1"/>
    </row>
    <row r="25" spans="2:5" x14ac:dyDescent="0.45">
      <c r="B25" s="1"/>
      <c r="D25" s="1"/>
      <c r="E25" s="1"/>
    </row>
    <row r="26" spans="2:5" x14ac:dyDescent="0.45">
      <c r="B26" s="1"/>
      <c r="D26" s="1"/>
      <c r="E26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4" workbookViewId="0">
      <selection activeCell="A6" sqref="A6"/>
    </sheetView>
  </sheetViews>
  <sheetFormatPr defaultRowHeight="14.25" x14ac:dyDescent="0.45"/>
  <cols>
    <col min="1" max="1" width="26.398437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35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x14ac:dyDescent="0.45">
      <c r="A5" t="s">
        <v>36</v>
      </c>
      <c r="B5">
        <v>1564</v>
      </c>
      <c r="C5">
        <v>3479</v>
      </c>
      <c r="D5">
        <v>6716</v>
      </c>
      <c r="E5">
        <v>15635</v>
      </c>
      <c r="F5">
        <v>34325</v>
      </c>
      <c r="G5">
        <v>65147</v>
      </c>
      <c r="H5">
        <v>149350</v>
      </c>
      <c r="I5">
        <v>323899</v>
      </c>
    </row>
    <row r="6" spans="1:9" x14ac:dyDescent="0.45">
      <c r="A6" t="s">
        <v>8</v>
      </c>
      <c r="B6">
        <f>ROUND(ABS((B5-B4)/B5) * 100,0)</f>
        <v>23</v>
      </c>
      <c r="C6">
        <f t="shared" ref="C6:J6" si="0">ROUND(ABS((C5-C4)/C5) * 100,0)</f>
        <v>20</v>
      </c>
      <c r="D6">
        <f t="shared" si="0"/>
        <v>16</v>
      </c>
      <c r="E6">
        <f t="shared" si="0"/>
        <v>17</v>
      </c>
      <c r="F6">
        <f t="shared" si="0"/>
        <v>18</v>
      </c>
      <c r="G6">
        <f t="shared" si="0"/>
        <v>15</v>
      </c>
      <c r="H6">
        <f t="shared" si="0"/>
        <v>17</v>
      </c>
      <c r="I6">
        <f t="shared" si="0"/>
        <v>18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A5" sqref="A5"/>
    </sheetView>
  </sheetViews>
  <sheetFormatPr defaultRowHeight="14.25" x14ac:dyDescent="0.45"/>
  <cols>
    <col min="1" max="1" width="30.59765625" bestFit="1" customWidth="1"/>
  </cols>
  <sheetData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37</v>
      </c>
      <c r="B4">
        <v>426</v>
      </c>
      <c r="C4">
        <v>734</v>
      </c>
      <c r="D4">
        <v>1334</v>
      </c>
      <c r="E4">
        <v>2534</v>
      </c>
      <c r="F4">
        <v>4934</v>
      </c>
      <c r="G4">
        <v>9734</v>
      </c>
      <c r="H4">
        <v>19334</v>
      </c>
      <c r="I4">
        <v>38534</v>
      </c>
      <c r="J4">
        <v>76930</v>
      </c>
    </row>
    <row r="5" spans="1:10" x14ac:dyDescent="0.45">
      <c r="A5" t="s">
        <v>25</v>
      </c>
      <c r="B5">
        <v>373</v>
      </c>
      <c r="C5">
        <v>669</v>
      </c>
      <c r="D5">
        <v>1261</v>
      </c>
      <c r="E5">
        <v>2445</v>
      </c>
      <c r="F5">
        <v>4813</v>
      </c>
      <c r="G5">
        <v>9549</v>
      </c>
      <c r="H5">
        <v>19021</v>
      </c>
      <c r="I5">
        <v>37965</v>
      </c>
      <c r="J5">
        <v>75853</v>
      </c>
    </row>
    <row r="6" spans="1:10" x14ac:dyDescent="0.45">
      <c r="A6" t="s">
        <v>8</v>
      </c>
      <c r="B6">
        <f>ABS((B5-B4)/B5) * 100</f>
        <v>14.209115281501342</v>
      </c>
      <c r="C6">
        <f t="shared" ref="C6:J6" si="0">ABS((C5-C4)/C5) * 100</f>
        <v>9.7159940209267557</v>
      </c>
      <c r="D6">
        <f t="shared" si="0"/>
        <v>5.7890563045202219</v>
      </c>
      <c r="E6">
        <f t="shared" si="0"/>
        <v>3.6400817995910022</v>
      </c>
      <c r="F6">
        <f t="shared" si="0"/>
        <v>2.5140245169333055</v>
      </c>
      <c r="G6">
        <f t="shared" si="0"/>
        <v>1.9373756414284218</v>
      </c>
      <c r="H6">
        <f t="shared" si="0"/>
        <v>1.6455496556437621</v>
      </c>
      <c r="I6">
        <f t="shared" si="0"/>
        <v>1.4987488476228104</v>
      </c>
      <c r="J6">
        <f t="shared" si="0"/>
        <v>1.4198515549813455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11 - M4 v M7</vt:lpstr>
      <vt:lpstr>12 - M4 v M7</vt:lpstr>
      <vt:lpstr>13 - M4 v M7</vt:lpstr>
      <vt:lpstr>14 - M4 v M7</vt:lpstr>
      <vt:lpstr>15 - M4 v M7</vt:lpstr>
      <vt:lpstr>15 - GCC vs KEIL</vt:lpstr>
    </vt:vector>
  </TitlesOfParts>
  <Company>Applied Research Laboratory - 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cp:lastPrinted>2016-12-04T19:01:24Z</cp:lastPrinted>
  <dcterms:created xsi:type="dcterms:W3CDTF">2015-04-27T17:14:39Z</dcterms:created>
  <dcterms:modified xsi:type="dcterms:W3CDTF">2016-12-04T19:24:42Z</dcterms:modified>
</cp:coreProperties>
</file>