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05" yWindow="4050" windowWidth="26835" windowHeight="123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8" i="1"/>
  <c r="D12"/>
  <c r="E12"/>
  <c r="G12"/>
  <c r="E13"/>
  <c r="I13" s="1"/>
  <c r="D13"/>
  <c r="F22"/>
  <c r="E22"/>
  <c r="E18"/>
  <c r="F18"/>
  <c r="E19"/>
  <c r="F19"/>
  <c r="E20"/>
  <c r="F20"/>
  <c r="F17"/>
  <c r="E17"/>
  <c r="F3"/>
  <c r="F4"/>
  <c r="F2"/>
  <c r="B6"/>
  <c r="E3"/>
  <c r="H4"/>
  <c r="E2"/>
  <c r="C3"/>
  <c r="C4"/>
  <c r="C2"/>
  <c r="K12" l="1"/>
  <c r="I12"/>
  <c r="H12"/>
  <c r="M12"/>
  <c r="H13"/>
  <c r="M13"/>
  <c r="K13"/>
  <c r="H3"/>
  <c r="E4"/>
  <c r="H2"/>
</calcChain>
</file>

<file path=xl/sharedStrings.xml><?xml version="1.0" encoding="utf-8"?>
<sst xmlns="http://schemas.openxmlformats.org/spreadsheetml/2006/main" count="22" uniqueCount="17">
  <si>
    <t>QTY</t>
  </si>
  <si>
    <t>Total</t>
  </si>
  <si>
    <t>Unit Price</t>
  </si>
  <si>
    <t>Margin</t>
  </si>
  <si>
    <t>Sale Price</t>
  </si>
  <si>
    <t>Break Even</t>
  </si>
  <si>
    <t>Total Profit</t>
  </si>
  <si>
    <t>PCB Cost</t>
  </si>
  <si>
    <t>Assy Cost</t>
  </si>
  <si>
    <t>BOM Cost</t>
  </si>
  <si>
    <t>P470HCT-ND</t>
  </si>
  <si>
    <t>P330HCT-ND</t>
  </si>
  <si>
    <t>APL3015SGC-F01</t>
  </si>
  <si>
    <t>10018783=10203TLF</t>
  </si>
  <si>
    <t>Sierra Circuits</t>
  </si>
  <si>
    <t>Total investment</t>
  </si>
  <si>
    <t>Break Even units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</si>
</sst>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10"/>
      <name val="Arial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2" borderId="1" xfId="0" quotePrefix="1" applyFont="1" applyFill="1" applyBorder="1" applyAlignment="1">
      <alignment vertical="top" wrapText="1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H19" sqref="H19"/>
    </sheetView>
  </sheetViews>
  <sheetFormatPr defaultRowHeight="15"/>
  <cols>
    <col min="2" max="2" width="18.85546875" bestFit="1" customWidth="1"/>
    <col min="5" max="7" width="15.5703125" customWidth="1"/>
    <col min="8" max="8" width="23.85546875" customWidth="1"/>
  </cols>
  <sheetData>
    <row r="1" spans="1:1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H1" t="s">
        <v>6</v>
      </c>
    </row>
    <row r="2" spans="1:13">
      <c r="A2">
        <v>250</v>
      </c>
      <c r="B2">
        <v>3404.34</v>
      </c>
      <c r="C2">
        <f>B2/A2</f>
        <v>13.617360000000001</v>
      </c>
      <c r="D2">
        <v>19</v>
      </c>
      <c r="E2">
        <f>ROUND((C2/D2)*A2,0)</f>
        <v>179</v>
      </c>
      <c r="F2" s="1">
        <f>(D2/C2)-1</f>
        <v>0.39527779246491224</v>
      </c>
      <c r="G2" s="1"/>
      <c r="H2">
        <f>(D2-C2)*A2</f>
        <v>1345.6599999999996</v>
      </c>
    </row>
    <row r="3" spans="1:13">
      <c r="A3">
        <v>500</v>
      </c>
      <c r="B3">
        <v>6455.68</v>
      </c>
      <c r="C3">
        <f t="shared" ref="C3:C4" si="0">B3/A3</f>
        <v>12.91136</v>
      </c>
      <c r="D3">
        <v>17.5</v>
      </c>
      <c r="E3">
        <f t="shared" ref="E3:E4" si="1">ROUND((C3/D3)*A3,0)</f>
        <v>369</v>
      </c>
      <c r="F3" s="1">
        <f t="shared" ref="F3:F4" si="2">(D3/C3)-1</f>
        <v>0.35539555863983341</v>
      </c>
      <c r="G3" s="1"/>
      <c r="H3">
        <f t="shared" ref="H3:H4" si="3">(D3-C3)*A3</f>
        <v>2294.3199999999997</v>
      </c>
    </row>
    <row r="4" spans="1:13">
      <c r="A4">
        <v>1000</v>
      </c>
      <c r="B4">
        <v>12087.08</v>
      </c>
      <c r="C4">
        <f t="shared" si="0"/>
        <v>12.08708</v>
      </c>
      <c r="D4">
        <v>15.5</v>
      </c>
      <c r="E4">
        <f t="shared" si="1"/>
        <v>780</v>
      </c>
      <c r="F4" s="1">
        <f t="shared" si="2"/>
        <v>0.28236100034085987</v>
      </c>
      <c r="G4" s="1"/>
      <c r="H4">
        <f t="shared" si="3"/>
        <v>3412.9199999999996</v>
      </c>
    </row>
    <row r="6" spans="1:13">
      <c r="A6" t="s">
        <v>3</v>
      </c>
      <c r="B6">
        <f>D4/C4</f>
        <v>1.2823610003408599</v>
      </c>
    </row>
    <row r="9" spans="1:13">
      <c r="A9" t="s">
        <v>14</v>
      </c>
    </row>
    <row r="11" spans="1:13">
      <c r="A11" t="s">
        <v>0</v>
      </c>
      <c r="B11" t="s">
        <v>7</v>
      </c>
      <c r="C11" t="s">
        <v>8</v>
      </c>
      <c r="D11" t="s">
        <v>9</v>
      </c>
      <c r="E11" t="s">
        <v>2</v>
      </c>
      <c r="F11" t="s">
        <v>4</v>
      </c>
      <c r="I11" t="s">
        <v>6</v>
      </c>
      <c r="K11" t="s">
        <v>15</v>
      </c>
      <c r="M11" t="s">
        <v>16</v>
      </c>
    </row>
    <row r="12" spans="1:13">
      <c r="A12">
        <v>250</v>
      </c>
      <c r="B12">
        <v>4.3600000000000003</v>
      </c>
      <c r="C12">
        <v>5.71</v>
      </c>
      <c r="D12">
        <f>E22</f>
        <v>1.6267199999999999</v>
      </c>
      <c r="E12">
        <f>SUM(B12:D12)*1.08</f>
        <v>12.632457600000002</v>
      </c>
      <c r="F12">
        <v>19</v>
      </c>
      <c r="G12">
        <f>15*(0.04)</f>
        <v>0.6</v>
      </c>
      <c r="H12">
        <f>(F12/E12)-1</f>
        <v>0.50406204411087807</v>
      </c>
      <c r="I12">
        <f>A12*(F12-E12)</f>
        <v>1591.8855999999994</v>
      </c>
      <c r="K12">
        <f>E12*A12</f>
        <v>3158.1144000000004</v>
      </c>
      <c r="M12">
        <f>ROUND((E12/F12)*A12,0)</f>
        <v>166</v>
      </c>
    </row>
    <row r="13" spans="1:13">
      <c r="A13">
        <v>500</v>
      </c>
      <c r="B13">
        <v>4.01</v>
      </c>
      <c r="C13">
        <v>4.62</v>
      </c>
      <c r="D13">
        <f>F22</f>
        <v>1.52928</v>
      </c>
      <c r="E13">
        <f>SUM(B13:D13)*1.08</f>
        <v>10.9720224</v>
      </c>
      <c r="F13">
        <v>15</v>
      </c>
      <c r="H13">
        <f>(F13/E13)-1</f>
        <v>0.36711350498154283</v>
      </c>
      <c r="I13">
        <f>A13*(F13-E13)</f>
        <v>2013.9887999999999</v>
      </c>
      <c r="K13">
        <f>E13*A13</f>
        <v>5486.0111999999999</v>
      </c>
      <c r="M13">
        <f>ROUND((E13/F13)*A13,0)</f>
        <v>366</v>
      </c>
    </row>
    <row r="17" spans="1:8">
      <c r="A17">
        <v>1</v>
      </c>
      <c r="B17" s="2" t="s">
        <v>10</v>
      </c>
      <c r="C17">
        <v>7.7999999999999996E-3</v>
      </c>
      <c r="D17">
        <v>5.7600000000000004E-3</v>
      </c>
      <c r="E17">
        <f>A17*C17</f>
        <v>7.7999999999999996E-3</v>
      </c>
      <c r="F17">
        <f>D17*A17</f>
        <v>5.7600000000000004E-3</v>
      </c>
    </row>
    <row r="18" spans="1:8">
      <c r="A18">
        <v>1</v>
      </c>
      <c r="B18" t="s">
        <v>11</v>
      </c>
      <c r="C18">
        <v>7.7999999999999996E-3</v>
      </c>
      <c r="D18">
        <v>5.7600000000000004E-3</v>
      </c>
      <c r="E18">
        <f t="shared" ref="E18:E20" si="4">A18*C18</f>
        <v>7.7999999999999996E-3</v>
      </c>
      <c r="F18">
        <f t="shared" ref="F18:F20" si="5">D18*A18</f>
        <v>5.7600000000000004E-3</v>
      </c>
      <c r="H18">
        <f>50*13</f>
        <v>650</v>
      </c>
    </row>
    <row r="19" spans="1:8" ht="15.75">
      <c r="A19">
        <v>2</v>
      </c>
      <c r="B19" s="3" t="s">
        <v>12</v>
      </c>
      <c r="C19">
        <v>0.09</v>
      </c>
      <c r="D19">
        <v>8.1000000000000003E-2</v>
      </c>
      <c r="E19">
        <f t="shared" si="4"/>
        <v>0.18</v>
      </c>
      <c r="F19">
        <f t="shared" si="5"/>
        <v>0.16200000000000001</v>
      </c>
    </row>
    <row r="20" spans="1:8">
      <c r="A20">
        <v>2</v>
      </c>
      <c r="B20" t="s">
        <v>13</v>
      </c>
      <c r="C20">
        <v>0.71555999999999997</v>
      </c>
      <c r="D20">
        <v>0.67788000000000004</v>
      </c>
      <c r="E20">
        <f t="shared" si="4"/>
        <v>1.4311199999999999</v>
      </c>
      <c r="F20">
        <f t="shared" si="5"/>
        <v>1.3557600000000001</v>
      </c>
    </row>
    <row r="22" spans="1:8">
      <c r="E22">
        <f>SUM(E17:E20)</f>
        <v>1.6267199999999999</v>
      </c>
      <c r="F22">
        <f>SUM(F17:F20)</f>
        <v>1.52928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EHUGHES</dc:creator>
  <cp:lastModifiedBy>EHUGHES</cp:lastModifiedBy>
  <dcterms:created xsi:type="dcterms:W3CDTF">2012-04-23T22:36:41Z</dcterms:created>
  <dcterms:modified xsi:type="dcterms:W3CDTF">2012-04-28T01:38:27Z</dcterms:modified>
</cp:coreProperties>
</file>