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도경진\Documents\카카오톡 받은 파일\"/>
    </mc:Choice>
  </mc:AlternateContent>
  <xr:revisionPtr revIDLastSave="0" documentId="13_ncr:1_{CF52B816-3F75-432F-8820-FFB19E011A5D}" xr6:coauthVersionLast="45" xr6:coauthVersionMax="45" xr10:uidLastSave="{00000000-0000-0000-0000-000000000000}"/>
  <bookViews>
    <workbookView xWindow="-9990" yWindow="11145" windowWidth="20910" windowHeight="11835" xr2:uid="{025447A8-8F2E-401F-9D00-24BE39B333F5}"/>
  </bookViews>
  <sheets>
    <sheet name="창업 동아리" sheetId="1" r:id="rId1"/>
    <sheet name="캡스톤 디자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2" l="1"/>
  <c r="G2" i="2"/>
  <c r="G4" i="2"/>
  <c r="H2" i="2" l="1"/>
  <c r="I9" i="1"/>
  <c r="I4" i="1"/>
  <c r="I6" i="1" s="1"/>
  <c r="H4" i="1"/>
  <c r="H6" i="1" s="1"/>
  <c r="H2" i="1"/>
</calcChain>
</file>

<file path=xl/sharedStrings.xml><?xml version="1.0" encoding="utf-8"?>
<sst xmlns="http://schemas.openxmlformats.org/spreadsheetml/2006/main" count="55" uniqueCount="42">
  <si>
    <t>날짜</t>
    <phoneticPr fontId="1" type="noConversion"/>
  </si>
  <si>
    <t>상호</t>
    <phoneticPr fontId="1" type="noConversion"/>
  </si>
  <si>
    <t>금액</t>
    <phoneticPr fontId="1" type="noConversion"/>
  </si>
  <si>
    <t>재료비</t>
    <phoneticPr fontId="1" type="noConversion"/>
  </si>
  <si>
    <t>처리</t>
    <phoneticPr fontId="1" type="noConversion"/>
  </si>
  <si>
    <t>회의비</t>
    <phoneticPr fontId="1" type="noConversion"/>
  </si>
  <si>
    <t>분류</t>
    <phoneticPr fontId="1" type="noConversion"/>
  </si>
  <si>
    <t>품명</t>
    <phoneticPr fontId="1" type="noConversion"/>
  </si>
  <si>
    <t>멀티탭</t>
    <phoneticPr fontId="1" type="noConversion"/>
  </si>
  <si>
    <t>더마트 동아대점</t>
    <phoneticPr fontId="1" type="noConversion"/>
  </si>
  <si>
    <t>냉면</t>
    <phoneticPr fontId="1" type="noConversion"/>
  </si>
  <si>
    <t>고수</t>
    <phoneticPr fontId="1" type="noConversion"/>
  </si>
  <si>
    <t>멘토비</t>
    <phoneticPr fontId="1" type="noConversion"/>
  </si>
  <si>
    <t>지원금</t>
    <phoneticPr fontId="1" type="noConversion"/>
  </si>
  <si>
    <t>에그드랍</t>
    <phoneticPr fontId="1" type="noConversion"/>
  </si>
  <si>
    <t>토스트</t>
    <phoneticPr fontId="1" type="noConversion"/>
  </si>
  <si>
    <t>자문비</t>
    <phoneticPr fontId="1" type="noConversion"/>
  </si>
  <si>
    <t>자문</t>
    <phoneticPr fontId="1" type="noConversion"/>
  </si>
  <si>
    <t>지원금</t>
    <phoneticPr fontId="1" type="noConversion"/>
  </si>
  <si>
    <t>멘토비 잔액</t>
    <phoneticPr fontId="1" type="noConversion"/>
  </si>
  <si>
    <t>멘토비 수익</t>
    <phoneticPr fontId="1" type="noConversion"/>
  </si>
  <si>
    <t>회의비(페이백)</t>
    <phoneticPr fontId="1" type="noConversion"/>
  </si>
  <si>
    <t>회의비(페이백)</t>
    <phoneticPr fontId="1" type="noConversion"/>
  </si>
  <si>
    <t>롯데마트</t>
    <phoneticPr fontId="1" type="noConversion"/>
  </si>
  <si>
    <t>다과</t>
    <phoneticPr fontId="1" type="noConversion"/>
  </si>
  <si>
    <t>동아리 지원금 잔액</t>
    <phoneticPr fontId="1" type="noConversion"/>
  </si>
  <si>
    <t>멘토비 수익 합계</t>
    <phoneticPr fontId="1" type="noConversion"/>
  </si>
  <si>
    <t>멘토비 지출 합계</t>
    <phoneticPr fontId="1" type="noConversion"/>
  </si>
  <si>
    <t>동아리 지원금 지출 합계</t>
    <phoneticPr fontId="1" type="noConversion"/>
  </si>
  <si>
    <t>동아리 지원금</t>
    <phoneticPr fontId="1" type="noConversion"/>
  </si>
  <si>
    <t>페이백 받을 금액</t>
    <phoneticPr fontId="1" type="noConversion"/>
  </si>
  <si>
    <t>776황금돼지 사하구점</t>
    <phoneticPr fontId="1" type="noConversion"/>
  </si>
  <si>
    <t>삼겹세트</t>
    <phoneticPr fontId="1" type="noConversion"/>
  </si>
  <si>
    <t>재료비</t>
    <phoneticPr fontId="1" type="noConversion"/>
  </si>
  <si>
    <t>롯데마트</t>
    <phoneticPr fontId="1" type="noConversion"/>
  </si>
  <si>
    <t>USB 허브</t>
    <phoneticPr fontId="1" type="noConversion"/>
  </si>
  <si>
    <t>지원금</t>
    <phoneticPr fontId="1" type="noConversion"/>
  </si>
  <si>
    <t>GITHUB</t>
    <phoneticPr fontId="1" type="noConversion"/>
  </si>
  <si>
    <t>멘토비</t>
    <phoneticPr fontId="1" type="noConversion"/>
  </si>
  <si>
    <t>캡스톤 지원금</t>
    <phoneticPr fontId="1" type="noConversion"/>
  </si>
  <si>
    <t>캡스톤 지원금 지출 합계</t>
    <phoneticPr fontId="1" type="noConversion"/>
  </si>
  <si>
    <t>캡스톤 지원금 잔액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</si>
</sst>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;[Red]&quot;₩&quot;#,##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0" fillId="4" borderId="2" xfId="0" applyNumberFormat="1" applyFill="1" applyBorder="1">
      <alignment vertical="center"/>
    </xf>
    <xf numFmtId="176" fontId="0" fillId="4" borderId="3" xfId="0" applyNumberFormat="1" applyFill="1" applyBorder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176" fontId="0" fillId="6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5B0B-5F2C-4BA8-9704-5C046AAF6727}">
  <dimension ref="A1:J9"/>
  <sheetViews>
    <sheetView tabSelected="1" workbookViewId="0">
      <selection activeCell="E8" sqref="E8"/>
    </sheetView>
  </sheetViews>
  <sheetFormatPr defaultRowHeight="16.5" x14ac:dyDescent="0.3"/>
  <cols>
    <col min="1" max="1" width="14.125" customWidth="1"/>
    <col min="2" max="2" width="15.25" customWidth="1"/>
    <col min="3" max="3" width="23.25" style="10" customWidth="1"/>
    <col min="4" max="4" width="14.25" style="10" customWidth="1"/>
    <col min="5" max="5" width="9.25" style="2" bestFit="1" customWidth="1"/>
    <col min="6" max="6" width="11.875" style="10" customWidth="1"/>
    <col min="7" max="7" width="12.875" style="2" customWidth="1"/>
    <col min="8" max="8" width="23.25" style="2" customWidth="1"/>
    <col min="9" max="9" width="22.75" style="2" customWidth="1"/>
    <col min="10" max="10" width="13.375" customWidth="1"/>
    <col min="11" max="11" width="8.75" customWidth="1"/>
  </cols>
  <sheetData>
    <row r="1" spans="1:10" x14ac:dyDescent="0.3">
      <c r="A1" s="8" t="s">
        <v>0</v>
      </c>
      <c r="B1" s="8" t="s">
        <v>6</v>
      </c>
      <c r="C1" s="8" t="s">
        <v>1</v>
      </c>
      <c r="D1" s="8" t="s">
        <v>7</v>
      </c>
      <c r="E1" s="9" t="s">
        <v>2</v>
      </c>
      <c r="F1" s="8" t="s">
        <v>4</v>
      </c>
      <c r="G1" s="9" t="s">
        <v>20</v>
      </c>
      <c r="H1" s="4" t="s">
        <v>26</v>
      </c>
      <c r="I1" s="4" t="s">
        <v>29</v>
      </c>
    </row>
    <row r="2" spans="1:10" x14ac:dyDescent="0.3">
      <c r="A2" s="1">
        <v>43713</v>
      </c>
      <c r="C2" s="10" t="s">
        <v>37</v>
      </c>
      <c r="D2" s="10" t="s">
        <v>37</v>
      </c>
      <c r="E2" s="2">
        <v>8608</v>
      </c>
      <c r="F2" s="10" t="s">
        <v>38</v>
      </c>
      <c r="H2" s="3">
        <f>SUM(G:G)</f>
        <v>122400</v>
      </c>
      <c r="I2" s="3">
        <v>1000000</v>
      </c>
      <c r="J2" s="2"/>
    </row>
    <row r="3" spans="1:10" x14ac:dyDescent="0.3">
      <c r="A3" s="11">
        <v>43739</v>
      </c>
      <c r="B3" s="12" t="s">
        <v>21</v>
      </c>
      <c r="C3" s="13" t="s">
        <v>14</v>
      </c>
      <c r="D3" s="13" t="s">
        <v>15</v>
      </c>
      <c r="E3" s="14">
        <v>49800</v>
      </c>
      <c r="F3" s="13" t="s">
        <v>13</v>
      </c>
      <c r="H3" s="4" t="s">
        <v>27</v>
      </c>
      <c r="I3" s="4" t="s">
        <v>28</v>
      </c>
    </row>
    <row r="4" spans="1:10" x14ac:dyDescent="0.3">
      <c r="A4" s="1">
        <v>43747</v>
      </c>
      <c r="B4" t="s">
        <v>3</v>
      </c>
      <c r="C4" s="10" t="s">
        <v>9</v>
      </c>
      <c r="D4" s="10" t="s">
        <v>8</v>
      </c>
      <c r="E4" s="2">
        <v>22000</v>
      </c>
      <c r="F4" s="10" t="s">
        <v>12</v>
      </c>
      <c r="H4" s="3">
        <f>SUMIF(F:F,"멘토비",E:E)</f>
        <v>88298</v>
      </c>
      <c r="I4" s="3">
        <f>SUMIF(F:F,"지원금",E:E)</f>
        <v>327040</v>
      </c>
    </row>
    <row r="5" spans="1:10" x14ac:dyDescent="0.3">
      <c r="A5" s="1">
        <v>43747</v>
      </c>
      <c r="B5" t="s">
        <v>5</v>
      </c>
      <c r="C5" s="10" t="s">
        <v>11</v>
      </c>
      <c r="D5" s="10" t="s">
        <v>10</v>
      </c>
      <c r="E5" s="2">
        <v>49000</v>
      </c>
      <c r="F5" s="10" t="s">
        <v>12</v>
      </c>
      <c r="H5" s="4" t="s">
        <v>19</v>
      </c>
      <c r="I5" s="4" t="s">
        <v>25</v>
      </c>
    </row>
    <row r="6" spans="1:10" x14ac:dyDescent="0.3">
      <c r="A6" s="1">
        <v>43755</v>
      </c>
      <c r="C6" s="10" t="s">
        <v>37</v>
      </c>
      <c r="D6" s="10" t="s">
        <v>37</v>
      </c>
      <c r="E6" s="2">
        <v>8690</v>
      </c>
      <c r="F6" s="10" t="s">
        <v>38</v>
      </c>
      <c r="H6" s="3">
        <f>H2-H4</f>
        <v>34102</v>
      </c>
      <c r="I6" s="3">
        <f>I2-I4</f>
        <v>672960</v>
      </c>
    </row>
    <row r="7" spans="1:10" x14ac:dyDescent="0.3">
      <c r="A7" s="11">
        <v>43759</v>
      </c>
      <c r="B7" s="12" t="s">
        <v>22</v>
      </c>
      <c r="C7" s="13" t="s">
        <v>23</v>
      </c>
      <c r="D7" s="13" t="s">
        <v>24</v>
      </c>
      <c r="E7" s="14">
        <v>49750</v>
      </c>
      <c r="F7" s="13" t="s">
        <v>18</v>
      </c>
    </row>
    <row r="8" spans="1:10" x14ac:dyDescent="0.3">
      <c r="A8" s="11">
        <v>43759</v>
      </c>
      <c r="B8" s="12" t="s">
        <v>33</v>
      </c>
      <c r="C8" s="13" t="s">
        <v>34</v>
      </c>
      <c r="D8" s="13" t="s">
        <v>35</v>
      </c>
      <c r="E8" s="14">
        <v>27490</v>
      </c>
      <c r="F8" s="13" t="s">
        <v>36</v>
      </c>
      <c r="I8" s="6" t="s">
        <v>30</v>
      </c>
    </row>
    <row r="9" spans="1:10" x14ac:dyDescent="0.3">
      <c r="A9" s="11">
        <v>43763</v>
      </c>
      <c r="B9" s="12" t="s">
        <v>16</v>
      </c>
      <c r="C9" s="13"/>
      <c r="D9" s="13" t="s">
        <v>17</v>
      </c>
      <c r="E9" s="14">
        <v>200000</v>
      </c>
      <c r="F9" s="13" t="s">
        <v>18</v>
      </c>
      <c r="G9" s="2">
        <v>122400</v>
      </c>
      <c r="I9" s="7">
        <f>SUMIF(B:B,"*(페이백)",E:E)</f>
        <v>99550</v>
      </c>
    </row>
  </sheetData>
  <sortState xmlns:xlrd2="http://schemas.microsoft.com/office/spreadsheetml/2017/richdata2" ref="A2:G9">
    <sortCondition ref="A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3D71-D167-4F80-B963-8440CB8F10FC}">
  <dimension ref="A1:J6"/>
  <sheetViews>
    <sheetView workbookViewId="0">
      <selection activeCell="E13" sqref="E13"/>
    </sheetView>
  </sheetViews>
  <sheetFormatPr defaultRowHeight="16.5" x14ac:dyDescent="0.3"/>
  <cols>
    <col min="1" max="1" width="14.125" customWidth="1"/>
    <col min="2" max="2" width="15.25" customWidth="1"/>
    <col min="3" max="3" width="23.25" style="10" customWidth="1"/>
    <col min="4" max="4" width="14.25" style="10" customWidth="1"/>
    <col min="5" max="5" width="10.25" style="2" customWidth="1"/>
    <col min="6" max="6" width="11.875" customWidth="1"/>
    <col min="7" max="7" width="23.5" style="2" customWidth="1"/>
    <col min="8" max="8" width="23.25" style="2" customWidth="1"/>
    <col min="9" max="9" width="22.75" style="2" customWidth="1"/>
    <col min="10" max="10" width="13.375" customWidth="1"/>
  </cols>
  <sheetData>
    <row r="1" spans="1:10" x14ac:dyDescent="0.3">
      <c r="A1" s="8" t="s">
        <v>0</v>
      </c>
      <c r="B1" s="8" t="s">
        <v>6</v>
      </c>
      <c r="C1" s="8" t="s">
        <v>1</v>
      </c>
      <c r="D1" s="8" t="s">
        <v>7</v>
      </c>
      <c r="E1" s="9" t="s">
        <v>2</v>
      </c>
      <c r="G1" s="5" t="s">
        <v>39</v>
      </c>
      <c r="H1" s="6" t="s">
        <v>30</v>
      </c>
    </row>
    <row r="2" spans="1:10" x14ac:dyDescent="0.3">
      <c r="A2" s="1">
        <v>43766</v>
      </c>
      <c r="B2" t="s">
        <v>22</v>
      </c>
      <c r="C2" s="10" t="s">
        <v>31</v>
      </c>
      <c r="D2" s="10" t="s">
        <v>32</v>
      </c>
      <c r="E2" s="2">
        <v>30900</v>
      </c>
      <c r="G2" s="3">
        <f>300000</f>
        <v>300000</v>
      </c>
      <c r="H2" s="7">
        <f>SUMIF(B:B,"*(페이백)",E:E)</f>
        <v>30900</v>
      </c>
      <c r="J2" s="2"/>
    </row>
    <row r="3" spans="1:10" x14ac:dyDescent="0.3">
      <c r="A3" s="1"/>
      <c r="G3" s="5" t="s">
        <v>40</v>
      </c>
    </row>
    <row r="4" spans="1:10" x14ac:dyDescent="0.3">
      <c r="A4" s="1"/>
      <c r="G4" s="3">
        <f>SUM(E:E)</f>
        <v>30900</v>
      </c>
    </row>
    <row r="5" spans="1:10" x14ac:dyDescent="0.3">
      <c r="G5" s="5" t="s">
        <v>41</v>
      </c>
    </row>
    <row r="6" spans="1:10" x14ac:dyDescent="0.3">
      <c r="G6" s="3">
        <f>G2-G4</f>
        <v>269100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창업 동아리</vt:lpstr>
      <vt:lpstr>캡스톤 디자인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 eviR</dc:creator>
  <cp:lastModifiedBy>도경진</cp:lastModifiedBy>
  <dcterms:created xsi:type="dcterms:W3CDTF">2019-10-28T08:19:44Z</dcterms:created>
  <dcterms:modified xsi:type="dcterms:W3CDTF">2019-10-29T03:19:20Z</dcterms:modified>
</cp:coreProperties>
</file>