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Spire.Xls  Demo-Amy\Demos\Data\"/>
    </mc:Choice>
  </mc:AlternateContent>
  <bookViews>
    <workbookView xWindow="0" yWindow="0" windowWidth="28800" windowHeight="12435" activeTab="1"/>
  </bookViews>
  <sheets>
    <sheet name="Mortgage Calculator" sheetId="1" r:id="rId1"/>
    <sheet name="Chart data" sheetId="3" r:id="rId2"/>
  </sheets>
  <definedNames>
    <definedName name="DurationOfLoan">'Mortgage Calculator'!$C$6</definedName>
    <definedName name="HeaderRow">ROW(#REF!)</definedName>
    <definedName name="interest">#REF!</definedName>
    <definedName name="InterestRate">'Mortgage Calculator'!$C$5</definedName>
    <definedName name="LastRow">COUNTIF(#REF!,"&gt;1")+HeaderRow</definedName>
    <definedName name="LoanAmount">'Mortgage Calculator'!$C$7</definedName>
    <definedName name="LoanIsGood">('Mortgage Calculator'!$C$5*'Mortgage Calculator'!$C$6*'Mortgage Calculator'!$C$7)&gt;0</definedName>
    <definedName name="LoanStart">'Mortgage Calculator'!$C$8</definedName>
    <definedName name="MonthlyLoanPayment">'Mortgage Calculator'!$E$4</definedName>
    <definedName name="NoPaymentsRemaining">#REF!</definedName>
    <definedName name="PaymentDurationIncreaseDecrease">INT(NPER(InterestRate/12,-MonthlyLoanPayment*VLOOKUP(PaymentPercentage,PaymentScenarios,2,FALSE),LoanAmount))</definedName>
    <definedName name="PercentageIncreaseDecrease">1-PaymentDurationIncreaseDecrease/DurationOfLoan</definedName>
    <definedName name="PropertyTaxAmount">'Mortgage Calculator'!$E$8</definedName>
    <definedName name="total_interest_paid">'Mortgage Calculator'!$E$7</definedName>
    <definedName name="total_loan_payment">#REF!</definedName>
    <definedName name="total_payments">#REF!</definedName>
    <definedName name="ValueOfHome">'Mortgage Calculator'!$C$4</definedName>
    <definedName name="ValuesEntered">IF(LoanAmount*(LEN(InterestRate)&gt;0)*DurationOfLoan*LoanStart*(LEN(PropertyTaxAmount)&gt;0)&gt;0,1,0)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C8" i="1" l="1"/>
  <c r="D2" i="1" l="1"/>
  <c r="E5" i="1" l="1"/>
  <c r="E7" i="1" l="1"/>
  <c r="E6" i="1"/>
</calcChain>
</file>

<file path=xl/sharedStrings.xml><?xml version="1.0" encoding="utf-8"?>
<sst xmlns="http://schemas.openxmlformats.org/spreadsheetml/2006/main" count="25" uniqueCount="25">
  <si>
    <t>Loan Amount</t>
  </si>
  <si>
    <t>Loan Start Date</t>
  </si>
  <si>
    <t>Total Interest Paid</t>
  </si>
  <si>
    <t>Total Loan Payments</t>
  </si>
  <si>
    <t>Interest Rate</t>
  </si>
  <si>
    <t>KEY STATISTICS</t>
  </si>
  <si>
    <t>CALCULATOR</t>
  </si>
  <si>
    <t>MORTGAGE LOAN</t>
  </si>
  <si>
    <t>MONTHLY LOAN PAYMENT</t>
  </si>
  <si>
    <t>Monthly Loan Payments</t>
  </si>
  <si>
    <t>Purchase Price</t>
  </si>
  <si>
    <t>Duration of Loan (in months)</t>
  </si>
  <si>
    <t>Total Monthly Payments*</t>
  </si>
  <si>
    <t>* Total monthly payments = loan payments plus property tax payments</t>
  </si>
  <si>
    <t>Monthly Property Tax Amount</t>
  </si>
  <si>
    <t>LOAN DETAILS</t>
  </si>
  <si>
    <t>VALUES</t>
  </si>
  <si>
    <t>TOTALS</t>
  </si>
  <si>
    <t>German</t>
  </si>
  <si>
    <t>France</t>
  </si>
  <si>
    <t>Mexico</t>
  </si>
  <si>
    <t>Cuba</t>
  </si>
  <si>
    <t>Aug</t>
  </si>
  <si>
    <t>Jun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</si>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</sst>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_);\(&quot;$&quot;#,##0\)"/>
    <numFmt numFmtId="165" formatCode="_(* #,##0_);_(* \(#,##0\);_(* &quot;-&quot;_);_(@_)"/>
    <numFmt numFmtId="166" formatCode="&quot;$&quot;#,##0"/>
    <numFmt numFmtId="167" formatCode="0.0%"/>
  </numFmts>
  <fonts count="17">
    <font>
      <sz val="11"/>
      <color theme="1" tint="0.34998626667073579"/>
      <name val="Calibri"/>
      <family val="2"/>
      <scheme val="minor"/>
    </font>
    <font>
      <b/>
      <sz val="11"/>
      <color theme="3"/>
      <name val="Calibri"/>
      <family val="2"/>
      <scheme val="major"/>
    </font>
    <font>
      <sz val="20"/>
      <color theme="2"/>
      <name val="Calibri"/>
      <family val="2"/>
      <scheme val="major"/>
    </font>
    <font>
      <sz val="12"/>
      <color theme="2"/>
      <name val="Calibri"/>
      <family val="2"/>
      <scheme val="major"/>
    </font>
    <font>
      <sz val="10"/>
      <color theme="1" tint="0.34998626667073579"/>
      <name val="Calibri"/>
      <family val="2"/>
      <scheme val="minor"/>
    </font>
    <font>
      <sz val="20"/>
      <color theme="3" tint="9.9948118533890809E-2"/>
      <name val="Calibri"/>
      <family val="2"/>
      <scheme val="major"/>
    </font>
    <font>
      <sz val="11"/>
      <color theme="1" tint="0.34998626667073579"/>
      <name val="Calibri"/>
      <family val="2"/>
      <scheme val="minor"/>
    </font>
    <font>
      <sz val="11"/>
      <color theme="5" tint="-0.24994659260841701"/>
      <name val="Calibri"/>
      <family val="2"/>
      <scheme val="major"/>
    </font>
    <font>
      <b/>
      <u/>
      <sz val="11"/>
      <color theme="9" tint="-0.24994659260841701"/>
      <name val="Calibri"/>
      <family val="2"/>
      <scheme val="minor"/>
    </font>
    <font>
      <b/>
      <u/>
      <sz val="11"/>
      <color theme="5" tint="-0.2499465926084170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theme="2"/>
      <name val="Arial Unicode MS"/>
      <family val="2"/>
      <charset val="134"/>
    </font>
    <font>
      <sz val="11"/>
      <color theme="1" tint="0.34998626667073579"/>
      <name val="Arial"/>
      <family val="2"/>
    </font>
    <font>
      <sz val="11"/>
      <color theme="5" tint="-0.24994659260841701"/>
      <name val="Arial"/>
      <family val="2"/>
    </font>
    <font>
      <sz val="10"/>
      <name val="Tahoma"/>
      <family val="2"/>
    </font>
    <font>
      <b/>
      <sz val="1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 style="thin">
        <color indexed="18"/>
      </left>
      <right/>
      <top style="thin">
        <color indexed="18"/>
      </top>
      <bottom/>
      <diagonal/>
    </border>
  </borders>
  <cellStyleXfs count="18">
    <xf numFmtId="0" fontId="0" fillId="0" borderId="0">
      <alignment horizontal="left" wrapText="1" indent="1"/>
    </xf>
    <xf numFmtId="0" fontId="5" fillId="3" borderId="0" applyNumberFormat="0" applyAlignment="0" applyProtection="0"/>
    <xf numFmtId="0" fontId="3" fillId="4" borderId="3" applyNumberFormat="0" applyProtection="0">
      <alignment horizontal="left" vertical="center" wrapText="1" indent="1"/>
    </xf>
    <xf numFmtId="0" fontId="3" fillId="2" borderId="0" applyNumberFormat="0" applyAlignment="0" applyProtection="0"/>
    <xf numFmtId="0" fontId="7" fillId="0" borderId="1" applyFill="0" applyBorder="0" applyProtection="0">
      <alignment horizontal="right" indent="1"/>
    </xf>
    <xf numFmtId="0" fontId="1" fillId="0" borderId="0" applyNumberFormat="0" applyFill="0" applyBorder="0" applyAlignment="0" applyProtection="0"/>
    <xf numFmtId="0" fontId="9" fillId="0" borderId="0" applyNumberFormat="0" applyFill="0" applyProtection="0">
      <alignment horizontal="right"/>
    </xf>
    <xf numFmtId="0" fontId="8" fillId="0" borderId="0" applyNumberFormat="0" applyFill="0" applyAlignment="0" applyProtection="0"/>
    <xf numFmtId="14" fontId="6" fillId="0" borderId="0" applyFont="0" applyFill="0" applyBorder="0" applyAlignment="0">
      <alignment horizontal="left" indent="1"/>
    </xf>
    <xf numFmtId="0" fontId="3" fillId="4" borderId="0" applyFont="0" applyBorder="0">
      <alignment horizontal="center" wrapText="1"/>
      <protection locked="0"/>
    </xf>
    <xf numFmtId="0" fontId="10" fillId="0" borderId="0" applyNumberFormat="0" applyFill="0" applyBorder="0" applyProtection="0">
      <alignment wrapText="1"/>
    </xf>
    <xf numFmtId="0" fontId="6" fillId="0" borderId="2" applyNumberFormat="0" applyFont="0" applyFill="0" applyAlignment="0">
      <alignment wrapText="1"/>
    </xf>
    <xf numFmtId="166" fontId="2" fillId="2" borderId="0">
      <alignment horizontal="center" vertical="center"/>
    </xf>
    <xf numFmtId="165" fontId="6" fillId="0" borderId="0" applyFont="0" applyFill="0" applyBorder="0" applyProtection="0">
      <alignment horizontal="right" indent="1"/>
    </xf>
    <xf numFmtId="37" fontId="6" fillId="0" borderId="0" applyFont="0" applyFill="0" applyBorder="0" applyProtection="0">
      <alignment horizontal="center"/>
    </xf>
    <xf numFmtId="164" fontId="6" fillId="0" borderId="0" applyFont="0" applyFill="0" applyBorder="0" applyProtection="0">
      <alignment horizontal="right"/>
    </xf>
    <xf numFmtId="167" fontId="6" fillId="0" borderId="0" applyFont="0" applyFill="0" applyBorder="0" applyProtection="0">
      <alignment horizontal="right" indent="1"/>
    </xf>
    <xf numFmtId="0" fontId="15" fillId="0" borderId="0"/>
  </cellStyleXfs>
  <cellXfs count="34">
    <xf numFmtId="0" fontId="0" fillId="0" borderId="0" xfId="0">
      <alignment horizontal="left" wrapText="1" indent="1"/>
    </xf>
    <xf numFmtId="0" fontId="4" fillId="0" borderId="0" xfId="0" applyFont="1" applyProtection="1">
      <alignment horizontal="left" wrapText="1" indent="1"/>
      <protection locked="0"/>
    </xf>
    <xf numFmtId="0" fontId="4" fillId="0" borderId="0" xfId="0" applyFont="1" applyAlignment="1" applyProtection="1">
      <alignment horizontal="center"/>
      <protection locked="0"/>
    </xf>
    <xf numFmtId="0" fontId="3" fillId="2" borderId="0" xfId="3" applyAlignment="1" applyProtection="1">
      <alignment horizontal="center"/>
    </xf>
    <xf numFmtId="166" fontId="9" fillId="0" borderId="0" xfId="6" applyNumberFormat="1" applyFill="1" applyBorder="1" applyAlignment="1" applyProtection="1">
      <alignment horizontal="right"/>
      <protection locked="0"/>
    </xf>
    <xf numFmtId="0" fontId="0" fillId="0" borderId="0" xfId="0" applyFont="1" applyFill="1" applyBorder="1">
      <alignment horizontal="left" wrapText="1" indent="1"/>
    </xf>
    <xf numFmtId="166" fontId="2" fillId="2" borderId="0" xfId="12">
      <alignment horizontal="center" vertical="center"/>
    </xf>
    <xf numFmtId="164" fontId="0" fillId="0" borderId="0" xfId="15" applyFont="1">
      <alignment horizontal="right"/>
    </xf>
    <xf numFmtId="0" fontId="5" fillId="3" borderId="0" xfId="1" applyAlignment="1">
      <alignment horizontal="left" wrapText="1" indent="1"/>
    </xf>
    <xf numFmtId="0" fontId="9" fillId="0" borderId="0" xfId="6">
      <alignment horizontal="right"/>
    </xf>
    <xf numFmtId="0" fontId="12" fillId="4" borderId="3" xfId="2" applyFont="1">
      <alignment horizontal="left" vertical="center" wrapText="1" indent="1"/>
    </xf>
    <xf numFmtId="0" fontId="12" fillId="4" borderId="2" xfId="11" applyFont="1" applyFill="1" applyAlignment="1">
      <alignment horizontal="left" vertical="center" wrapText="1" indent="1"/>
    </xf>
    <xf numFmtId="0" fontId="13" fillId="0" borderId="0" xfId="0" applyFont="1" applyFill="1" applyBorder="1">
      <alignment horizontal="left" wrapText="1" indent="1"/>
    </xf>
    <xf numFmtId="164" fontId="13" fillId="0" borderId="0" xfId="15" applyFont="1" applyFill="1" applyBorder="1">
      <alignment horizontal="right"/>
    </xf>
    <xf numFmtId="167" fontId="13" fillId="0" borderId="0" xfId="16" applyFont="1" applyFill="1" applyBorder="1">
      <alignment horizontal="right" indent="1"/>
    </xf>
    <xf numFmtId="165" fontId="13" fillId="0" borderId="0" xfId="13" applyFont="1" applyFill="1" applyBorder="1">
      <alignment horizontal="right" indent="1"/>
    </xf>
    <xf numFmtId="14" fontId="14" fillId="0" borderId="0" xfId="8" applyFont="1" applyFill="1" applyBorder="1" applyAlignment="1">
      <alignment horizontal="right" indent="1"/>
    </xf>
    <xf numFmtId="0" fontId="5" fillId="3" borderId="0" xfId="1" applyAlignment="1">
      <alignment wrapText="1"/>
    </xf>
    <xf numFmtId="0" fontId="10" fillId="0" borderId="0" xfId="10">
      <alignment wrapText="1"/>
    </xf>
    <xf numFmtId="0" fontId="15" fillId="0" borderId="0" xfId="17"/>
    <xf numFmtId="166" fontId="15" fillId="5" borderId="4" xfId="17" applyNumberFormat="1" applyFill="1" applyBorder="1"/>
    <xf numFmtId="166" fontId="15" fillId="5" borderId="5" xfId="17" applyNumberFormat="1" applyFill="1" applyBorder="1"/>
    <xf numFmtId="0" fontId="15" fillId="5" borderId="5" xfId="17" applyFill="1" applyBorder="1"/>
    <xf numFmtId="166" fontId="15" fillId="6" borderId="6" xfId="17" applyNumberFormat="1" applyFill="1" applyBorder="1"/>
    <xf numFmtId="166" fontId="15" fillId="6" borderId="7" xfId="17" applyNumberFormat="1" applyFill="1" applyBorder="1"/>
    <xf numFmtId="0" fontId="15" fillId="6" borderId="7" xfId="17" applyFill="1" applyBorder="1"/>
    <xf numFmtId="166" fontId="15" fillId="7" borderId="6" xfId="17" applyNumberFormat="1" applyFill="1" applyBorder="1"/>
    <xf numFmtId="166" fontId="15" fillId="7" borderId="7" xfId="17" applyNumberFormat="1" applyFill="1" applyBorder="1"/>
    <xf numFmtId="0" fontId="15" fillId="7" borderId="7" xfId="17" applyFill="1" applyBorder="1"/>
    <xf numFmtId="166" fontId="15" fillId="8" borderId="6" xfId="17" applyNumberFormat="1" applyFill="1" applyBorder="1"/>
    <xf numFmtId="166" fontId="15" fillId="8" borderId="7" xfId="17" applyNumberFormat="1" applyFill="1" applyBorder="1"/>
    <xf numFmtId="0" fontId="15" fillId="8" borderId="7" xfId="17" applyFill="1" applyBorder="1"/>
    <xf numFmtId="0" fontId="16" fillId="0" borderId="6" xfId="17" applyFont="1" applyBorder="1"/>
    <xf numFmtId="0" fontId="16" fillId="0" borderId="7" xfId="17" applyFont="1" applyBorder="1"/>
  </cellXfs>
  <cellStyles count="18">
    <cellStyle name="Amortization Table Heading" xfId="9"/>
    <cellStyle name="Comma" xfId="13" builtinId="3" customBuiltin="1"/>
    <cellStyle name="Comma [0]" xfId="14" builtinId="6" customBuiltin="1"/>
    <cellStyle name="Currency" xfId="15" builtinId="4" customBuiltin="1"/>
    <cellStyle name="Date" xfId="8"/>
    <cellStyle name="Explanatory Text" xfId="10" builtinId="53" customBuiltin="1"/>
    <cellStyle name="Followed Hyperlink" xfId="7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6" builtinId="8" customBuiltin="1"/>
    <cellStyle name="Key Statistics left border" xfId="11"/>
    <cellStyle name="Monthly Loan Payment" xfId="12"/>
    <cellStyle name="Normal" xfId="0" builtinId="0" customBuiltin="1"/>
    <cellStyle name="Normal 2" xfId="17"/>
    <cellStyle name="Percent" xfId="16" builtinId="5" customBuiltin="1"/>
    <cellStyle name="Title" xfId="1" builtinId="15" customBuiltin="1"/>
  </cellStyles>
  <dxfs count="9">
    <dxf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protection locked="0" hidden="0"/>
    </dxf>
    <dxf>
      <font>
        <strike val="0"/>
        <outline val="0"/>
        <shadow val="0"/>
        <u val="none"/>
        <vertAlign val="baseline"/>
        <sz val="12"/>
        <color theme="2"/>
        <name val="Arial Unicode MS"/>
        <scheme val="none"/>
      </font>
    </dxf>
    <dxf>
      <font>
        <b val="0"/>
        <i val="0"/>
        <color theme="5" tint="-0.24994659260841701"/>
      </font>
      <border>
        <right style="thick">
          <color theme="0"/>
        </right>
      </border>
    </dxf>
    <dxf>
      <font>
        <b val="0"/>
        <i val="0"/>
        <color theme="5" tint="-0.24994659260841701"/>
      </font>
      <fill>
        <patternFill patternType="solid">
          <bgColor theme="2"/>
        </patternFill>
      </fill>
    </dxf>
    <dxf>
      <font>
        <color theme="0"/>
      </font>
      <fill>
        <patternFill>
          <bgColor theme="5" tint="-0.24994659260841701"/>
        </patternFill>
      </fill>
      <border>
        <left style="thick">
          <color theme="0"/>
        </left>
        <top style="thick">
          <color theme="0"/>
        </top>
      </border>
    </dxf>
    <dxf>
      <font>
        <b val="0"/>
        <i val="0"/>
        <color theme="1" tint="0.14996795556505021"/>
      </font>
      <fill>
        <patternFill patternType="solid">
          <bgColor theme="2"/>
        </patternFill>
      </fill>
      <border diagonalUp="0" diagonalDown="0">
        <left/>
        <right/>
        <top style="thick">
          <color theme="0"/>
        </top>
        <bottom style="thin">
          <color theme="0" tint="-0.14996795556505021"/>
        </bottom>
        <vertical/>
        <horizontal style="thin">
          <color theme="0" tint="-0.14996795556505021"/>
        </horizontal>
      </border>
    </dxf>
  </dxfs>
  <tableStyles count="1" defaultTableStyle="Mortgage calculator" defaultPivotStyle="PivotStyleLight16">
    <tableStyle name="Mortgage calculator" pivot="0" count="4">
      <tableStyleElement type="wholeTable" dxfId="8"/>
      <tableStyleElement type="headerRow" dxfId="7"/>
      <tableStyleElement type="lastColumn" dxfId="6"/>
      <tableStyleElement type="secondColumn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Sales market by country</a:t>
            </a:r>
          </a:p>
        </c:rich>
      </c:tx>
      <c:layout>
        <c:manualLayout>
          <c:xMode val="edge"/>
          <c:yMode val="edge"/>
          <c:x val="0.34218776106854332"/>
          <c:y val="3.324812336172694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6261563309908"/>
          <c:y val="0.2429670553356969"/>
          <c:w val="0.82656313061762288"/>
          <c:h val="0.58056338485477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data'!$B$1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'Chart data'!$A$2:$A$5</c:f>
              <c:strCache>
                <c:ptCount val="4"/>
                <c:pt idx="0">
                  <c:v>Cuba</c:v>
                </c:pt>
                <c:pt idx="1">
                  <c:v>Mexico</c:v>
                </c:pt>
                <c:pt idx="2">
                  <c:v>France</c:v>
                </c:pt>
                <c:pt idx="3">
                  <c:v>German</c:v>
                </c:pt>
              </c:strCache>
            </c:strRef>
          </c:cat>
          <c:val>
            <c:numRef>
              <c:f>'Chart data'!$B$2:$B$5</c:f>
              <c:numCache>
                <c:formatCode>"$"#,##0</c:formatCode>
                <c:ptCount val="4"/>
                <c:pt idx="0">
                  <c:v>6000</c:v>
                </c:pt>
                <c:pt idx="1">
                  <c:v>8000</c:v>
                </c:pt>
                <c:pt idx="2">
                  <c:v>9000</c:v>
                </c:pt>
                <c:pt idx="3">
                  <c:v>8500</c:v>
                </c:pt>
              </c:numCache>
            </c:numRef>
          </c:val>
        </c:ser>
        <c:ser>
          <c:idx val="1"/>
          <c:order val="1"/>
          <c:tx>
            <c:strRef>
              <c:f>'Chart data'!$C$1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'Chart data'!$A$2:$A$5</c:f>
              <c:strCache>
                <c:ptCount val="4"/>
                <c:pt idx="0">
                  <c:v>Cuba</c:v>
                </c:pt>
                <c:pt idx="1">
                  <c:v>Mexico</c:v>
                </c:pt>
                <c:pt idx="2">
                  <c:v>France</c:v>
                </c:pt>
                <c:pt idx="3">
                  <c:v>German</c:v>
                </c:pt>
              </c:strCache>
            </c:strRef>
          </c:cat>
          <c:val>
            <c:numRef>
              <c:f>'Chart data'!$C$2:$C$5</c:f>
              <c:numCache>
                <c:formatCode>"$"#,##0</c:formatCode>
                <c:ptCount val="4"/>
                <c:pt idx="0">
                  <c:v>3000</c:v>
                </c:pt>
                <c:pt idx="1">
                  <c:v>2000</c:v>
                </c:pt>
                <c:pt idx="2">
                  <c:v>2300</c:v>
                </c:pt>
                <c:pt idx="3">
                  <c:v>4200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4328064"/>
        <c:axId val="694328456"/>
      </c:barChart>
      <c:catAx>
        <c:axId val="69432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Country</a:t>
                </a:r>
              </a:p>
            </c:rich>
          </c:tx>
          <c:layout>
            <c:manualLayout>
              <c:xMode val="edge"/>
              <c:yMode val="edge"/>
              <c:x val="0.52031289696723704"/>
              <c:y val="0.902814426668431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694328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4328456"/>
        <c:scaling>
          <c:orientation val="minMax"/>
          <c:min val="1000"/>
        </c:scaling>
        <c:delete val="0"/>
        <c:axPos val="l"/>
        <c:title>
          <c:tx>
            <c:rich>
              <a:bodyPr rot="540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Sales(in Dollars)</a:t>
                </a:r>
              </a:p>
            </c:rich>
          </c:tx>
          <c:layout>
            <c:manualLayout>
              <c:xMode val="edge"/>
              <c:yMode val="edge"/>
              <c:x val="2.5000019073500881E-2"/>
              <c:y val="0.3938623844389191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6943280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50156288266211135"/>
          <c:y val="0.12531984959420156"/>
          <c:w val="0.12500009536750439"/>
          <c:h val="6.13811508216497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ables/table1.xml><?xml version="1.0" encoding="utf-8"?>
<table xmlns="http://schemas.openxmlformats.org/spreadsheetml/2006/main" id="5" name="LoanDetails" displayName="LoanDetails" ref="B3:E8" headerRowDxfId="4" totalsRowDxfId="3" headerRowCellStyle="Heading 1">
  <autoFilter ref="B3:E8">
    <filterColumn colId="0" hiddenButton="1"/>
    <filterColumn colId="1" hiddenButton="1"/>
    <filterColumn colId="2" hiddenButton="1"/>
    <filterColumn colId="3" hiddenButton="1"/>
  </autoFilter>
  <tableColumns count="4">
    <tableColumn id="1" name="LOAN DETAILS" totalsRowLabel="Total" dataDxfId="2"/>
    <tableColumn id="4" name="VALUES" totalsRowFunction="count" dataDxfId="1"/>
    <tableColumn id="2" name="KEY STATISTICS" totalsRowDxfId="0"/>
    <tableColumn id="3" name="TOTALS" dataCellStyle="Currency"/>
  </tableColumns>
  <tableStyleInfo name="Mortgage calculator" showFirstColumn="0" showLastColumn="1" showRowStripes="1" showColumnStripes="1"/>
  <extLst>
    <ext xmlns:x14="http://schemas.microsoft.com/office/spreadsheetml/2009/9/main" uri="{504A1905-F514-4f6f-8877-14C23A59335A}">
      <x14:table altTextSummary="Enter loan details to generate loan key statistics for monthly loan payments, total monthly payments, total loan payments and total interest paid"/>
    </ext>
  </extLst>
</table>
</file>

<file path=xl/theme/theme1.xml><?xml version="1.0" encoding="utf-8"?>
<a:theme xmlns:a="http://schemas.openxmlformats.org/drawingml/2006/main" name="Office Theme">
  <a:themeElements>
    <a:clrScheme name="Custom 12">
      <a:dk1>
        <a:sysClr val="windowText" lastClr="000000"/>
      </a:dk1>
      <a:lt1>
        <a:sysClr val="window" lastClr="FFFFFF"/>
      </a:lt1>
      <a:dk2>
        <a:srgbClr val="051B20"/>
      </a:dk2>
      <a:lt2>
        <a:srgbClr val="F7F7F9"/>
      </a:lt2>
      <a:accent1>
        <a:srgbClr val="8FC356"/>
      </a:accent1>
      <a:accent2>
        <a:srgbClr val="1C8FA7"/>
      </a:accent2>
      <a:accent3>
        <a:srgbClr val="EAA158"/>
      </a:accent3>
      <a:accent4>
        <a:srgbClr val="F6655A"/>
      </a:accent4>
      <a:accent5>
        <a:srgbClr val="E1D780"/>
      </a:accent5>
      <a:accent6>
        <a:srgbClr val="95669E"/>
      </a:accent6>
      <a:hlink>
        <a:srgbClr val="6B9B37"/>
      </a:hlink>
      <a:folHlink>
        <a:srgbClr val="95669E"/>
      </a:folHlink>
    </a:clrScheme>
    <a:fontScheme name="Theme Fonts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0.39997558519241921"/>
    <pageSetUpPr autoPageBreaks="0" fitToPage="1"/>
  </sheetPr>
  <dimension ref="A1:E10"/>
  <sheetViews>
    <sheetView showGridLines="0" zoomScaleNormal="100" workbookViewId="0">
      <selection activeCell="D16" sqref="D16"/>
    </sheetView>
  </sheetViews>
  <sheetFormatPr defaultColWidth="8.85546875" defaultRowHeight="30" customHeight="1"/>
  <cols>
    <col min="1" max="1" width="2.7109375" style="1" customWidth="1"/>
    <col min="2" max="2" width="35.7109375" style="2" customWidth="1"/>
    <col min="3" max="3" width="20.7109375" style="1" customWidth="1"/>
    <col min="4" max="4" width="35.7109375" style="1" customWidth="1"/>
    <col min="5" max="5" width="20.7109375" customWidth="1"/>
    <col min="6" max="16384" width="8.85546875" style="1"/>
  </cols>
  <sheetData>
    <row r="1" spans="1:5" ht="30" customHeight="1">
      <c r="A1"/>
      <c r="B1" s="17" t="s">
        <v>7</v>
      </c>
      <c r="C1" s="17"/>
      <c r="D1" s="3" t="s">
        <v>8</v>
      </c>
      <c r="E1" s="8"/>
    </row>
    <row r="2" spans="1:5" ht="30" customHeight="1" thickBot="1">
      <c r="A2"/>
      <c r="B2" s="17" t="s">
        <v>6</v>
      </c>
      <c r="C2" s="17"/>
      <c r="D2" s="6">
        <f>E4</f>
        <v>1073.6432460242781</v>
      </c>
      <c r="E2" s="8"/>
    </row>
    <row r="3" spans="1:5" ht="35.1" customHeight="1" thickTop="1">
      <c r="A3"/>
      <c r="B3" s="10" t="s">
        <v>15</v>
      </c>
      <c r="C3" s="10" t="s">
        <v>16</v>
      </c>
      <c r="D3" s="11" t="s">
        <v>5</v>
      </c>
      <c r="E3" s="10" t="s">
        <v>17</v>
      </c>
    </row>
    <row r="4" spans="1:5" ht="30" customHeight="1">
      <c r="B4" s="12" t="s">
        <v>10</v>
      </c>
      <c r="C4" s="13">
        <v>300000</v>
      </c>
      <c r="D4" s="5" t="s">
        <v>9</v>
      </c>
      <c r="E4" s="7">
        <f>IFERROR(PMT(InterestRate/12,DurationOfLoan,-LoanAmount),0)</f>
        <v>1073.6432460242781</v>
      </c>
    </row>
    <row r="5" spans="1:5" ht="30" customHeight="1">
      <c r="B5" s="12" t="s">
        <v>4</v>
      </c>
      <c r="C5" s="14">
        <v>0.05</v>
      </c>
      <c r="D5" s="5" t="s">
        <v>12</v>
      </c>
      <c r="E5" s="7">
        <f ca="1">IFERROR(IF(ValuesEntered,SUM(total_payments),0),0)</f>
        <v>0</v>
      </c>
    </row>
    <row r="6" spans="1:5" ht="30" customHeight="1">
      <c r="B6" s="12" t="s">
        <v>11</v>
      </c>
      <c r="C6" s="15">
        <v>360</v>
      </c>
      <c r="D6" s="5" t="s">
        <v>3</v>
      </c>
      <c r="E6" s="7">
        <f ca="1">IFERROR(IF(ValuesEntered,SUM(total_loan_payment),0),0)</f>
        <v>0</v>
      </c>
    </row>
    <row r="7" spans="1:5" ht="30" customHeight="1">
      <c r="B7" s="12" t="s">
        <v>0</v>
      </c>
      <c r="C7" s="13">
        <v>200000</v>
      </c>
      <c r="D7" s="5" t="s">
        <v>2</v>
      </c>
      <c r="E7" s="7">
        <f ca="1">IFERROR(IF(ValuesEntered,SUM(interest),0),0)</f>
        <v>0</v>
      </c>
    </row>
    <row r="8" spans="1:5" ht="30" customHeight="1">
      <c r="B8" s="12" t="s">
        <v>1</v>
      </c>
      <c r="C8" s="16">
        <f ca="1">TODAY()+120</f>
        <v>43902</v>
      </c>
      <c r="D8" s="5" t="s">
        <v>14</v>
      </c>
      <c r="E8" s="7">
        <v>375</v>
      </c>
    </row>
    <row r="9" spans="1:5" customFormat="1" ht="30" customHeight="1">
      <c r="B9" s="18" t="s">
        <v>13</v>
      </c>
      <c r="C9" s="18"/>
      <c r="D9" s="18"/>
      <c r="E9" s="18"/>
    </row>
    <row r="10" spans="1:5" ht="30" customHeight="1">
      <c r="C10" s="4"/>
      <c r="D10" s="4"/>
      <c r="E10" s="9"/>
    </row>
  </sheetData>
  <sheetProtection insertRows="0" deleteRows="0" selectLockedCells="1"/>
  <mergeCells count="3">
    <mergeCell ref="B1:C1"/>
    <mergeCell ref="B2:C2"/>
    <mergeCell ref="B9:E9"/>
  </mergeCells>
  <phoneticPr fontId="11" type="noConversion"/>
  <dataValidations xWindow="814" yWindow="404" count="16">
    <dataValidation type="whole" errorStyle="warning" allowBlank="1" showInputMessage="1" showErrorMessage="1" error="The maximum length of a loan for this calculator is 360 months (30 years). Select RETRY to enter a value between 1 and 360, CANCEL to exit" prompt="Enter the Duration of the Loan (in months). Valid values are between 1 and 360 (30 years)" sqref="C6">
      <formula1>1</formula1>
      <formula2>360</formula2>
    </dataValidation>
    <dataValidation allowBlank="1" showInputMessage="1" showErrorMessage="1" prompt="Mortgage Calculator contains loan details &amp; automatically calculates Key Statistics to determine Total Monthly Loan Payment. A navigation link to Amortization Table is in cell E10" sqref="A1"/>
    <dataValidation allowBlank="1" showInputMessage="1" showErrorMessage="1" prompt="Enter the Purchase Price in this cell" sqref="C4"/>
    <dataValidation allowBlank="1" showInputMessage="1" showErrorMessage="1" prompt="Enter the Interest Rate in this cell" sqref="C5"/>
    <dataValidation allowBlank="1" showInputMessage="1" showErrorMessage="1" prompt="Enter the total Loan Amount in this cell" sqref="C7"/>
    <dataValidation allowBlank="1" showInputMessage="1" showErrorMessage="1" prompt="Enter the Loan Start Date in this cell" sqref="C8"/>
    <dataValidation allowBlank="1" showInputMessage="1" showErrorMessage="1" prompt="Enter the Monthly Property Tax Amount in this cell" sqref="E8"/>
    <dataValidation allowBlank="1" showInputMessage="1" showErrorMessage="1" prompt="Loan Details to enter are in this column under this heading" sqref="B3"/>
    <dataValidation allowBlank="1" showInputMessage="1" showErrorMessage="1" prompt="Monthly Loan Payment is automatically calculated in this cell" sqref="D2"/>
    <dataValidation allowBlank="1" showInputMessage="1" showErrorMessage="1" prompt="Enter Loan Detail values in this column under this heading. Enter Monthly Property Tax Amount in cell E8" sqref="C3"/>
    <dataValidation allowBlank="1" showInputMessage="1" showErrorMessage="1" prompt="Key Statistics for the loan are in this column under this heading. Enter Monthly Property Tax Amount in cell E8" sqref="D3"/>
    <dataValidation allowBlank="1" showInputMessage="1" showErrorMessage="1" prompt="Totals in this column under this heading are calculated automatically. Enter Monthly Property Tax Amount in cell E8" sqref="E3"/>
    <dataValidation allowBlank="1" showInputMessage="1" showErrorMessage="1" prompt="Title of this worksheet is in this and the cell below" sqref="B1:C1"/>
    <dataValidation allowBlank="1" showInputMessage="1" showErrorMessage="1" prompt="Monthly Loan Payment is automatically calculated below" sqref="D1"/>
    <dataValidation allowBlank="1" showInputMessage="1" showErrorMessage="1" prompt="This note applies to Total Monthly Payments in cell D5" sqref="B9"/>
    <dataValidation allowBlank="1" showInputMessage="1" showErrorMessage="1" prompt="Link to Amortization Table worksheet" sqref="E10"/>
  </dataValidations>
  <printOptions horizontalCentered="1"/>
  <pageMargins left="0.25" right="0.25" top="0.75" bottom="0.75" header="0.3" footer="0.3"/>
  <pageSetup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showGridLines="0" tabSelected="1" zoomScaleNormal="100" workbookViewId="0">
      <selection activeCell="F42" sqref="F42"/>
    </sheetView>
  </sheetViews>
  <sheetFormatPr defaultRowHeight="12.75"/>
  <cols>
    <col min="1" max="16384" width="9.140625" style="19"/>
  </cols>
  <sheetData>
    <row r="1" spans="1:3">
      <c r="A1" s="33" t="s">
        <v>24</v>
      </c>
      <c r="B1" s="33" t="s">
        <v>23</v>
      </c>
      <c r="C1" s="32" t="s">
        <v>22</v>
      </c>
    </row>
    <row r="2" spans="1:3">
      <c r="A2" s="31" t="s">
        <v>21</v>
      </c>
      <c r="B2" s="30">
        <v>6000</v>
      </c>
      <c r="C2" s="29">
        <v>3000</v>
      </c>
    </row>
    <row r="3" spans="1:3">
      <c r="A3" s="28" t="s">
        <v>20</v>
      </c>
      <c r="B3" s="27">
        <v>8000</v>
      </c>
      <c r="C3" s="26">
        <v>2000</v>
      </c>
    </row>
    <row r="4" spans="1:3">
      <c r="A4" s="25" t="s">
        <v>19</v>
      </c>
      <c r="B4" s="24">
        <v>9000</v>
      </c>
      <c r="C4" s="23">
        <v>2300</v>
      </c>
    </row>
    <row r="5" spans="1:3">
      <c r="A5" s="22" t="s">
        <v>18</v>
      </c>
      <c r="B5" s="21">
        <v>8500</v>
      </c>
      <c r="C5" s="20">
        <v>4200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Mortgage Calculator</vt:lpstr>
      <vt:lpstr>Chart data</vt:lpstr>
      <vt:lpstr>DurationOfLoan</vt:lpstr>
      <vt:lpstr>InterestRate</vt:lpstr>
      <vt:lpstr>LoanAmount</vt:lpstr>
      <vt:lpstr>LoanStart</vt:lpstr>
      <vt:lpstr>MonthlyLoanPayment</vt:lpstr>
      <vt:lpstr>PropertyTaxAmount</vt:lpstr>
      <vt:lpstr>total_interest_paid</vt:lpstr>
      <vt:lpstr>ValueOfHome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>dreamsummit</cp:lastModifiedBy>
  <dcterms:created xsi:type="dcterms:W3CDTF">2017-09-21T04:13:40Z</dcterms:created>
  <dcterms:modified xsi:type="dcterms:W3CDTF">2019-11-13T05:55:37Z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ient">
    <vt:lpwstr>Tom</vt:lpwstr>
  </property>
  <property fmtid="{D5CDD505-2E9C-101B-9397-08002B2CF9AE}" pid="3" name="Department">
    <vt:lpwstr>Support</vt:lpwstr>
  </property>
  <property fmtid="{D5CDD505-2E9C-101B-9397-08002B2CF9AE}" pid="4" name="Editor">
    <vt:lpwstr>Amy</vt:lpwstr>
  </property>
  <property fmtid="{D5CDD505-2E9C-101B-9397-08002B2CF9AE}" pid="5" name="Status">
    <vt:lpwstr>Open</vt:lpwstr>
  </property>
</Properties>
</file>